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files\work\electric_vehicles_spec_2025\"/>
    </mc:Choice>
  </mc:AlternateContent>
  <xr:revisionPtr revIDLastSave="0" documentId="13_ncr:1_{65EBBD10-8F75-47B7-AB59-98DC90428A97}" xr6:coauthVersionLast="47" xr6:coauthVersionMax="47" xr10:uidLastSave="{00000000-0000-0000-0000-000000000000}"/>
  <bookViews>
    <workbookView xWindow="-108" yWindow="-108" windowWidth="23256" windowHeight="12576" activeTab="2" xr2:uid="{7768AE70-8C38-49B8-BFF8-D76DC9629E5F}"/>
  </bookViews>
  <sheets>
    <sheet name="electric_vehicles_spec_2025.csv" sheetId="1" r:id="rId1"/>
    <sheet name="electric_vehicles_spec_2025" sheetId="2" r:id="rId2"/>
    <sheet name="log" sheetId="3" r:id="rId3"/>
    <sheet name="pivot" sheetId="10" r:id="rId4"/>
    <sheet name="scatter_plots_data" sheetId="7" r:id="rId5"/>
    <sheet name="box_plots_data" sheetId="8" r:id="rId6"/>
    <sheet name="correlation" sheetId="9" r:id="rId7"/>
    <sheet name="cleaned_dataset" sheetId="5" r:id="rId8"/>
    <sheet name="EDA" sheetId="4" r:id="rId9"/>
    <sheet name="model_data" sheetId="11" r:id="rId10"/>
  </sheets>
  <definedNames>
    <definedName name="_xlnm._FilterDatabase" localSheetId="7" hidden="1">cleaned_dataset!$A$1:$V$479</definedName>
    <definedName name="_xlnm._FilterDatabase" localSheetId="1" hidden="1">electric_vehicles_spec_2025!$A$1:$V$479</definedName>
    <definedName name="_xlchart.v1.0" hidden="1">box_plots_data!$O$1</definedName>
    <definedName name="_xlchart.v1.1" hidden="1">box_plots_data!$O$2:$O$480</definedName>
    <definedName name="_xlchart.v1.10" hidden="1">box_plots_data!$F$1</definedName>
    <definedName name="_xlchart.v1.11" hidden="1">box_plots_data!$F$2:$F$479</definedName>
    <definedName name="_xlchart.v1.12" hidden="1">box_plots_data!$G$1</definedName>
    <definedName name="_xlchart.v1.13" hidden="1">box_plots_data!$G$2:$G$479</definedName>
    <definedName name="_xlchart.v1.14" hidden="1">box_plots_data!$H$1</definedName>
    <definedName name="_xlchart.v1.15" hidden="1">box_plots_data!$H$2:$H$479</definedName>
    <definedName name="_xlchart.v1.16" hidden="1">box_plots_data!$I$1</definedName>
    <definedName name="_xlchart.v1.17" hidden="1">box_plots_data!$I$2:$I$479</definedName>
    <definedName name="_xlchart.v1.18" hidden="1">box_plots_data!$J$1</definedName>
    <definedName name="_xlchart.v1.19" hidden="1">box_plots_data!$J$2:$J$479</definedName>
    <definedName name="_xlchart.v1.2" hidden="1">box_plots_data!$P$1</definedName>
    <definedName name="_xlchart.v1.20" hidden="1">box_plots_data!$K$1</definedName>
    <definedName name="_xlchart.v1.21" hidden="1">box_plots_data!$K$2:$K$479</definedName>
    <definedName name="_xlchart.v1.22" hidden="1">box_plots_data!$D$1</definedName>
    <definedName name="_xlchart.v1.23" hidden="1">box_plots_data!$D$2:$D$479</definedName>
    <definedName name="_xlchart.v1.24" hidden="1">box_plots_data!$E$1</definedName>
    <definedName name="_xlchart.v1.25" hidden="1">box_plots_data!$E$2:$E$479</definedName>
    <definedName name="_xlchart.v1.26" hidden="1">box_plots_data!$F$1</definedName>
    <definedName name="_xlchart.v1.27" hidden="1">box_plots_data!$F$2:$F$479</definedName>
    <definedName name="_xlchart.v1.28" hidden="1">box_plots_data!$G$1</definedName>
    <definedName name="_xlchart.v1.29" hidden="1">box_plots_data!$G$2:$G$479</definedName>
    <definedName name="_xlchart.v1.3" hidden="1">box_plots_data!$P$2:$P$480</definedName>
    <definedName name="_xlchart.v1.30" hidden="1">box_plots_data!$H$1</definedName>
    <definedName name="_xlchart.v1.31" hidden="1">box_plots_data!$H$2:$H$479</definedName>
    <definedName name="_xlchart.v1.32" hidden="1">box_plots_data!$I$1</definedName>
    <definedName name="_xlchart.v1.33" hidden="1">box_plots_data!$I$2:$I$479</definedName>
    <definedName name="_xlchart.v1.34" hidden="1">box_plots_data!$J$1</definedName>
    <definedName name="_xlchart.v1.35" hidden="1">box_plots_data!$J$2:$J$479</definedName>
    <definedName name="_xlchart.v1.36" hidden="1">box_plots_data!$K$1</definedName>
    <definedName name="_xlchart.v1.37" hidden="1">box_plots_data!$K$2:$K$479</definedName>
    <definedName name="_xlchart.v1.38" hidden="1">box_plots_data!$AB$1</definedName>
    <definedName name="_xlchart.v1.39" hidden="1">box_plots_data!$AB$2:$AB$479</definedName>
    <definedName name="_xlchart.v1.4" hidden="1">box_plots_data!$Q$1</definedName>
    <definedName name="_xlchart.v1.40" hidden="1">box_plots_data!$AC$1</definedName>
    <definedName name="_xlchart.v1.41" hidden="1">box_plots_data!$AC$2:$AC$479</definedName>
    <definedName name="_xlchart.v1.42" hidden="1">box_plots_data!$AD$1</definedName>
    <definedName name="_xlchart.v1.43" hidden="1">box_plots_data!$AD$2:$AD$479</definedName>
    <definedName name="_xlchart.v1.5" hidden="1">box_plots_data!$Q$2:$Q$480</definedName>
    <definedName name="_xlchart.v1.6" hidden="1">box_plots_data!$D$1</definedName>
    <definedName name="_xlchart.v1.7" hidden="1">box_plots_data!$D$2:$D$479</definedName>
    <definedName name="_xlchart.v1.8" hidden="1">box_plots_data!$E$1</definedName>
    <definedName name="_xlchart.v1.9" hidden="1">box_plots_data!$E$2:$E$479</definedName>
  </definedNames>
  <calcPr calcId="191029"/>
  <pivotCaches>
    <pivotCache cacheId="0" r:id="rId11"/>
    <pivotCache cacheId="1" r:id="rId12"/>
  </pivotCaches>
</workbook>
</file>

<file path=xl/calcChain.xml><?xml version="1.0" encoding="utf-8"?>
<calcChain xmlns="http://schemas.openxmlformats.org/spreadsheetml/2006/main">
  <c r="AD3" i="8" l="1"/>
  <c r="AD4" i="8"/>
  <c r="AD5" i="8"/>
  <c r="AD6" i="8"/>
  <c r="AD7" i="8"/>
  <c r="AD8" i="8"/>
  <c r="AD9" i="8"/>
  <c r="AD10" i="8"/>
  <c r="AD11" i="8"/>
  <c r="AD12" i="8"/>
  <c r="AD13" i="8"/>
  <c r="AD14" i="8"/>
  <c r="AD15" i="8"/>
  <c r="AD16" i="8"/>
  <c r="AD17" i="8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D31" i="8"/>
  <c r="AD32" i="8"/>
  <c r="AD33" i="8"/>
  <c r="AD34" i="8"/>
  <c r="AD35" i="8"/>
  <c r="AD36" i="8"/>
  <c r="AD37" i="8"/>
  <c r="AD38" i="8"/>
  <c r="AD39" i="8"/>
  <c r="AD40" i="8"/>
  <c r="AD41" i="8"/>
  <c r="AD42" i="8"/>
  <c r="AD43" i="8"/>
  <c r="AD44" i="8"/>
  <c r="AD45" i="8"/>
  <c r="AD46" i="8"/>
  <c r="AD47" i="8"/>
  <c r="AD48" i="8"/>
  <c r="AD49" i="8"/>
  <c r="AD50" i="8"/>
  <c r="AD51" i="8"/>
  <c r="AD52" i="8"/>
  <c r="AD53" i="8"/>
  <c r="AD54" i="8"/>
  <c r="AD55" i="8"/>
  <c r="AD56" i="8"/>
  <c r="AD57" i="8"/>
  <c r="AD58" i="8"/>
  <c r="AD59" i="8"/>
  <c r="AD60" i="8"/>
  <c r="AD61" i="8"/>
  <c r="AD62" i="8"/>
  <c r="AD63" i="8"/>
  <c r="AD64" i="8"/>
  <c r="AD65" i="8"/>
  <c r="AD66" i="8"/>
  <c r="AD67" i="8"/>
  <c r="AD68" i="8"/>
  <c r="AD69" i="8"/>
  <c r="AD70" i="8"/>
  <c r="AD71" i="8"/>
  <c r="AD72" i="8"/>
  <c r="AD73" i="8"/>
  <c r="AD74" i="8"/>
  <c r="AD75" i="8"/>
  <c r="AD76" i="8"/>
  <c r="AD77" i="8"/>
  <c r="AD78" i="8"/>
  <c r="AD79" i="8"/>
  <c r="AD80" i="8"/>
  <c r="AD81" i="8"/>
  <c r="AD82" i="8"/>
  <c r="AD83" i="8"/>
  <c r="AD84" i="8"/>
  <c r="AD85" i="8"/>
  <c r="AD86" i="8"/>
  <c r="AD87" i="8"/>
  <c r="AD88" i="8"/>
  <c r="AD89" i="8"/>
  <c r="AD90" i="8"/>
  <c r="AD91" i="8"/>
  <c r="AD92" i="8"/>
  <c r="AD93" i="8"/>
  <c r="AD94" i="8"/>
  <c r="AD95" i="8"/>
  <c r="AD96" i="8"/>
  <c r="AD97" i="8"/>
  <c r="AD98" i="8"/>
  <c r="AD99" i="8"/>
  <c r="AD100" i="8"/>
  <c r="AD101" i="8"/>
  <c r="AD102" i="8"/>
  <c r="AD103" i="8"/>
  <c r="AD104" i="8"/>
  <c r="AD105" i="8"/>
  <c r="AD106" i="8"/>
  <c r="AD107" i="8"/>
  <c r="AD108" i="8"/>
  <c r="AD109" i="8"/>
  <c r="AD110" i="8"/>
  <c r="AD111" i="8"/>
  <c r="AD112" i="8"/>
  <c r="AD113" i="8"/>
  <c r="AD114" i="8"/>
  <c r="AD115" i="8"/>
  <c r="AD116" i="8"/>
  <c r="AD117" i="8"/>
  <c r="AD118" i="8"/>
  <c r="AD119" i="8"/>
  <c r="AD120" i="8"/>
  <c r="AD121" i="8"/>
  <c r="AD122" i="8"/>
  <c r="AD123" i="8"/>
  <c r="AD124" i="8"/>
  <c r="AD125" i="8"/>
  <c r="AD126" i="8"/>
  <c r="AD127" i="8"/>
  <c r="AD128" i="8"/>
  <c r="AD129" i="8"/>
  <c r="AD130" i="8"/>
  <c r="AD131" i="8"/>
  <c r="AD132" i="8"/>
  <c r="AD133" i="8"/>
  <c r="AD134" i="8"/>
  <c r="AD135" i="8"/>
  <c r="AD136" i="8"/>
  <c r="AD137" i="8"/>
  <c r="AD138" i="8"/>
  <c r="AD139" i="8"/>
  <c r="AD140" i="8"/>
  <c r="AD141" i="8"/>
  <c r="AD142" i="8"/>
  <c r="AD143" i="8"/>
  <c r="AD144" i="8"/>
  <c r="AD145" i="8"/>
  <c r="AD146" i="8"/>
  <c r="AD147" i="8"/>
  <c r="AD148" i="8"/>
  <c r="AD149" i="8"/>
  <c r="AD150" i="8"/>
  <c r="AD151" i="8"/>
  <c r="AD152" i="8"/>
  <c r="AD153" i="8"/>
  <c r="AD154" i="8"/>
  <c r="AD155" i="8"/>
  <c r="AD156" i="8"/>
  <c r="AD157" i="8"/>
  <c r="AD158" i="8"/>
  <c r="AD159" i="8"/>
  <c r="AD160" i="8"/>
  <c r="AD161" i="8"/>
  <c r="AD162" i="8"/>
  <c r="AD163" i="8"/>
  <c r="AD164" i="8"/>
  <c r="AD165" i="8"/>
  <c r="AD166" i="8"/>
  <c r="AD167" i="8"/>
  <c r="AD168" i="8"/>
  <c r="AD169" i="8"/>
  <c r="AD170" i="8"/>
  <c r="AD171" i="8"/>
  <c r="AD172" i="8"/>
  <c r="AD173" i="8"/>
  <c r="AD174" i="8"/>
  <c r="AD175" i="8"/>
  <c r="AD176" i="8"/>
  <c r="AD177" i="8"/>
  <c r="AD178" i="8"/>
  <c r="AD179" i="8"/>
  <c r="AD180" i="8"/>
  <c r="AD181" i="8"/>
  <c r="AD182" i="8"/>
  <c r="AD183" i="8"/>
  <c r="AD184" i="8"/>
  <c r="AD185" i="8"/>
  <c r="AD186" i="8"/>
  <c r="AD187" i="8"/>
  <c r="AD188" i="8"/>
  <c r="AD189" i="8"/>
  <c r="AD190" i="8"/>
  <c r="AD191" i="8"/>
  <c r="AD192" i="8"/>
  <c r="AD193" i="8"/>
  <c r="AD194" i="8"/>
  <c r="AD195" i="8"/>
  <c r="AD196" i="8"/>
  <c r="AD197" i="8"/>
  <c r="AD198" i="8"/>
  <c r="AD199" i="8"/>
  <c r="AD200" i="8"/>
  <c r="AD201" i="8"/>
  <c r="AD202" i="8"/>
  <c r="AD203" i="8"/>
  <c r="AD204" i="8"/>
  <c r="AD205" i="8"/>
  <c r="AD206" i="8"/>
  <c r="AD207" i="8"/>
  <c r="AD208" i="8"/>
  <c r="AD209" i="8"/>
  <c r="AD210" i="8"/>
  <c r="AD211" i="8"/>
  <c r="AD212" i="8"/>
  <c r="AD213" i="8"/>
  <c r="AD214" i="8"/>
  <c r="AD215" i="8"/>
  <c r="AD216" i="8"/>
  <c r="AD217" i="8"/>
  <c r="AD218" i="8"/>
  <c r="AD219" i="8"/>
  <c r="AD220" i="8"/>
  <c r="AD221" i="8"/>
  <c r="AD222" i="8"/>
  <c r="AD223" i="8"/>
  <c r="AD224" i="8"/>
  <c r="AD225" i="8"/>
  <c r="AD226" i="8"/>
  <c r="AD227" i="8"/>
  <c r="AD228" i="8"/>
  <c r="AD229" i="8"/>
  <c r="AD230" i="8"/>
  <c r="AD231" i="8"/>
  <c r="AD232" i="8"/>
  <c r="AD233" i="8"/>
  <c r="AD234" i="8"/>
  <c r="AD235" i="8"/>
  <c r="AD236" i="8"/>
  <c r="AD237" i="8"/>
  <c r="AD238" i="8"/>
  <c r="AD239" i="8"/>
  <c r="AD240" i="8"/>
  <c r="AD241" i="8"/>
  <c r="AD242" i="8"/>
  <c r="AD243" i="8"/>
  <c r="AD244" i="8"/>
  <c r="AD245" i="8"/>
  <c r="AD246" i="8"/>
  <c r="AD247" i="8"/>
  <c r="AD248" i="8"/>
  <c r="AD249" i="8"/>
  <c r="AD250" i="8"/>
  <c r="AD251" i="8"/>
  <c r="AD252" i="8"/>
  <c r="AD253" i="8"/>
  <c r="AD254" i="8"/>
  <c r="AD255" i="8"/>
  <c r="AD256" i="8"/>
  <c r="AD257" i="8"/>
  <c r="AD258" i="8"/>
  <c r="AD259" i="8"/>
  <c r="AD260" i="8"/>
  <c r="AD261" i="8"/>
  <c r="AD262" i="8"/>
  <c r="AD263" i="8"/>
  <c r="AD264" i="8"/>
  <c r="AD265" i="8"/>
  <c r="AD266" i="8"/>
  <c r="AD267" i="8"/>
  <c r="AD268" i="8"/>
  <c r="AD269" i="8"/>
  <c r="AD270" i="8"/>
  <c r="AD271" i="8"/>
  <c r="AD272" i="8"/>
  <c r="AD273" i="8"/>
  <c r="AD274" i="8"/>
  <c r="AD275" i="8"/>
  <c r="AD276" i="8"/>
  <c r="AD277" i="8"/>
  <c r="AD278" i="8"/>
  <c r="AD279" i="8"/>
  <c r="AD280" i="8"/>
  <c r="AD281" i="8"/>
  <c r="AD282" i="8"/>
  <c r="AD283" i="8"/>
  <c r="AD284" i="8"/>
  <c r="AD285" i="8"/>
  <c r="AD286" i="8"/>
  <c r="AD287" i="8"/>
  <c r="AD288" i="8"/>
  <c r="AD289" i="8"/>
  <c r="AD290" i="8"/>
  <c r="AD291" i="8"/>
  <c r="AD292" i="8"/>
  <c r="AD293" i="8"/>
  <c r="AD294" i="8"/>
  <c r="AD295" i="8"/>
  <c r="AD296" i="8"/>
  <c r="AD297" i="8"/>
  <c r="AD298" i="8"/>
  <c r="AD299" i="8"/>
  <c r="AD300" i="8"/>
  <c r="AD301" i="8"/>
  <c r="AD302" i="8"/>
  <c r="AD303" i="8"/>
  <c r="AD304" i="8"/>
  <c r="AD305" i="8"/>
  <c r="AD306" i="8"/>
  <c r="AD307" i="8"/>
  <c r="AD308" i="8"/>
  <c r="AD309" i="8"/>
  <c r="AD310" i="8"/>
  <c r="AD311" i="8"/>
  <c r="AD312" i="8"/>
  <c r="AD313" i="8"/>
  <c r="AD314" i="8"/>
  <c r="AD315" i="8"/>
  <c r="AD316" i="8"/>
  <c r="AD317" i="8"/>
  <c r="AD318" i="8"/>
  <c r="AD319" i="8"/>
  <c r="AD320" i="8"/>
  <c r="AD321" i="8"/>
  <c r="AD322" i="8"/>
  <c r="AD323" i="8"/>
  <c r="AD324" i="8"/>
  <c r="AD325" i="8"/>
  <c r="AD326" i="8"/>
  <c r="AD327" i="8"/>
  <c r="AD328" i="8"/>
  <c r="AD329" i="8"/>
  <c r="AD330" i="8"/>
  <c r="AD331" i="8"/>
  <c r="AD332" i="8"/>
  <c r="AD333" i="8"/>
  <c r="AD334" i="8"/>
  <c r="AD335" i="8"/>
  <c r="AD336" i="8"/>
  <c r="AD337" i="8"/>
  <c r="AD338" i="8"/>
  <c r="AD339" i="8"/>
  <c r="AD340" i="8"/>
  <c r="AD341" i="8"/>
  <c r="AD342" i="8"/>
  <c r="AD343" i="8"/>
  <c r="AD344" i="8"/>
  <c r="AD345" i="8"/>
  <c r="AD346" i="8"/>
  <c r="AD347" i="8"/>
  <c r="AD348" i="8"/>
  <c r="AD349" i="8"/>
  <c r="AD350" i="8"/>
  <c r="AD351" i="8"/>
  <c r="AD352" i="8"/>
  <c r="AD353" i="8"/>
  <c r="AD354" i="8"/>
  <c r="AD355" i="8"/>
  <c r="AD356" i="8"/>
  <c r="AD357" i="8"/>
  <c r="AD358" i="8"/>
  <c r="AD359" i="8"/>
  <c r="AD360" i="8"/>
  <c r="AD361" i="8"/>
  <c r="AD362" i="8"/>
  <c r="AD363" i="8"/>
  <c r="AD364" i="8"/>
  <c r="AD365" i="8"/>
  <c r="AD366" i="8"/>
  <c r="AD367" i="8"/>
  <c r="AD368" i="8"/>
  <c r="AD369" i="8"/>
  <c r="AD370" i="8"/>
  <c r="AD371" i="8"/>
  <c r="AD372" i="8"/>
  <c r="AD373" i="8"/>
  <c r="AD374" i="8"/>
  <c r="AD375" i="8"/>
  <c r="AD376" i="8"/>
  <c r="AD377" i="8"/>
  <c r="AD378" i="8"/>
  <c r="AD379" i="8"/>
  <c r="AD380" i="8"/>
  <c r="AD381" i="8"/>
  <c r="AD382" i="8"/>
  <c r="AD383" i="8"/>
  <c r="AD384" i="8"/>
  <c r="AD385" i="8"/>
  <c r="AD386" i="8"/>
  <c r="AD387" i="8"/>
  <c r="AD388" i="8"/>
  <c r="AD389" i="8"/>
  <c r="AD390" i="8"/>
  <c r="AD391" i="8"/>
  <c r="AD392" i="8"/>
  <c r="AD393" i="8"/>
  <c r="AD394" i="8"/>
  <c r="AD395" i="8"/>
  <c r="AD396" i="8"/>
  <c r="AD397" i="8"/>
  <c r="AD398" i="8"/>
  <c r="AD399" i="8"/>
  <c r="AD400" i="8"/>
  <c r="AD401" i="8"/>
  <c r="AD402" i="8"/>
  <c r="AD403" i="8"/>
  <c r="AD404" i="8"/>
  <c r="AD405" i="8"/>
  <c r="AD406" i="8"/>
  <c r="AD407" i="8"/>
  <c r="AD408" i="8"/>
  <c r="AD409" i="8"/>
  <c r="AD410" i="8"/>
  <c r="AD411" i="8"/>
  <c r="AD412" i="8"/>
  <c r="AD413" i="8"/>
  <c r="AD414" i="8"/>
  <c r="AD415" i="8"/>
  <c r="AD416" i="8"/>
  <c r="AD417" i="8"/>
  <c r="AD418" i="8"/>
  <c r="AD419" i="8"/>
  <c r="AD420" i="8"/>
  <c r="AD421" i="8"/>
  <c r="AD422" i="8"/>
  <c r="AD423" i="8"/>
  <c r="AD424" i="8"/>
  <c r="AD425" i="8"/>
  <c r="AD426" i="8"/>
  <c r="AD427" i="8"/>
  <c r="AD428" i="8"/>
  <c r="AD429" i="8"/>
  <c r="AD430" i="8"/>
  <c r="AD431" i="8"/>
  <c r="AD432" i="8"/>
  <c r="AD433" i="8"/>
  <c r="AD434" i="8"/>
  <c r="AD435" i="8"/>
  <c r="AD436" i="8"/>
  <c r="AD437" i="8"/>
  <c r="AD438" i="8"/>
  <c r="AD439" i="8"/>
  <c r="AD440" i="8"/>
  <c r="AD441" i="8"/>
  <c r="AD442" i="8"/>
  <c r="AD443" i="8"/>
  <c r="AD444" i="8"/>
  <c r="AD445" i="8"/>
  <c r="AD446" i="8"/>
  <c r="AD447" i="8"/>
  <c r="AD448" i="8"/>
  <c r="AD449" i="8"/>
  <c r="AD450" i="8"/>
  <c r="AD451" i="8"/>
  <c r="AD452" i="8"/>
  <c r="AD453" i="8"/>
  <c r="AD454" i="8"/>
  <c r="AD455" i="8"/>
  <c r="AD456" i="8"/>
  <c r="AD457" i="8"/>
  <c r="AD458" i="8"/>
  <c r="AD459" i="8"/>
  <c r="AD460" i="8"/>
  <c r="AD461" i="8"/>
  <c r="AD462" i="8"/>
  <c r="AD463" i="8"/>
  <c r="AD464" i="8"/>
  <c r="AD465" i="8"/>
  <c r="AD466" i="8"/>
  <c r="AD467" i="8"/>
  <c r="AD468" i="8"/>
  <c r="AD469" i="8"/>
  <c r="AD470" i="8"/>
  <c r="AD471" i="8"/>
  <c r="AD472" i="8"/>
  <c r="AD473" i="8"/>
  <c r="AD474" i="8"/>
  <c r="AD475" i="8"/>
  <c r="AD476" i="8"/>
  <c r="AD477" i="8"/>
  <c r="AD478" i="8"/>
  <c r="AD479" i="8"/>
  <c r="AD2" i="8"/>
  <c r="AC3" i="8"/>
  <c r="AC4" i="8"/>
  <c r="AC5" i="8"/>
  <c r="AC6" i="8"/>
  <c r="AC7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AC24" i="8"/>
  <c r="AC25" i="8"/>
  <c r="AC26" i="8"/>
  <c r="AC27" i="8"/>
  <c r="AC28" i="8"/>
  <c r="AC29" i="8"/>
  <c r="AC30" i="8"/>
  <c r="AC31" i="8"/>
  <c r="AC32" i="8"/>
  <c r="AC33" i="8"/>
  <c r="AC34" i="8"/>
  <c r="AC35" i="8"/>
  <c r="AC36" i="8"/>
  <c r="AC37" i="8"/>
  <c r="AC38" i="8"/>
  <c r="AC39" i="8"/>
  <c r="AC40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3" i="8"/>
  <c r="AC54" i="8"/>
  <c r="AC55" i="8"/>
  <c r="AC56" i="8"/>
  <c r="AC57" i="8"/>
  <c r="AC58" i="8"/>
  <c r="AC59" i="8"/>
  <c r="AC60" i="8"/>
  <c r="AC61" i="8"/>
  <c r="AC62" i="8"/>
  <c r="AC63" i="8"/>
  <c r="AC64" i="8"/>
  <c r="AC65" i="8"/>
  <c r="AC66" i="8"/>
  <c r="AC67" i="8"/>
  <c r="AC68" i="8"/>
  <c r="AC69" i="8"/>
  <c r="AC70" i="8"/>
  <c r="AC71" i="8"/>
  <c r="AC72" i="8"/>
  <c r="AC73" i="8"/>
  <c r="AC74" i="8"/>
  <c r="AC75" i="8"/>
  <c r="AC76" i="8"/>
  <c r="AC77" i="8"/>
  <c r="AC78" i="8"/>
  <c r="AC79" i="8"/>
  <c r="AC80" i="8"/>
  <c r="AC81" i="8"/>
  <c r="AC82" i="8"/>
  <c r="AC83" i="8"/>
  <c r="AC84" i="8"/>
  <c r="AC85" i="8"/>
  <c r="AC86" i="8"/>
  <c r="AC87" i="8"/>
  <c r="AC88" i="8"/>
  <c r="AC89" i="8"/>
  <c r="AC90" i="8"/>
  <c r="AC91" i="8"/>
  <c r="AC92" i="8"/>
  <c r="AC93" i="8"/>
  <c r="AC94" i="8"/>
  <c r="AC95" i="8"/>
  <c r="AC96" i="8"/>
  <c r="AC97" i="8"/>
  <c r="AC98" i="8"/>
  <c r="AC99" i="8"/>
  <c r="AC100" i="8"/>
  <c r="AC101" i="8"/>
  <c r="AC102" i="8"/>
  <c r="AC103" i="8"/>
  <c r="AC104" i="8"/>
  <c r="AC105" i="8"/>
  <c r="AC106" i="8"/>
  <c r="AC107" i="8"/>
  <c r="AC108" i="8"/>
  <c r="AC109" i="8"/>
  <c r="AC110" i="8"/>
  <c r="AC111" i="8"/>
  <c r="AC112" i="8"/>
  <c r="AC113" i="8"/>
  <c r="AC114" i="8"/>
  <c r="AC115" i="8"/>
  <c r="AC116" i="8"/>
  <c r="AC117" i="8"/>
  <c r="AC118" i="8"/>
  <c r="AC119" i="8"/>
  <c r="AC120" i="8"/>
  <c r="AC121" i="8"/>
  <c r="AC122" i="8"/>
  <c r="AC123" i="8"/>
  <c r="AC124" i="8"/>
  <c r="AC125" i="8"/>
  <c r="AC126" i="8"/>
  <c r="AC127" i="8"/>
  <c r="AC128" i="8"/>
  <c r="AC129" i="8"/>
  <c r="AC130" i="8"/>
  <c r="AC131" i="8"/>
  <c r="AC132" i="8"/>
  <c r="AC133" i="8"/>
  <c r="AC134" i="8"/>
  <c r="AC135" i="8"/>
  <c r="AC136" i="8"/>
  <c r="AC137" i="8"/>
  <c r="AC138" i="8"/>
  <c r="AC139" i="8"/>
  <c r="AC140" i="8"/>
  <c r="AC141" i="8"/>
  <c r="AC142" i="8"/>
  <c r="AC143" i="8"/>
  <c r="AC144" i="8"/>
  <c r="AC145" i="8"/>
  <c r="AC146" i="8"/>
  <c r="AC147" i="8"/>
  <c r="AC148" i="8"/>
  <c r="AC149" i="8"/>
  <c r="AC150" i="8"/>
  <c r="AC151" i="8"/>
  <c r="AC152" i="8"/>
  <c r="AC153" i="8"/>
  <c r="AC154" i="8"/>
  <c r="AC155" i="8"/>
  <c r="AC156" i="8"/>
  <c r="AC157" i="8"/>
  <c r="AC158" i="8"/>
  <c r="AC159" i="8"/>
  <c r="AC160" i="8"/>
  <c r="AC161" i="8"/>
  <c r="AC162" i="8"/>
  <c r="AC163" i="8"/>
  <c r="AC164" i="8"/>
  <c r="AC165" i="8"/>
  <c r="AC166" i="8"/>
  <c r="AC167" i="8"/>
  <c r="AC168" i="8"/>
  <c r="AC169" i="8"/>
  <c r="AC170" i="8"/>
  <c r="AC171" i="8"/>
  <c r="AC172" i="8"/>
  <c r="AC173" i="8"/>
  <c r="AC174" i="8"/>
  <c r="AC175" i="8"/>
  <c r="AC176" i="8"/>
  <c r="AC177" i="8"/>
  <c r="AC178" i="8"/>
  <c r="AC179" i="8"/>
  <c r="AC180" i="8"/>
  <c r="AC181" i="8"/>
  <c r="AC182" i="8"/>
  <c r="AC183" i="8"/>
  <c r="AC184" i="8"/>
  <c r="AC185" i="8"/>
  <c r="AC186" i="8"/>
  <c r="AC187" i="8"/>
  <c r="AC188" i="8"/>
  <c r="AC189" i="8"/>
  <c r="AC190" i="8"/>
  <c r="AC191" i="8"/>
  <c r="AC192" i="8"/>
  <c r="AC193" i="8"/>
  <c r="AC194" i="8"/>
  <c r="AC195" i="8"/>
  <c r="AC196" i="8"/>
  <c r="AC197" i="8"/>
  <c r="AC198" i="8"/>
  <c r="AC199" i="8"/>
  <c r="AC200" i="8"/>
  <c r="AC201" i="8"/>
  <c r="AC202" i="8"/>
  <c r="AC203" i="8"/>
  <c r="AC204" i="8"/>
  <c r="AC205" i="8"/>
  <c r="AC206" i="8"/>
  <c r="AC207" i="8"/>
  <c r="AC208" i="8"/>
  <c r="AC209" i="8"/>
  <c r="AC210" i="8"/>
  <c r="AC211" i="8"/>
  <c r="AC212" i="8"/>
  <c r="AC213" i="8"/>
  <c r="AC214" i="8"/>
  <c r="AC215" i="8"/>
  <c r="AC216" i="8"/>
  <c r="AC217" i="8"/>
  <c r="AC218" i="8"/>
  <c r="AC219" i="8"/>
  <c r="AC220" i="8"/>
  <c r="AC221" i="8"/>
  <c r="AC222" i="8"/>
  <c r="AC223" i="8"/>
  <c r="AC224" i="8"/>
  <c r="AC225" i="8"/>
  <c r="AC226" i="8"/>
  <c r="AC227" i="8"/>
  <c r="AC228" i="8"/>
  <c r="AC229" i="8"/>
  <c r="AC230" i="8"/>
  <c r="AC231" i="8"/>
  <c r="AC232" i="8"/>
  <c r="AC233" i="8"/>
  <c r="AC234" i="8"/>
  <c r="AC235" i="8"/>
  <c r="AC236" i="8"/>
  <c r="AC237" i="8"/>
  <c r="AC238" i="8"/>
  <c r="AC239" i="8"/>
  <c r="AC240" i="8"/>
  <c r="AC241" i="8"/>
  <c r="AC242" i="8"/>
  <c r="AC243" i="8"/>
  <c r="AC244" i="8"/>
  <c r="AC245" i="8"/>
  <c r="AC246" i="8"/>
  <c r="AC247" i="8"/>
  <c r="AC248" i="8"/>
  <c r="AC249" i="8"/>
  <c r="AC250" i="8"/>
  <c r="AC251" i="8"/>
  <c r="AC252" i="8"/>
  <c r="AC253" i="8"/>
  <c r="AC254" i="8"/>
  <c r="AC255" i="8"/>
  <c r="AC256" i="8"/>
  <c r="AC257" i="8"/>
  <c r="AC258" i="8"/>
  <c r="AC259" i="8"/>
  <c r="AC260" i="8"/>
  <c r="AC261" i="8"/>
  <c r="AC262" i="8"/>
  <c r="AC263" i="8"/>
  <c r="AC264" i="8"/>
  <c r="AC265" i="8"/>
  <c r="AC266" i="8"/>
  <c r="AC267" i="8"/>
  <c r="AC268" i="8"/>
  <c r="AC269" i="8"/>
  <c r="AC270" i="8"/>
  <c r="AC271" i="8"/>
  <c r="AC272" i="8"/>
  <c r="AC273" i="8"/>
  <c r="AC274" i="8"/>
  <c r="AC275" i="8"/>
  <c r="AC276" i="8"/>
  <c r="AC277" i="8"/>
  <c r="AC278" i="8"/>
  <c r="AC279" i="8"/>
  <c r="AC280" i="8"/>
  <c r="AC281" i="8"/>
  <c r="AC282" i="8"/>
  <c r="AC283" i="8"/>
  <c r="AC284" i="8"/>
  <c r="AC285" i="8"/>
  <c r="AC286" i="8"/>
  <c r="AC287" i="8"/>
  <c r="AC288" i="8"/>
  <c r="AC289" i="8"/>
  <c r="AC290" i="8"/>
  <c r="AC291" i="8"/>
  <c r="AC292" i="8"/>
  <c r="AC293" i="8"/>
  <c r="AC294" i="8"/>
  <c r="AC295" i="8"/>
  <c r="AC296" i="8"/>
  <c r="AC297" i="8"/>
  <c r="AC298" i="8"/>
  <c r="AC299" i="8"/>
  <c r="AC300" i="8"/>
  <c r="AC301" i="8"/>
  <c r="AC302" i="8"/>
  <c r="AC303" i="8"/>
  <c r="AC304" i="8"/>
  <c r="AC305" i="8"/>
  <c r="AC306" i="8"/>
  <c r="AC307" i="8"/>
  <c r="AC308" i="8"/>
  <c r="AC309" i="8"/>
  <c r="AC310" i="8"/>
  <c r="AC311" i="8"/>
  <c r="AC312" i="8"/>
  <c r="AC313" i="8"/>
  <c r="AC314" i="8"/>
  <c r="AC315" i="8"/>
  <c r="AC316" i="8"/>
  <c r="AC317" i="8"/>
  <c r="AC318" i="8"/>
  <c r="AC319" i="8"/>
  <c r="AC320" i="8"/>
  <c r="AC321" i="8"/>
  <c r="AC322" i="8"/>
  <c r="AC323" i="8"/>
  <c r="AC324" i="8"/>
  <c r="AC325" i="8"/>
  <c r="AC326" i="8"/>
  <c r="AC327" i="8"/>
  <c r="AC328" i="8"/>
  <c r="AC329" i="8"/>
  <c r="AC330" i="8"/>
  <c r="AC331" i="8"/>
  <c r="AC332" i="8"/>
  <c r="AC333" i="8"/>
  <c r="AC334" i="8"/>
  <c r="AC335" i="8"/>
  <c r="AC336" i="8"/>
  <c r="AC337" i="8"/>
  <c r="AC338" i="8"/>
  <c r="AC339" i="8"/>
  <c r="AC340" i="8"/>
  <c r="AC341" i="8"/>
  <c r="AC342" i="8"/>
  <c r="AC343" i="8"/>
  <c r="AC344" i="8"/>
  <c r="AC345" i="8"/>
  <c r="AC346" i="8"/>
  <c r="AC347" i="8"/>
  <c r="AC348" i="8"/>
  <c r="AC349" i="8"/>
  <c r="AC350" i="8"/>
  <c r="AC351" i="8"/>
  <c r="AC352" i="8"/>
  <c r="AC353" i="8"/>
  <c r="AC354" i="8"/>
  <c r="AC355" i="8"/>
  <c r="AC356" i="8"/>
  <c r="AC357" i="8"/>
  <c r="AC358" i="8"/>
  <c r="AC359" i="8"/>
  <c r="AC360" i="8"/>
  <c r="AC361" i="8"/>
  <c r="AC362" i="8"/>
  <c r="AC363" i="8"/>
  <c r="AC364" i="8"/>
  <c r="AC365" i="8"/>
  <c r="AC366" i="8"/>
  <c r="AC367" i="8"/>
  <c r="AC368" i="8"/>
  <c r="AC369" i="8"/>
  <c r="AC370" i="8"/>
  <c r="AC371" i="8"/>
  <c r="AC372" i="8"/>
  <c r="AC373" i="8"/>
  <c r="AC374" i="8"/>
  <c r="AC375" i="8"/>
  <c r="AC376" i="8"/>
  <c r="AC377" i="8"/>
  <c r="AC378" i="8"/>
  <c r="AC379" i="8"/>
  <c r="AC380" i="8"/>
  <c r="AC381" i="8"/>
  <c r="AC382" i="8"/>
  <c r="AC383" i="8"/>
  <c r="AC384" i="8"/>
  <c r="AC385" i="8"/>
  <c r="AC386" i="8"/>
  <c r="AC387" i="8"/>
  <c r="AC388" i="8"/>
  <c r="AC389" i="8"/>
  <c r="AC390" i="8"/>
  <c r="AC391" i="8"/>
  <c r="AC392" i="8"/>
  <c r="AC393" i="8"/>
  <c r="AC394" i="8"/>
  <c r="AC395" i="8"/>
  <c r="AC396" i="8"/>
  <c r="AC397" i="8"/>
  <c r="AC398" i="8"/>
  <c r="AC399" i="8"/>
  <c r="AC400" i="8"/>
  <c r="AC401" i="8"/>
  <c r="AC402" i="8"/>
  <c r="AC403" i="8"/>
  <c r="AC404" i="8"/>
  <c r="AC405" i="8"/>
  <c r="AC406" i="8"/>
  <c r="AC407" i="8"/>
  <c r="AC408" i="8"/>
  <c r="AC409" i="8"/>
  <c r="AC410" i="8"/>
  <c r="AC411" i="8"/>
  <c r="AC412" i="8"/>
  <c r="AC413" i="8"/>
  <c r="AC414" i="8"/>
  <c r="AC415" i="8"/>
  <c r="AC416" i="8"/>
  <c r="AC417" i="8"/>
  <c r="AC418" i="8"/>
  <c r="AC419" i="8"/>
  <c r="AC420" i="8"/>
  <c r="AC421" i="8"/>
  <c r="AC422" i="8"/>
  <c r="AC423" i="8"/>
  <c r="AC424" i="8"/>
  <c r="AC425" i="8"/>
  <c r="AC426" i="8"/>
  <c r="AC427" i="8"/>
  <c r="AC428" i="8"/>
  <c r="AC429" i="8"/>
  <c r="AC430" i="8"/>
  <c r="AC431" i="8"/>
  <c r="AC432" i="8"/>
  <c r="AC433" i="8"/>
  <c r="AC434" i="8"/>
  <c r="AC435" i="8"/>
  <c r="AC436" i="8"/>
  <c r="AC437" i="8"/>
  <c r="AC438" i="8"/>
  <c r="AC439" i="8"/>
  <c r="AC440" i="8"/>
  <c r="AC441" i="8"/>
  <c r="AC442" i="8"/>
  <c r="AC443" i="8"/>
  <c r="AC444" i="8"/>
  <c r="AC445" i="8"/>
  <c r="AC446" i="8"/>
  <c r="AC447" i="8"/>
  <c r="AC448" i="8"/>
  <c r="AC449" i="8"/>
  <c r="AC450" i="8"/>
  <c r="AC451" i="8"/>
  <c r="AC452" i="8"/>
  <c r="AC453" i="8"/>
  <c r="AC454" i="8"/>
  <c r="AC455" i="8"/>
  <c r="AC456" i="8"/>
  <c r="AC457" i="8"/>
  <c r="AC458" i="8"/>
  <c r="AC459" i="8"/>
  <c r="AC460" i="8"/>
  <c r="AC461" i="8"/>
  <c r="AC462" i="8"/>
  <c r="AC463" i="8"/>
  <c r="AC464" i="8"/>
  <c r="AC465" i="8"/>
  <c r="AC466" i="8"/>
  <c r="AC467" i="8"/>
  <c r="AC468" i="8"/>
  <c r="AC469" i="8"/>
  <c r="AC470" i="8"/>
  <c r="AC471" i="8"/>
  <c r="AC472" i="8"/>
  <c r="AC473" i="8"/>
  <c r="AC474" i="8"/>
  <c r="AC475" i="8"/>
  <c r="AC476" i="8"/>
  <c r="AC477" i="8"/>
  <c r="AC478" i="8"/>
  <c r="AC479" i="8"/>
  <c r="AC2" i="8"/>
  <c r="AB3" i="8"/>
  <c r="AB4" i="8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44" i="8"/>
  <c r="AB45" i="8"/>
  <c r="AB46" i="8"/>
  <c r="AB47" i="8"/>
  <c r="AB48" i="8"/>
  <c r="AB49" i="8"/>
  <c r="AB50" i="8"/>
  <c r="AB51" i="8"/>
  <c r="AB52" i="8"/>
  <c r="AB53" i="8"/>
  <c r="AB54" i="8"/>
  <c r="AB55" i="8"/>
  <c r="AB56" i="8"/>
  <c r="AB57" i="8"/>
  <c r="AB58" i="8"/>
  <c r="AB59" i="8"/>
  <c r="AB60" i="8"/>
  <c r="AB61" i="8"/>
  <c r="AB62" i="8"/>
  <c r="AB63" i="8"/>
  <c r="AB64" i="8"/>
  <c r="AB65" i="8"/>
  <c r="AB66" i="8"/>
  <c r="AB67" i="8"/>
  <c r="AB68" i="8"/>
  <c r="AB69" i="8"/>
  <c r="AB70" i="8"/>
  <c r="AB71" i="8"/>
  <c r="AB72" i="8"/>
  <c r="AB73" i="8"/>
  <c r="AB74" i="8"/>
  <c r="AB75" i="8"/>
  <c r="AB76" i="8"/>
  <c r="AB77" i="8"/>
  <c r="AB78" i="8"/>
  <c r="AB79" i="8"/>
  <c r="AB80" i="8"/>
  <c r="AB81" i="8"/>
  <c r="AB82" i="8"/>
  <c r="AB83" i="8"/>
  <c r="AB84" i="8"/>
  <c r="AB85" i="8"/>
  <c r="AB86" i="8"/>
  <c r="AB87" i="8"/>
  <c r="AB88" i="8"/>
  <c r="AB89" i="8"/>
  <c r="AB90" i="8"/>
  <c r="AB91" i="8"/>
  <c r="AB92" i="8"/>
  <c r="AB93" i="8"/>
  <c r="AB94" i="8"/>
  <c r="AB95" i="8"/>
  <c r="AB96" i="8"/>
  <c r="AB97" i="8"/>
  <c r="AB98" i="8"/>
  <c r="AB99" i="8"/>
  <c r="AB100" i="8"/>
  <c r="AB101" i="8"/>
  <c r="AB102" i="8"/>
  <c r="AB103" i="8"/>
  <c r="AB104" i="8"/>
  <c r="AB105" i="8"/>
  <c r="AB106" i="8"/>
  <c r="AB107" i="8"/>
  <c r="AB108" i="8"/>
  <c r="AB109" i="8"/>
  <c r="AB110" i="8"/>
  <c r="AB111" i="8"/>
  <c r="AB112" i="8"/>
  <c r="AB113" i="8"/>
  <c r="AB114" i="8"/>
  <c r="AB115" i="8"/>
  <c r="AB116" i="8"/>
  <c r="AB117" i="8"/>
  <c r="AB118" i="8"/>
  <c r="AB119" i="8"/>
  <c r="AB120" i="8"/>
  <c r="AB121" i="8"/>
  <c r="AB122" i="8"/>
  <c r="AB123" i="8"/>
  <c r="AB124" i="8"/>
  <c r="AB125" i="8"/>
  <c r="AB126" i="8"/>
  <c r="AB127" i="8"/>
  <c r="AB128" i="8"/>
  <c r="AB129" i="8"/>
  <c r="AB130" i="8"/>
  <c r="AB131" i="8"/>
  <c r="AB132" i="8"/>
  <c r="AB133" i="8"/>
  <c r="AB134" i="8"/>
  <c r="AB135" i="8"/>
  <c r="AB136" i="8"/>
  <c r="AB137" i="8"/>
  <c r="AB138" i="8"/>
  <c r="AB139" i="8"/>
  <c r="AB140" i="8"/>
  <c r="AB141" i="8"/>
  <c r="AB142" i="8"/>
  <c r="AB143" i="8"/>
  <c r="AB144" i="8"/>
  <c r="AB145" i="8"/>
  <c r="AB146" i="8"/>
  <c r="AB147" i="8"/>
  <c r="AB148" i="8"/>
  <c r="AB149" i="8"/>
  <c r="AB150" i="8"/>
  <c r="AB151" i="8"/>
  <c r="AB152" i="8"/>
  <c r="AB153" i="8"/>
  <c r="AB154" i="8"/>
  <c r="AB155" i="8"/>
  <c r="AB156" i="8"/>
  <c r="AB157" i="8"/>
  <c r="AB158" i="8"/>
  <c r="AB159" i="8"/>
  <c r="AB160" i="8"/>
  <c r="AB161" i="8"/>
  <c r="AB162" i="8"/>
  <c r="AB163" i="8"/>
  <c r="AB164" i="8"/>
  <c r="AB165" i="8"/>
  <c r="AB166" i="8"/>
  <c r="AB167" i="8"/>
  <c r="AB168" i="8"/>
  <c r="AB169" i="8"/>
  <c r="AB170" i="8"/>
  <c r="AB171" i="8"/>
  <c r="AB172" i="8"/>
  <c r="AB173" i="8"/>
  <c r="AB174" i="8"/>
  <c r="AB175" i="8"/>
  <c r="AB176" i="8"/>
  <c r="AB177" i="8"/>
  <c r="AB178" i="8"/>
  <c r="AB179" i="8"/>
  <c r="AB180" i="8"/>
  <c r="AB181" i="8"/>
  <c r="AB182" i="8"/>
  <c r="AB183" i="8"/>
  <c r="AB184" i="8"/>
  <c r="AB185" i="8"/>
  <c r="AB186" i="8"/>
  <c r="AB187" i="8"/>
  <c r="AB188" i="8"/>
  <c r="AB189" i="8"/>
  <c r="AB190" i="8"/>
  <c r="AB191" i="8"/>
  <c r="AB192" i="8"/>
  <c r="AB193" i="8"/>
  <c r="AB194" i="8"/>
  <c r="AB195" i="8"/>
  <c r="AB196" i="8"/>
  <c r="AB197" i="8"/>
  <c r="AB198" i="8"/>
  <c r="AB199" i="8"/>
  <c r="AB200" i="8"/>
  <c r="AB201" i="8"/>
  <c r="AB202" i="8"/>
  <c r="AB203" i="8"/>
  <c r="AB204" i="8"/>
  <c r="AB205" i="8"/>
  <c r="AB206" i="8"/>
  <c r="AB207" i="8"/>
  <c r="AB208" i="8"/>
  <c r="AB209" i="8"/>
  <c r="AB210" i="8"/>
  <c r="AB211" i="8"/>
  <c r="AB212" i="8"/>
  <c r="AB213" i="8"/>
  <c r="AB214" i="8"/>
  <c r="AB215" i="8"/>
  <c r="AB216" i="8"/>
  <c r="AB217" i="8"/>
  <c r="AB218" i="8"/>
  <c r="AB219" i="8"/>
  <c r="AB220" i="8"/>
  <c r="AB221" i="8"/>
  <c r="AB222" i="8"/>
  <c r="AB223" i="8"/>
  <c r="AB224" i="8"/>
  <c r="AB225" i="8"/>
  <c r="AB226" i="8"/>
  <c r="AB227" i="8"/>
  <c r="AB228" i="8"/>
  <c r="AB229" i="8"/>
  <c r="AB230" i="8"/>
  <c r="AB231" i="8"/>
  <c r="AB232" i="8"/>
  <c r="AB233" i="8"/>
  <c r="AB234" i="8"/>
  <c r="AB235" i="8"/>
  <c r="AB236" i="8"/>
  <c r="AB237" i="8"/>
  <c r="AB238" i="8"/>
  <c r="AB239" i="8"/>
  <c r="AB240" i="8"/>
  <c r="AB241" i="8"/>
  <c r="AB242" i="8"/>
  <c r="AB243" i="8"/>
  <c r="AB244" i="8"/>
  <c r="AB245" i="8"/>
  <c r="AB246" i="8"/>
  <c r="AB247" i="8"/>
  <c r="AB248" i="8"/>
  <c r="AB249" i="8"/>
  <c r="AB250" i="8"/>
  <c r="AB251" i="8"/>
  <c r="AB252" i="8"/>
  <c r="AB253" i="8"/>
  <c r="AB254" i="8"/>
  <c r="AB255" i="8"/>
  <c r="AB256" i="8"/>
  <c r="AB257" i="8"/>
  <c r="AB258" i="8"/>
  <c r="AB259" i="8"/>
  <c r="AB260" i="8"/>
  <c r="AB261" i="8"/>
  <c r="AB262" i="8"/>
  <c r="AB263" i="8"/>
  <c r="AB264" i="8"/>
  <c r="AB265" i="8"/>
  <c r="AB266" i="8"/>
  <c r="AB267" i="8"/>
  <c r="AB268" i="8"/>
  <c r="AB269" i="8"/>
  <c r="AB270" i="8"/>
  <c r="AB271" i="8"/>
  <c r="AB272" i="8"/>
  <c r="AB273" i="8"/>
  <c r="AB274" i="8"/>
  <c r="AB275" i="8"/>
  <c r="AB276" i="8"/>
  <c r="AB277" i="8"/>
  <c r="AB278" i="8"/>
  <c r="AB279" i="8"/>
  <c r="AB280" i="8"/>
  <c r="AB281" i="8"/>
  <c r="AB282" i="8"/>
  <c r="AB283" i="8"/>
  <c r="AB284" i="8"/>
  <c r="AB285" i="8"/>
  <c r="AB286" i="8"/>
  <c r="AB287" i="8"/>
  <c r="AB288" i="8"/>
  <c r="AB289" i="8"/>
  <c r="AB290" i="8"/>
  <c r="AB291" i="8"/>
  <c r="AB292" i="8"/>
  <c r="AB293" i="8"/>
  <c r="AB294" i="8"/>
  <c r="AB295" i="8"/>
  <c r="AB296" i="8"/>
  <c r="AB297" i="8"/>
  <c r="AB298" i="8"/>
  <c r="AB299" i="8"/>
  <c r="AB300" i="8"/>
  <c r="AB301" i="8"/>
  <c r="AB302" i="8"/>
  <c r="AB303" i="8"/>
  <c r="AB304" i="8"/>
  <c r="AB305" i="8"/>
  <c r="AB306" i="8"/>
  <c r="AB307" i="8"/>
  <c r="AB308" i="8"/>
  <c r="AB309" i="8"/>
  <c r="AB310" i="8"/>
  <c r="AB311" i="8"/>
  <c r="AB312" i="8"/>
  <c r="AB313" i="8"/>
  <c r="AB314" i="8"/>
  <c r="AB315" i="8"/>
  <c r="AB316" i="8"/>
  <c r="AB317" i="8"/>
  <c r="AB318" i="8"/>
  <c r="AB319" i="8"/>
  <c r="AB320" i="8"/>
  <c r="AB321" i="8"/>
  <c r="AB322" i="8"/>
  <c r="AB323" i="8"/>
  <c r="AB324" i="8"/>
  <c r="AB325" i="8"/>
  <c r="AB326" i="8"/>
  <c r="AB327" i="8"/>
  <c r="AB328" i="8"/>
  <c r="AB329" i="8"/>
  <c r="AB330" i="8"/>
  <c r="AB331" i="8"/>
  <c r="AB332" i="8"/>
  <c r="AB333" i="8"/>
  <c r="AB334" i="8"/>
  <c r="AB335" i="8"/>
  <c r="AB336" i="8"/>
  <c r="AB337" i="8"/>
  <c r="AB338" i="8"/>
  <c r="AB339" i="8"/>
  <c r="AB340" i="8"/>
  <c r="AB341" i="8"/>
  <c r="AB342" i="8"/>
  <c r="AB343" i="8"/>
  <c r="AB344" i="8"/>
  <c r="AB345" i="8"/>
  <c r="AB346" i="8"/>
  <c r="AB347" i="8"/>
  <c r="AB348" i="8"/>
  <c r="AB349" i="8"/>
  <c r="AB350" i="8"/>
  <c r="AB351" i="8"/>
  <c r="AB352" i="8"/>
  <c r="AB353" i="8"/>
  <c r="AB354" i="8"/>
  <c r="AB355" i="8"/>
  <c r="AB356" i="8"/>
  <c r="AB357" i="8"/>
  <c r="AB358" i="8"/>
  <c r="AB359" i="8"/>
  <c r="AB360" i="8"/>
  <c r="AB361" i="8"/>
  <c r="AB362" i="8"/>
  <c r="AB363" i="8"/>
  <c r="AB364" i="8"/>
  <c r="AB365" i="8"/>
  <c r="AB366" i="8"/>
  <c r="AB367" i="8"/>
  <c r="AB368" i="8"/>
  <c r="AB369" i="8"/>
  <c r="AB370" i="8"/>
  <c r="AB371" i="8"/>
  <c r="AB372" i="8"/>
  <c r="AB373" i="8"/>
  <c r="AB374" i="8"/>
  <c r="AB375" i="8"/>
  <c r="AB376" i="8"/>
  <c r="AB377" i="8"/>
  <c r="AB378" i="8"/>
  <c r="AB379" i="8"/>
  <c r="AB380" i="8"/>
  <c r="AB381" i="8"/>
  <c r="AB382" i="8"/>
  <c r="AB383" i="8"/>
  <c r="AB384" i="8"/>
  <c r="AB385" i="8"/>
  <c r="AB386" i="8"/>
  <c r="AB387" i="8"/>
  <c r="AB388" i="8"/>
  <c r="AB389" i="8"/>
  <c r="AB390" i="8"/>
  <c r="AB391" i="8"/>
  <c r="AB392" i="8"/>
  <c r="AB393" i="8"/>
  <c r="AB394" i="8"/>
  <c r="AB395" i="8"/>
  <c r="AB396" i="8"/>
  <c r="AB397" i="8"/>
  <c r="AB398" i="8"/>
  <c r="AB399" i="8"/>
  <c r="AB400" i="8"/>
  <c r="AB401" i="8"/>
  <c r="AB402" i="8"/>
  <c r="AB403" i="8"/>
  <c r="AB404" i="8"/>
  <c r="AB405" i="8"/>
  <c r="AB406" i="8"/>
  <c r="AB407" i="8"/>
  <c r="AB408" i="8"/>
  <c r="AB409" i="8"/>
  <c r="AB410" i="8"/>
  <c r="AB411" i="8"/>
  <c r="AB412" i="8"/>
  <c r="AB413" i="8"/>
  <c r="AB414" i="8"/>
  <c r="AB415" i="8"/>
  <c r="AB416" i="8"/>
  <c r="AB417" i="8"/>
  <c r="AB418" i="8"/>
  <c r="AB419" i="8"/>
  <c r="AB420" i="8"/>
  <c r="AB421" i="8"/>
  <c r="AB422" i="8"/>
  <c r="AB423" i="8"/>
  <c r="AB424" i="8"/>
  <c r="AB425" i="8"/>
  <c r="AB426" i="8"/>
  <c r="AB427" i="8"/>
  <c r="AB428" i="8"/>
  <c r="AB429" i="8"/>
  <c r="AB430" i="8"/>
  <c r="AB431" i="8"/>
  <c r="AB432" i="8"/>
  <c r="AB433" i="8"/>
  <c r="AB434" i="8"/>
  <c r="AB435" i="8"/>
  <c r="AB436" i="8"/>
  <c r="AB437" i="8"/>
  <c r="AB438" i="8"/>
  <c r="AB439" i="8"/>
  <c r="AB440" i="8"/>
  <c r="AB441" i="8"/>
  <c r="AB442" i="8"/>
  <c r="AB443" i="8"/>
  <c r="AB444" i="8"/>
  <c r="AB445" i="8"/>
  <c r="AB446" i="8"/>
  <c r="AB447" i="8"/>
  <c r="AB448" i="8"/>
  <c r="AB449" i="8"/>
  <c r="AB450" i="8"/>
  <c r="AB451" i="8"/>
  <c r="AB452" i="8"/>
  <c r="AB453" i="8"/>
  <c r="AB454" i="8"/>
  <c r="AB455" i="8"/>
  <c r="AB456" i="8"/>
  <c r="AB457" i="8"/>
  <c r="AB458" i="8"/>
  <c r="AB459" i="8"/>
  <c r="AB460" i="8"/>
  <c r="AB461" i="8"/>
  <c r="AB462" i="8"/>
  <c r="AB463" i="8"/>
  <c r="AB464" i="8"/>
  <c r="AB465" i="8"/>
  <c r="AB466" i="8"/>
  <c r="AB467" i="8"/>
  <c r="AB468" i="8"/>
  <c r="AB469" i="8"/>
  <c r="AB470" i="8"/>
  <c r="AB471" i="8"/>
  <c r="AB472" i="8"/>
  <c r="AB473" i="8"/>
  <c r="AB474" i="8"/>
  <c r="AB475" i="8"/>
  <c r="AB476" i="8"/>
  <c r="AB477" i="8"/>
  <c r="AB478" i="8"/>
  <c r="AB479" i="8"/>
  <c r="AB2" i="8"/>
  <c r="O2" i="8"/>
  <c r="T41" i="4"/>
  <c r="G38" i="4" l="1"/>
  <c r="G37" i="4"/>
  <c r="F20" i="4"/>
  <c r="H21" i="4"/>
  <c r="H20" i="4"/>
  <c r="K3" i="8" l="1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75" i="8"/>
  <c r="K276" i="8"/>
  <c r="K277" i="8"/>
  <c r="K278" i="8"/>
  <c r="K279" i="8"/>
  <c r="K280" i="8"/>
  <c r="K281" i="8"/>
  <c r="K282" i="8"/>
  <c r="K283" i="8"/>
  <c r="K284" i="8"/>
  <c r="K285" i="8"/>
  <c r="K286" i="8"/>
  <c r="K287" i="8"/>
  <c r="K288" i="8"/>
  <c r="K289" i="8"/>
  <c r="K290" i="8"/>
  <c r="K291" i="8"/>
  <c r="K292" i="8"/>
  <c r="K293" i="8"/>
  <c r="K294" i="8"/>
  <c r="K295" i="8"/>
  <c r="K296" i="8"/>
  <c r="K297" i="8"/>
  <c r="K298" i="8"/>
  <c r="K299" i="8"/>
  <c r="K300" i="8"/>
  <c r="K301" i="8"/>
  <c r="K302" i="8"/>
  <c r="K303" i="8"/>
  <c r="K304" i="8"/>
  <c r="K305" i="8"/>
  <c r="K306" i="8"/>
  <c r="K307" i="8"/>
  <c r="K308" i="8"/>
  <c r="K309" i="8"/>
  <c r="K310" i="8"/>
  <c r="K311" i="8"/>
  <c r="K312" i="8"/>
  <c r="K313" i="8"/>
  <c r="K314" i="8"/>
  <c r="K315" i="8"/>
  <c r="K316" i="8"/>
  <c r="K317" i="8"/>
  <c r="K318" i="8"/>
  <c r="K319" i="8"/>
  <c r="K320" i="8"/>
  <c r="K321" i="8"/>
  <c r="K322" i="8"/>
  <c r="K323" i="8"/>
  <c r="K324" i="8"/>
  <c r="K325" i="8"/>
  <c r="K326" i="8"/>
  <c r="K327" i="8"/>
  <c r="K328" i="8"/>
  <c r="K329" i="8"/>
  <c r="K330" i="8"/>
  <c r="K331" i="8"/>
  <c r="K332" i="8"/>
  <c r="K333" i="8"/>
  <c r="K334" i="8"/>
  <c r="K335" i="8"/>
  <c r="K336" i="8"/>
  <c r="K337" i="8"/>
  <c r="K338" i="8"/>
  <c r="K339" i="8"/>
  <c r="K340" i="8"/>
  <c r="K341" i="8"/>
  <c r="K342" i="8"/>
  <c r="K343" i="8"/>
  <c r="K344" i="8"/>
  <c r="K345" i="8"/>
  <c r="K346" i="8"/>
  <c r="K347" i="8"/>
  <c r="K348" i="8"/>
  <c r="K349" i="8"/>
  <c r="K350" i="8"/>
  <c r="K351" i="8"/>
  <c r="K352" i="8"/>
  <c r="K353" i="8"/>
  <c r="K354" i="8"/>
  <c r="K355" i="8"/>
  <c r="K356" i="8"/>
  <c r="K357" i="8"/>
  <c r="K358" i="8"/>
  <c r="K359" i="8"/>
  <c r="K360" i="8"/>
  <c r="K361" i="8"/>
  <c r="K362" i="8"/>
  <c r="K363" i="8"/>
  <c r="K364" i="8"/>
  <c r="K365" i="8"/>
  <c r="K366" i="8"/>
  <c r="K367" i="8"/>
  <c r="K368" i="8"/>
  <c r="K369" i="8"/>
  <c r="K370" i="8"/>
  <c r="K371" i="8"/>
  <c r="K372" i="8"/>
  <c r="K373" i="8"/>
  <c r="K374" i="8"/>
  <c r="K375" i="8"/>
  <c r="K376" i="8"/>
  <c r="K377" i="8"/>
  <c r="K378" i="8"/>
  <c r="K379" i="8"/>
  <c r="K380" i="8"/>
  <c r="K381" i="8"/>
  <c r="K382" i="8"/>
  <c r="K383" i="8"/>
  <c r="K384" i="8"/>
  <c r="K385" i="8"/>
  <c r="K386" i="8"/>
  <c r="K387" i="8"/>
  <c r="K388" i="8"/>
  <c r="K389" i="8"/>
  <c r="K390" i="8"/>
  <c r="K391" i="8"/>
  <c r="K392" i="8"/>
  <c r="K393" i="8"/>
  <c r="K394" i="8"/>
  <c r="K395" i="8"/>
  <c r="K396" i="8"/>
  <c r="K397" i="8"/>
  <c r="K398" i="8"/>
  <c r="K399" i="8"/>
  <c r="K400" i="8"/>
  <c r="K401" i="8"/>
  <c r="K402" i="8"/>
  <c r="K403" i="8"/>
  <c r="K404" i="8"/>
  <c r="K405" i="8"/>
  <c r="K406" i="8"/>
  <c r="K407" i="8"/>
  <c r="K408" i="8"/>
  <c r="K409" i="8"/>
  <c r="K410" i="8"/>
  <c r="K411" i="8"/>
  <c r="K412" i="8"/>
  <c r="K413" i="8"/>
  <c r="K414" i="8"/>
  <c r="K415" i="8"/>
  <c r="K416" i="8"/>
  <c r="K417" i="8"/>
  <c r="K418" i="8"/>
  <c r="K419" i="8"/>
  <c r="K420" i="8"/>
  <c r="K421" i="8"/>
  <c r="K422" i="8"/>
  <c r="K423" i="8"/>
  <c r="K424" i="8"/>
  <c r="K425" i="8"/>
  <c r="K426" i="8"/>
  <c r="K427" i="8"/>
  <c r="K428" i="8"/>
  <c r="K429" i="8"/>
  <c r="K430" i="8"/>
  <c r="K431" i="8"/>
  <c r="K432" i="8"/>
  <c r="K433" i="8"/>
  <c r="K434" i="8"/>
  <c r="K435" i="8"/>
  <c r="K436" i="8"/>
  <c r="K437" i="8"/>
  <c r="K438" i="8"/>
  <c r="K439" i="8"/>
  <c r="K440" i="8"/>
  <c r="K441" i="8"/>
  <c r="K442" i="8"/>
  <c r="K443" i="8"/>
  <c r="K444" i="8"/>
  <c r="K445" i="8"/>
  <c r="K446" i="8"/>
  <c r="K447" i="8"/>
  <c r="K448" i="8"/>
  <c r="K449" i="8"/>
  <c r="K450" i="8"/>
  <c r="K451" i="8"/>
  <c r="K452" i="8"/>
  <c r="K453" i="8"/>
  <c r="K454" i="8"/>
  <c r="K455" i="8"/>
  <c r="K456" i="8"/>
  <c r="K457" i="8"/>
  <c r="K458" i="8"/>
  <c r="K459" i="8"/>
  <c r="K460" i="8"/>
  <c r="K461" i="8"/>
  <c r="K462" i="8"/>
  <c r="K463" i="8"/>
  <c r="K464" i="8"/>
  <c r="K465" i="8"/>
  <c r="K466" i="8"/>
  <c r="K467" i="8"/>
  <c r="K468" i="8"/>
  <c r="K469" i="8"/>
  <c r="K470" i="8"/>
  <c r="K471" i="8"/>
  <c r="K472" i="8"/>
  <c r="K473" i="8"/>
  <c r="K474" i="8"/>
  <c r="K475" i="8"/>
  <c r="K476" i="8"/>
  <c r="K477" i="8"/>
  <c r="K478" i="8"/>
  <c r="K479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I457" i="8"/>
  <c r="I458" i="8"/>
  <c r="I459" i="8"/>
  <c r="I460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79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K2" i="8"/>
  <c r="J2" i="8"/>
  <c r="I2" i="8"/>
  <c r="H2" i="8"/>
  <c r="G2" i="8"/>
  <c r="F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2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Q105" i="8"/>
  <c r="Q106" i="8"/>
  <c r="Q107" i="8"/>
  <c r="Q108" i="8"/>
  <c r="Q109" i="8"/>
  <c r="Q110" i="8"/>
  <c r="Q111" i="8"/>
  <c r="Q112" i="8"/>
  <c r="Q113" i="8"/>
  <c r="Q114" i="8"/>
  <c r="Q115" i="8"/>
  <c r="Q116" i="8"/>
  <c r="Q117" i="8"/>
  <c r="Q118" i="8"/>
  <c r="Q119" i="8"/>
  <c r="Q120" i="8"/>
  <c r="Q121" i="8"/>
  <c r="Q122" i="8"/>
  <c r="Q123" i="8"/>
  <c r="Q124" i="8"/>
  <c r="Q125" i="8"/>
  <c r="Q126" i="8"/>
  <c r="Q127" i="8"/>
  <c r="Q128" i="8"/>
  <c r="Q129" i="8"/>
  <c r="Q130" i="8"/>
  <c r="Q131" i="8"/>
  <c r="Q132" i="8"/>
  <c r="Q133" i="8"/>
  <c r="Q134" i="8"/>
  <c r="Q135" i="8"/>
  <c r="Q136" i="8"/>
  <c r="Q137" i="8"/>
  <c r="Q138" i="8"/>
  <c r="Q139" i="8"/>
  <c r="Q140" i="8"/>
  <c r="Q141" i="8"/>
  <c r="Q142" i="8"/>
  <c r="Q143" i="8"/>
  <c r="Q144" i="8"/>
  <c r="Q145" i="8"/>
  <c r="Q146" i="8"/>
  <c r="Q147" i="8"/>
  <c r="Q148" i="8"/>
  <c r="Q149" i="8"/>
  <c r="Q150" i="8"/>
  <c r="Q151" i="8"/>
  <c r="Q152" i="8"/>
  <c r="Q153" i="8"/>
  <c r="Q154" i="8"/>
  <c r="Q155" i="8"/>
  <c r="Q156" i="8"/>
  <c r="Q157" i="8"/>
  <c r="Q158" i="8"/>
  <c r="Q159" i="8"/>
  <c r="Q160" i="8"/>
  <c r="Q161" i="8"/>
  <c r="Q162" i="8"/>
  <c r="Q163" i="8"/>
  <c r="Q164" i="8"/>
  <c r="Q165" i="8"/>
  <c r="Q166" i="8"/>
  <c r="Q167" i="8"/>
  <c r="Q168" i="8"/>
  <c r="Q169" i="8"/>
  <c r="Q170" i="8"/>
  <c r="Q171" i="8"/>
  <c r="Q172" i="8"/>
  <c r="Q173" i="8"/>
  <c r="Q174" i="8"/>
  <c r="Q175" i="8"/>
  <c r="Q176" i="8"/>
  <c r="Q177" i="8"/>
  <c r="Q178" i="8"/>
  <c r="Q179" i="8"/>
  <c r="Q180" i="8"/>
  <c r="Q181" i="8"/>
  <c r="Q182" i="8"/>
  <c r="Q183" i="8"/>
  <c r="Q184" i="8"/>
  <c r="Q185" i="8"/>
  <c r="Q186" i="8"/>
  <c r="Q187" i="8"/>
  <c r="Q188" i="8"/>
  <c r="Q189" i="8"/>
  <c r="Q190" i="8"/>
  <c r="Q191" i="8"/>
  <c r="Q192" i="8"/>
  <c r="Q193" i="8"/>
  <c r="Q194" i="8"/>
  <c r="Q195" i="8"/>
  <c r="Q196" i="8"/>
  <c r="Q197" i="8"/>
  <c r="Q198" i="8"/>
  <c r="Q199" i="8"/>
  <c r="Q200" i="8"/>
  <c r="Q201" i="8"/>
  <c r="Q202" i="8"/>
  <c r="Q203" i="8"/>
  <c r="Q204" i="8"/>
  <c r="Q205" i="8"/>
  <c r="Q206" i="8"/>
  <c r="Q207" i="8"/>
  <c r="Q208" i="8"/>
  <c r="Q209" i="8"/>
  <c r="Q210" i="8"/>
  <c r="Q211" i="8"/>
  <c r="Q212" i="8"/>
  <c r="Q213" i="8"/>
  <c r="Q214" i="8"/>
  <c r="Q215" i="8"/>
  <c r="Q216" i="8"/>
  <c r="Q217" i="8"/>
  <c r="Q218" i="8"/>
  <c r="Q219" i="8"/>
  <c r="Q220" i="8"/>
  <c r="Q221" i="8"/>
  <c r="Q222" i="8"/>
  <c r="Q223" i="8"/>
  <c r="Q224" i="8"/>
  <c r="Q225" i="8"/>
  <c r="Q226" i="8"/>
  <c r="Q227" i="8"/>
  <c r="Q228" i="8"/>
  <c r="Q229" i="8"/>
  <c r="Q230" i="8"/>
  <c r="Q231" i="8"/>
  <c r="Q232" i="8"/>
  <c r="Q233" i="8"/>
  <c r="Q234" i="8"/>
  <c r="Q235" i="8"/>
  <c r="Q236" i="8"/>
  <c r="Q237" i="8"/>
  <c r="Q238" i="8"/>
  <c r="Q239" i="8"/>
  <c r="Q240" i="8"/>
  <c r="Q241" i="8"/>
  <c r="Q242" i="8"/>
  <c r="Q243" i="8"/>
  <c r="Q244" i="8"/>
  <c r="Q245" i="8"/>
  <c r="Q246" i="8"/>
  <c r="Q247" i="8"/>
  <c r="Q248" i="8"/>
  <c r="Q249" i="8"/>
  <c r="Q250" i="8"/>
  <c r="Q251" i="8"/>
  <c r="Q252" i="8"/>
  <c r="Q253" i="8"/>
  <c r="Q254" i="8"/>
  <c r="Q255" i="8"/>
  <c r="Q256" i="8"/>
  <c r="Q257" i="8"/>
  <c r="Q258" i="8"/>
  <c r="Q259" i="8"/>
  <c r="Q260" i="8"/>
  <c r="Q261" i="8"/>
  <c r="Q262" i="8"/>
  <c r="Q263" i="8"/>
  <c r="Q264" i="8"/>
  <c r="Q265" i="8"/>
  <c r="Q266" i="8"/>
  <c r="Q267" i="8"/>
  <c r="Q268" i="8"/>
  <c r="Q269" i="8"/>
  <c r="Q270" i="8"/>
  <c r="Q271" i="8"/>
  <c r="Q272" i="8"/>
  <c r="Q273" i="8"/>
  <c r="Q274" i="8"/>
  <c r="Q275" i="8"/>
  <c r="Q276" i="8"/>
  <c r="Q277" i="8"/>
  <c r="Q278" i="8"/>
  <c r="Q279" i="8"/>
  <c r="Q280" i="8"/>
  <c r="Q281" i="8"/>
  <c r="Q282" i="8"/>
  <c r="Q283" i="8"/>
  <c r="Q284" i="8"/>
  <c r="Q285" i="8"/>
  <c r="Q286" i="8"/>
  <c r="Q287" i="8"/>
  <c r="Q288" i="8"/>
  <c r="Q289" i="8"/>
  <c r="Q290" i="8"/>
  <c r="Q291" i="8"/>
  <c r="Q292" i="8"/>
  <c r="Q293" i="8"/>
  <c r="Q294" i="8"/>
  <c r="Q295" i="8"/>
  <c r="Q296" i="8"/>
  <c r="Q297" i="8"/>
  <c r="Q298" i="8"/>
  <c r="Q299" i="8"/>
  <c r="Q300" i="8"/>
  <c r="Q301" i="8"/>
  <c r="Q302" i="8"/>
  <c r="Q303" i="8"/>
  <c r="Q304" i="8"/>
  <c r="Q305" i="8"/>
  <c r="Q306" i="8"/>
  <c r="Q307" i="8"/>
  <c r="Q308" i="8"/>
  <c r="Q309" i="8"/>
  <c r="Q310" i="8"/>
  <c r="Q311" i="8"/>
  <c r="Q312" i="8"/>
  <c r="Q313" i="8"/>
  <c r="Q314" i="8"/>
  <c r="Q315" i="8"/>
  <c r="Q316" i="8"/>
  <c r="Q317" i="8"/>
  <c r="Q318" i="8"/>
  <c r="Q319" i="8"/>
  <c r="Q320" i="8"/>
  <c r="Q321" i="8"/>
  <c r="Q322" i="8"/>
  <c r="Q323" i="8"/>
  <c r="Q324" i="8"/>
  <c r="Q325" i="8"/>
  <c r="Q326" i="8"/>
  <c r="Q327" i="8"/>
  <c r="Q328" i="8"/>
  <c r="Q329" i="8"/>
  <c r="Q330" i="8"/>
  <c r="Q331" i="8"/>
  <c r="Q332" i="8"/>
  <c r="Q333" i="8"/>
  <c r="Q334" i="8"/>
  <c r="Q335" i="8"/>
  <c r="Q336" i="8"/>
  <c r="Q337" i="8"/>
  <c r="Q338" i="8"/>
  <c r="Q339" i="8"/>
  <c r="Q340" i="8"/>
  <c r="Q341" i="8"/>
  <c r="Q342" i="8"/>
  <c r="Q343" i="8"/>
  <c r="Q344" i="8"/>
  <c r="Q345" i="8"/>
  <c r="Q346" i="8"/>
  <c r="Q347" i="8"/>
  <c r="Q348" i="8"/>
  <c r="Q349" i="8"/>
  <c r="Q350" i="8"/>
  <c r="Q351" i="8"/>
  <c r="Q352" i="8"/>
  <c r="Q353" i="8"/>
  <c r="Q354" i="8"/>
  <c r="Q355" i="8"/>
  <c r="Q356" i="8"/>
  <c r="Q357" i="8"/>
  <c r="Q358" i="8"/>
  <c r="Q359" i="8"/>
  <c r="Q360" i="8"/>
  <c r="Q361" i="8"/>
  <c r="Q362" i="8"/>
  <c r="Q363" i="8"/>
  <c r="Q364" i="8"/>
  <c r="Q365" i="8"/>
  <c r="Q366" i="8"/>
  <c r="Q367" i="8"/>
  <c r="Q368" i="8"/>
  <c r="Q369" i="8"/>
  <c r="Q370" i="8"/>
  <c r="Q371" i="8"/>
  <c r="Q372" i="8"/>
  <c r="Q373" i="8"/>
  <c r="Q374" i="8"/>
  <c r="Q375" i="8"/>
  <c r="Q376" i="8"/>
  <c r="Q377" i="8"/>
  <c r="Q378" i="8"/>
  <c r="Q379" i="8"/>
  <c r="Q380" i="8"/>
  <c r="Q381" i="8"/>
  <c r="Q382" i="8"/>
  <c r="Q383" i="8"/>
  <c r="Q384" i="8"/>
  <c r="Q385" i="8"/>
  <c r="Q386" i="8"/>
  <c r="Q387" i="8"/>
  <c r="Q388" i="8"/>
  <c r="Q389" i="8"/>
  <c r="Q390" i="8"/>
  <c r="Q391" i="8"/>
  <c r="Q392" i="8"/>
  <c r="Q393" i="8"/>
  <c r="Q394" i="8"/>
  <c r="Q395" i="8"/>
  <c r="Q396" i="8"/>
  <c r="Q397" i="8"/>
  <c r="Q398" i="8"/>
  <c r="Q399" i="8"/>
  <c r="Q400" i="8"/>
  <c r="Q401" i="8"/>
  <c r="Q402" i="8"/>
  <c r="Q403" i="8"/>
  <c r="Q404" i="8"/>
  <c r="Q405" i="8"/>
  <c r="Q406" i="8"/>
  <c r="Q407" i="8"/>
  <c r="Q408" i="8"/>
  <c r="Q409" i="8"/>
  <c r="Q410" i="8"/>
  <c r="Q411" i="8"/>
  <c r="Q412" i="8"/>
  <c r="Q413" i="8"/>
  <c r="Q414" i="8"/>
  <c r="Q415" i="8"/>
  <c r="Q416" i="8"/>
  <c r="Q417" i="8"/>
  <c r="Q418" i="8"/>
  <c r="Q419" i="8"/>
  <c r="Q420" i="8"/>
  <c r="Q421" i="8"/>
  <c r="Q422" i="8"/>
  <c r="Q423" i="8"/>
  <c r="Q424" i="8"/>
  <c r="Q425" i="8"/>
  <c r="Q426" i="8"/>
  <c r="Q427" i="8"/>
  <c r="Q428" i="8"/>
  <c r="Q429" i="8"/>
  <c r="Q430" i="8"/>
  <c r="Q431" i="8"/>
  <c r="Q432" i="8"/>
  <c r="Q433" i="8"/>
  <c r="Q434" i="8"/>
  <c r="Q435" i="8"/>
  <c r="Q436" i="8"/>
  <c r="Q437" i="8"/>
  <c r="Q438" i="8"/>
  <c r="Q439" i="8"/>
  <c r="Q440" i="8"/>
  <c r="Q441" i="8"/>
  <c r="Q442" i="8"/>
  <c r="Q443" i="8"/>
  <c r="Q444" i="8"/>
  <c r="Q445" i="8"/>
  <c r="Q446" i="8"/>
  <c r="Q447" i="8"/>
  <c r="Q448" i="8"/>
  <c r="Q449" i="8"/>
  <c r="Q450" i="8"/>
  <c r="Q451" i="8"/>
  <c r="Q452" i="8"/>
  <c r="Q453" i="8"/>
  <c r="Q454" i="8"/>
  <c r="Q455" i="8"/>
  <c r="Q456" i="8"/>
  <c r="Q457" i="8"/>
  <c r="Q458" i="8"/>
  <c r="Q459" i="8"/>
  <c r="Q460" i="8"/>
  <c r="Q461" i="8"/>
  <c r="Q462" i="8"/>
  <c r="Q463" i="8"/>
  <c r="Q464" i="8"/>
  <c r="Q465" i="8"/>
  <c r="Q466" i="8"/>
  <c r="Q467" i="8"/>
  <c r="Q468" i="8"/>
  <c r="Q469" i="8"/>
  <c r="Q470" i="8"/>
  <c r="Q471" i="8"/>
  <c r="Q472" i="8"/>
  <c r="Q473" i="8"/>
  <c r="Q474" i="8"/>
  <c r="Q475" i="8"/>
  <c r="Q476" i="8"/>
  <c r="Q477" i="8"/>
  <c r="Q478" i="8"/>
  <c r="Q479" i="8"/>
  <c r="Q2" i="8"/>
  <c r="P2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6" i="8"/>
  <c r="P247" i="8"/>
  <c r="P248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P329" i="8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3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16" i="8"/>
  <c r="P417" i="8"/>
  <c r="P418" i="8"/>
  <c r="P419" i="8"/>
  <c r="P420" i="8"/>
  <c r="P421" i="8"/>
  <c r="P422" i="8"/>
  <c r="P423" i="8"/>
  <c r="P424" i="8"/>
  <c r="P425" i="8"/>
  <c r="P426" i="8"/>
  <c r="P427" i="8"/>
  <c r="P428" i="8"/>
  <c r="P429" i="8"/>
  <c r="P430" i="8"/>
  <c r="P431" i="8"/>
  <c r="P432" i="8"/>
  <c r="P433" i="8"/>
  <c r="P434" i="8"/>
  <c r="P435" i="8"/>
  <c r="P436" i="8"/>
  <c r="P437" i="8"/>
  <c r="P438" i="8"/>
  <c r="P439" i="8"/>
  <c r="P440" i="8"/>
  <c r="P441" i="8"/>
  <c r="P442" i="8"/>
  <c r="P443" i="8"/>
  <c r="P444" i="8"/>
  <c r="P445" i="8"/>
  <c r="P446" i="8"/>
  <c r="P447" i="8"/>
  <c r="P448" i="8"/>
  <c r="P449" i="8"/>
  <c r="P450" i="8"/>
  <c r="P451" i="8"/>
  <c r="P452" i="8"/>
  <c r="P453" i="8"/>
  <c r="P454" i="8"/>
  <c r="P455" i="8"/>
  <c r="P456" i="8"/>
  <c r="P457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473" i="8"/>
  <c r="P474" i="8"/>
  <c r="P475" i="8"/>
  <c r="P476" i="8"/>
  <c r="P477" i="8"/>
  <c r="P478" i="8"/>
  <c r="P479" i="8"/>
  <c r="O3" i="8"/>
  <c r="O479" i="8"/>
  <c r="O478" i="8"/>
  <c r="O477" i="8"/>
  <c r="O476" i="8"/>
  <c r="O475" i="8"/>
  <c r="O474" i="8"/>
  <c r="O473" i="8"/>
  <c r="O472" i="8"/>
  <c r="O471" i="8"/>
  <c r="O470" i="8"/>
  <c r="O469" i="8"/>
  <c r="O468" i="8"/>
  <c r="O467" i="8"/>
  <c r="O466" i="8"/>
  <c r="O465" i="8"/>
  <c r="O464" i="8"/>
  <c r="O463" i="8"/>
  <c r="O462" i="8"/>
  <c r="O461" i="8"/>
  <c r="O460" i="8"/>
  <c r="O459" i="8"/>
  <c r="O458" i="8"/>
  <c r="O457" i="8"/>
  <c r="O456" i="8"/>
  <c r="O455" i="8"/>
  <c r="O454" i="8"/>
  <c r="O453" i="8"/>
  <c r="O452" i="8"/>
  <c r="O451" i="8"/>
  <c r="O450" i="8"/>
  <c r="O449" i="8"/>
  <c r="O448" i="8"/>
  <c r="O447" i="8"/>
  <c r="O446" i="8"/>
  <c r="O445" i="8"/>
  <c r="O444" i="8"/>
  <c r="O443" i="8"/>
  <c r="O442" i="8"/>
  <c r="O441" i="8"/>
  <c r="O440" i="8"/>
  <c r="O439" i="8"/>
  <c r="O438" i="8"/>
  <c r="O437" i="8"/>
  <c r="O436" i="8"/>
  <c r="O435" i="8"/>
  <c r="O434" i="8"/>
  <c r="O433" i="8"/>
  <c r="O432" i="8"/>
  <c r="O431" i="8"/>
  <c r="O430" i="8"/>
  <c r="O429" i="8"/>
  <c r="O428" i="8"/>
  <c r="O427" i="8"/>
  <c r="O426" i="8"/>
  <c r="O425" i="8"/>
  <c r="O424" i="8"/>
  <c r="O423" i="8"/>
  <c r="O422" i="8"/>
  <c r="O421" i="8"/>
  <c r="O420" i="8"/>
  <c r="O419" i="8"/>
  <c r="O418" i="8"/>
  <c r="O417" i="8"/>
  <c r="O416" i="8"/>
  <c r="O415" i="8"/>
  <c r="O414" i="8"/>
  <c r="O413" i="8"/>
  <c r="O412" i="8"/>
  <c r="O411" i="8"/>
  <c r="O410" i="8"/>
  <c r="O409" i="8"/>
  <c r="O408" i="8"/>
  <c r="O407" i="8"/>
  <c r="O406" i="8"/>
  <c r="O405" i="8"/>
  <c r="O404" i="8"/>
  <c r="O403" i="8"/>
  <c r="O402" i="8"/>
  <c r="O401" i="8"/>
  <c r="O400" i="8"/>
  <c r="O399" i="8"/>
  <c r="O398" i="8"/>
  <c r="O397" i="8"/>
  <c r="O396" i="8"/>
  <c r="O395" i="8"/>
  <c r="O394" i="8"/>
  <c r="O393" i="8"/>
  <c r="O392" i="8"/>
  <c r="O391" i="8"/>
  <c r="O390" i="8"/>
  <c r="O389" i="8"/>
  <c r="O388" i="8"/>
  <c r="O387" i="8"/>
  <c r="O386" i="8"/>
  <c r="O385" i="8"/>
  <c r="O384" i="8"/>
  <c r="O383" i="8"/>
  <c r="O382" i="8"/>
  <c r="O381" i="8"/>
  <c r="O380" i="8"/>
  <c r="O379" i="8"/>
  <c r="O378" i="8"/>
  <c r="O377" i="8"/>
  <c r="O376" i="8"/>
  <c r="O375" i="8"/>
  <c r="O374" i="8"/>
  <c r="O373" i="8"/>
  <c r="O372" i="8"/>
  <c r="O371" i="8"/>
  <c r="O370" i="8"/>
  <c r="O369" i="8"/>
  <c r="O368" i="8"/>
  <c r="O367" i="8"/>
  <c r="O366" i="8"/>
  <c r="O365" i="8"/>
  <c r="O364" i="8"/>
  <c r="O363" i="8"/>
  <c r="O362" i="8"/>
  <c r="O361" i="8"/>
  <c r="O360" i="8"/>
  <c r="O359" i="8"/>
  <c r="O358" i="8"/>
  <c r="O357" i="8"/>
  <c r="O356" i="8"/>
  <c r="O355" i="8"/>
  <c r="O354" i="8"/>
  <c r="O353" i="8"/>
  <c r="O352" i="8"/>
  <c r="O351" i="8"/>
  <c r="O350" i="8"/>
  <c r="O349" i="8"/>
  <c r="O348" i="8"/>
  <c r="O347" i="8"/>
  <c r="O346" i="8"/>
  <c r="O345" i="8"/>
  <c r="O344" i="8"/>
  <c r="O343" i="8"/>
  <c r="O342" i="8"/>
  <c r="O341" i="8"/>
  <c r="O340" i="8"/>
  <c r="O339" i="8"/>
  <c r="O338" i="8"/>
  <c r="O337" i="8"/>
  <c r="O336" i="8"/>
  <c r="O335" i="8"/>
  <c r="O334" i="8"/>
  <c r="O333" i="8"/>
  <c r="O332" i="8"/>
  <c r="O331" i="8"/>
  <c r="O330" i="8"/>
  <c r="O329" i="8"/>
  <c r="O328" i="8"/>
  <c r="O327" i="8"/>
  <c r="O326" i="8"/>
  <c r="O325" i="8"/>
  <c r="O324" i="8"/>
  <c r="O323" i="8"/>
  <c r="O322" i="8"/>
  <c r="O321" i="8"/>
  <c r="O320" i="8"/>
  <c r="O319" i="8"/>
  <c r="O318" i="8"/>
  <c r="O317" i="8"/>
  <c r="O316" i="8"/>
  <c r="O315" i="8"/>
  <c r="O314" i="8"/>
  <c r="O313" i="8"/>
  <c r="O312" i="8"/>
  <c r="O311" i="8"/>
  <c r="O310" i="8"/>
  <c r="O309" i="8"/>
  <c r="O308" i="8"/>
  <c r="O307" i="8"/>
  <c r="O306" i="8"/>
  <c r="O305" i="8"/>
  <c r="O304" i="8"/>
  <c r="O303" i="8"/>
  <c r="O302" i="8"/>
  <c r="O301" i="8"/>
  <c r="O300" i="8"/>
  <c r="O299" i="8"/>
  <c r="O298" i="8"/>
  <c r="O297" i="8"/>
  <c r="O296" i="8"/>
  <c r="O295" i="8"/>
  <c r="O294" i="8"/>
  <c r="O293" i="8"/>
  <c r="O292" i="8"/>
  <c r="O291" i="8"/>
  <c r="O290" i="8"/>
  <c r="O289" i="8"/>
  <c r="O288" i="8"/>
  <c r="O287" i="8"/>
  <c r="O286" i="8"/>
  <c r="O285" i="8"/>
  <c r="O284" i="8"/>
  <c r="O283" i="8"/>
  <c r="O282" i="8"/>
  <c r="O281" i="8"/>
  <c r="O280" i="8"/>
  <c r="O279" i="8"/>
  <c r="O278" i="8"/>
  <c r="O277" i="8"/>
  <c r="O276" i="8"/>
  <c r="O275" i="8"/>
  <c r="O274" i="8"/>
  <c r="O273" i="8"/>
  <c r="O272" i="8"/>
  <c r="O271" i="8"/>
  <c r="O270" i="8"/>
  <c r="O269" i="8"/>
  <c r="O268" i="8"/>
  <c r="O267" i="8"/>
  <c r="O266" i="8"/>
  <c r="O265" i="8"/>
  <c r="O264" i="8"/>
  <c r="O263" i="8"/>
  <c r="O262" i="8"/>
  <c r="O261" i="8"/>
  <c r="O260" i="8"/>
  <c r="O259" i="8"/>
  <c r="O258" i="8"/>
  <c r="O257" i="8"/>
  <c r="O256" i="8"/>
  <c r="O255" i="8"/>
  <c r="O254" i="8"/>
  <c r="O253" i="8"/>
  <c r="O252" i="8"/>
  <c r="O251" i="8"/>
  <c r="O250" i="8"/>
  <c r="O249" i="8"/>
  <c r="O248" i="8"/>
  <c r="O247" i="8"/>
  <c r="O246" i="8"/>
  <c r="O245" i="8"/>
  <c r="O244" i="8"/>
  <c r="O243" i="8"/>
  <c r="O242" i="8"/>
  <c r="O241" i="8"/>
  <c r="O240" i="8"/>
  <c r="O239" i="8"/>
  <c r="O238" i="8"/>
  <c r="O237" i="8"/>
  <c r="O236" i="8"/>
  <c r="O235" i="8"/>
  <c r="O234" i="8"/>
  <c r="O233" i="8"/>
  <c r="O232" i="8"/>
  <c r="O231" i="8"/>
  <c r="O230" i="8"/>
  <c r="O229" i="8"/>
  <c r="O228" i="8"/>
  <c r="O227" i="8"/>
  <c r="O226" i="8"/>
  <c r="O225" i="8"/>
  <c r="O224" i="8"/>
  <c r="O223" i="8"/>
  <c r="O222" i="8"/>
  <c r="O221" i="8"/>
  <c r="O220" i="8"/>
  <c r="O219" i="8"/>
  <c r="O218" i="8"/>
  <c r="O217" i="8"/>
  <c r="O216" i="8"/>
  <c r="O215" i="8"/>
  <c r="O214" i="8"/>
  <c r="O213" i="8"/>
  <c r="O212" i="8"/>
  <c r="O211" i="8"/>
  <c r="O210" i="8"/>
  <c r="O209" i="8"/>
  <c r="O208" i="8"/>
  <c r="O207" i="8"/>
  <c r="O206" i="8"/>
  <c r="O205" i="8"/>
  <c r="O204" i="8"/>
  <c r="O203" i="8"/>
  <c r="O202" i="8"/>
  <c r="O201" i="8"/>
  <c r="O200" i="8"/>
  <c r="O199" i="8"/>
  <c r="O198" i="8"/>
  <c r="O197" i="8"/>
  <c r="O196" i="8"/>
  <c r="O195" i="8"/>
  <c r="O194" i="8"/>
  <c r="O193" i="8"/>
  <c r="O192" i="8"/>
  <c r="O191" i="8"/>
  <c r="O190" i="8"/>
  <c r="O189" i="8"/>
  <c r="O188" i="8"/>
  <c r="O187" i="8"/>
  <c r="O186" i="8"/>
  <c r="O185" i="8"/>
  <c r="O184" i="8"/>
  <c r="O183" i="8"/>
  <c r="O182" i="8"/>
  <c r="O181" i="8"/>
  <c r="O180" i="8"/>
  <c r="O179" i="8"/>
  <c r="O178" i="8"/>
  <c r="O177" i="8"/>
  <c r="O176" i="8"/>
  <c r="O175" i="8"/>
  <c r="O174" i="8"/>
  <c r="O173" i="8"/>
  <c r="O172" i="8"/>
  <c r="O171" i="8"/>
  <c r="O170" i="8"/>
  <c r="O169" i="8"/>
  <c r="O168" i="8"/>
  <c r="O167" i="8"/>
  <c r="O166" i="8"/>
  <c r="O165" i="8"/>
  <c r="O164" i="8"/>
  <c r="O163" i="8"/>
  <c r="O162" i="8"/>
  <c r="O161" i="8"/>
  <c r="O160" i="8"/>
  <c r="O159" i="8"/>
  <c r="O158" i="8"/>
  <c r="O157" i="8"/>
  <c r="O156" i="8"/>
  <c r="O155" i="8"/>
  <c r="O154" i="8"/>
  <c r="O153" i="8"/>
  <c r="O152" i="8"/>
  <c r="O151" i="8"/>
  <c r="O150" i="8"/>
  <c r="O149" i="8"/>
  <c r="O148" i="8"/>
  <c r="O147" i="8"/>
  <c r="O146" i="8"/>
  <c r="O145" i="8"/>
  <c r="O144" i="8"/>
  <c r="O143" i="8"/>
  <c r="O142" i="8"/>
  <c r="O141" i="8"/>
  <c r="O140" i="8"/>
  <c r="O139" i="8"/>
  <c r="O138" i="8"/>
  <c r="O137" i="8"/>
  <c r="O136" i="8"/>
  <c r="O135" i="8"/>
  <c r="O134" i="8"/>
  <c r="O133" i="8"/>
  <c r="O132" i="8"/>
  <c r="O131" i="8"/>
  <c r="O130" i="8"/>
  <c r="O129" i="8"/>
  <c r="O128" i="8"/>
  <c r="O127" i="8"/>
  <c r="O126" i="8"/>
  <c r="O125" i="8"/>
  <c r="O124" i="8"/>
  <c r="O123" i="8"/>
  <c r="O122" i="8"/>
  <c r="O121" i="8"/>
  <c r="O120" i="8"/>
  <c r="O119" i="8"/>
  <c r="O118" i="8"/>
  <c r="O117" i="8"/>
  <c r="O116" i="8"/>
  <c r="O115" i="8"/>
  <c r="O114" i="8"/>
  <c r="O113" i="8"/>
  <c r="O112" i="8"/>
  <c r="O111" i="8"/>
  <c r="O110" i="8"/>
  <c r="O109" i="8"/>
  <c r="O108" i="8"/>
  <c r="O107" i="8"/>
  <c r="O106" i="8"/>
  <c r="O105" i="8"/>
  <c r="O104" i="8"/>
  <c r="O103" i="8"/>
  <c r="O102" i="8"/>
  <c r="O101" i="8"/>
  <c r="O100" i="8"/>
  <c r="O99" i="8"/>
  <c r="O98" i="8"/>
  <c r="O97" i="8"/>
  <c r="O96" i="8"/>
  <c r="O95" i="8"/>
  <c r="O94" i="8"/>
  <c r="O93" i="8"/>
  <c r="O92" i="8"/>
  <c r="O91" i="8"/>
  <c r="O90" i="8"/>
  <c r="O89" i="8"/>
  <c r="O88" i="8"/>
  <c r="O87" i="8"/>
  <c r="O86" i="8"/>
  <c r="O85" i="8"/>
  <c r="O84" i="8"/>
  <c r="O83" i="8"/>
  <c r="O82" i="8"/>
  <c r="O81" i="8"/>
  <c r="O80" i="8"/>
  <c r="O79" i="8"/>
  <c r="O78" i="8"/>
  <c r="O77" i="8"/>
  <c r="O76" i="8"/>
  <c r="O75" i="8"/>
  <c r="O74" i="8"/>
  <c r="O73" i="8"/>
  <c r="O72" i="8"/>
  <c r="O71" i="8"/>
  <c r="O70" i="8"/>
  <c r="O69" i="8"/>
  <c r="O68" i="8"/>
  <c r="O67" i="8"/>
  <c r="O66" i="8"/>
  <c r="O65" i="8"/>
  <c r="O64" i="8"/>
  <c r="O63" i="8"/>
  <c r="O62" i="8"/>
  <c r="O61" i="8"/>
  <c r="O60" i="8"/>
  <c r="O59" i="8"/>
  <c r="O58" i="8"/>
  <c r="O57" i="8"/>
  <c r="O56" i="8"/>
  <c r="O55" i="8"/>
  <c r="O54" i="8"/>
  <c r="O53" i="8"/>
  <c r="O52" i="8"/>
  <c r="O51" i="8"/>
  <c r="O50" i="8"/>
  <c r="O49" i="8"/>
  <c r="O48" i="8"/>
  <c r="O47" i="8"/>
  <c r="O46" i="8"/>
  <c r="O45" i="8"/>
  <c r="O44" i="8"/>
  <c r="O43" i="8"/>
  <c r="O42" i="8"/>
  <c r="O41" i="8"/>
  <c r="O40" i="8"/>
  <c r="O39" i="8"/>
  <c r="O38" i="8"/>
  <c r="O37" i="8"/>
  <c r="O36" i="8"/>
  <c r="O35" i="8"/>
  <c r="O34" i="8"/>
  <c r="O33" i="8"/>
  <c r="O32" i="8"/>
  <c r="O31" i="8"/>
  <c r="O30" i="8"/>
  <c r="O29" i="8"/>
  <c r="O28" i="8"/>
  <c r="O27" i="8"/>
  <c r="O26" i="8"/>
  <c r="O25" i="8"/>
  <c r="O24" i="8"/>
  <c r="O23" i="8"/>
  <c r="O22" i="8"/>
  <c r="O21" i="8"/>
  <c r="O20" i="8"/>
  <c r="O19" i="8"/>
  <c r="O18" i="8"/>
  <c r="O17" i="8"/>
  <c r="O16" i="8"/>
  <c r="O15" i="8"/>
  <c r="O14" i="8"/>
  <c r="O13" i="8"/>
  <c r="O12" i="8"/>
  <c r="O11" i="8"/>
  <c r="O10" i="8"/>
  <c r="O9" i="8"/>
  <c r="O8" i="8"/>
  <c r="O7" i="8"/>
  <c r="O6" i="8"/>
  <c r="O5" i="8"/>
  <c r="O4" i="8"/>
  <c r="D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G21" i="4"/>
  <c r="G20" i="4"/>
  <c r="F51" i="4"/>
  <c r="E51" i="4"/>
  <c r="D51" i="4"/>
  <c r="L74" i="4"/>
  <c r="K74" i="4"/>
  <c r="J74" i="4"/>
  <c r="I74" i="4"/>
  <c r="I71" i="4"/>
  <c r="L71" i="4"/>
  <c r="K71" i="4"/>
  <c r="J71" i="4"/>
  <c r="F71" i="4"/>
  <c r="E71" i="4"/>
  <c r="D71" i="4"/>
  <c r="C71" i="4"/>
  <c r="L50" i="4"/>
  <c r="K50" i="4"/>
  <c r="J50" i="4"/>
  <c r="I50" i="4"/>
  <c r="L47" i="4"/>
  <c r="K47" i="4"/>
  <c r="J47" i="4"/>
  <c r="I47" i="4"/>
  <c r="F47" i="4"/>
  <c r="E47" i="4"/>
  <c r="D47" i="4"/>
  <c r="C47" i="4"/>
  <c r="C44" i="4"/>
  <c r="F44" i="4"/>
  <c r="E44" i="4"/>
  <c r="D44" i="4"/>
  <c r="C41" i="4"/>
  <c r="F41" i="4"/>
  <c r="E41" i="4"/>
  <c r="D41" i="4"/>
  <c r="F38" i="4"/>
  <c r="E38" i="4"/>
  <c r="D38" i="4"/>
  <c r="C38" i="4"/>
  <c r="F35" i="4"/>
  <c r="E35" i="4"/>
  <c r="D35" i="4"/>
  <c r="C35" i="4"/>
  <c r="F31" i="4"/>
  <c r="E31" i="4"/>
  <c r="D31" i="4"/>
  <c r="C31" i="4"/>
  <c r="F27" i="4"/>
  <c r="E27" i="4"/>
  <c r="D27" i="4"/>
  <c r="C27" i="4"/>
  <c r="F24" i="4"/>
  <c r="E24" i="4"/>
  <c r="D24" i="4"/>
  <c r="C24" i="4"/>
  <c r="F21" i="4"/>
  <c r="F18" i="4"/>
  <c r="E18" i="4"/>
  <c r="D18" i="4"/>
  <c r="C18" i="4"/>
  <c r="D15" i="4"/>
</calcChain>
</file>

<file path=xl/sharedStrings.xml><?xml version="1.0" encoding="utf-8"?>
<sst xmlns="http://schemas.openxmlformats.org/spreadsheetml/2006/main" count="13840" uniqueCount="1148">
  <si>
    <t>brand</t>
  </si>
  <si>
    <t>model</t>
  </si>
  <si>
    <t>top_speed_kmh</t>
  </si>
  <si>
    <t>battery_capacity_kWh</t>
  </si>
  <si>
    <t>battery_type</t>
  </si>
  <si>
    <t>number_of_cells</t>
  </si>
  <si>
    <t>torque_nm</t>
  </si>
  <si>
    <t>efficiency_wh_per_km</t>
  </si>
  <si>
    <t>range_km</t>
  </si>
  <si>
    <t>acceleration_0_100_s</t>
  </si>
  <si>
    <t>fast_charging_power_kw_dc</t>
  </si>
  <si>
    <t>fast_charge_port</t>
  </si>
  <si>
    <t>towing_capacity_kg</t>
  </si>
  <si>
    <t>cargo_volume_l</t>
  </si>
  <si>
    <t>seats</t>
  </si>
  <si>
    <t>drivetrain</t>
  </si>
  <si>
    <t>segment</t>
  </si>
  <si>
    <t>length_mm</t>
  </si>
  <si>
    <t>width_mm</t>
  </si>
  <si>
    <t>height_mm</t>
  </si>
  <si>
    <t>car_body_type</t>
  </si>
  <si>
    <t>source_url</t>
  </si>
  <si>
    <t>Abarth</t>
  </si>
  <si>
    <t>500e Convertible</t>
  </si>
  <si>
    <t>Lithium-ion</t>
  </si>
  <si>
    <t>CCS</t>
  </si>
  <si>
    <t>FWD</t>
  </si>
  <si>
    <t>B - Compact</t>
  </si>
  <si>
    <t>Hatchback</t>
  </si>
  <si>
    <t>https://ev-database.org/car/1904/Abarth-500e-Convertible</t>
  </si>
  <si>
    <t>500e Hatchback</t>
  </si>
  <si>
    <t>https://ev-database.org/car/1903/Abarth-500e-Hatchback</t>
  </si>
  <si>
    <t>600e Scorpionissima</t>
  </si>
  <si>
    <t>JB - Compact</t>
  </si>
  <si>
    <t>SUV</t>
  </si>
  <si>
    <t>https://ev-database.org/car/3057/Abarth-600e-Scorpionissima</t>
  </si>
  <si>
    <t>600e Turismo</t>
  </si>
  <si>
    <t>https://ev-database.org/car/3056/Abarth-600e-Turismo</t>
  </si>
  <si>
    <t>Aiways</t>
  </si>
  <si>
    <t>U5</t>
  </si>
  <si>
    <t>JC - Medium</t>
  </si>
  <si>
    <t>https://ev-database.org/car/1678/Aiways-U5</t>
  </si>
  <si>
    <t>U6</t>
  </si>
  <si>
    <t>https://ev-database.org/car/1766/Aiways-U6</t>
  </si>
  <si>
    <t>Alfa</t>
  </si>
  <si>
    <t>Romeo Junior Elettrica 54 kWh</t>
  </si>
  <si>
    <t>https://ev-database.org/car/2184/Alfa-Romeo-Junior-Elettrica-54-kWh</t>
  </si>
  <si>
    <t>Romeo Junior Elettrica 54 kWh Veloce</t>
  </si>
  <si>
    <t>https://ev-database.org/car/2185/Alfa-Romeo-Junior-Elettrica-54-kWh-Veloce</t>
  </si>
  <si>
    <t>Alpine</t>
  </si>
  <si>
    <t>A290 Electric 180 hp</t>
  </si>
  <si>
    <t>https://ev-database.org/car/2268/Alpine-A290-Electric-180-hp</t>
  </si>
  <si>
    <t>A290 Electric 220 hp</t>
  </si>
  <si>
    <t>https://ev-database.org/car/2269/Alpine-A290-Electric-220-hp</t>
  </si>
  <si>
    <t>Audi</t>
  </si>
  <si>
    <t>A6 Avant e-tron</t>
  </si>
  <si>
    <t>RWD</t>
  </si>
  <si>
    <t>JE - Executive</t>
  </si>
  <si>
    <t>Station/Estate</t>
  </si>
  <si>
    <t>https://ev-database.org/car/3055/Audi-A6-Avant-e-tron</t>
  </si>
  <si>
    <t>A6 Avant e-tron performance</t>
  </si>
  <si>
    <t>https://ev-database.org/car/2272/Audi-A6-Avant-e-tron-performance</t>
  </si>
  <si>
    <t>A6 Avant e-tron quattro</t>
  </si>
  <si>
    <t>AWD</t>
  </si>
  <si>
    <t>https://ev-database.org/car/3054/Audi-A6-Avant-e-tron-quattro</t>
  </si>
  <si>
    <t>A6 Sportback e-tron</t>
  </si>
  <si>
    <t>Liftback Sedan</t>
  </si>
  <si>
    <t>https://ev-database.org/car/3053/Audi-A6-Sportback-e-tron</t>
  </si>
  <si>
    <t>A6 Sportback e-tron performance</t>
  </si>
  <si>
    <t>https://ev-database.org/car/2270/Audi-A6-Sportback-e-tron-performance</t>
  </si>
  <si>
    <t>A6 Sportback e-tron quattro</t>
  </si>
  <si>
    <t>https://ev-database.org/car/3052/Audi-A6-Sportback-e-tron-quattro</t>
  </si>
  <si>
    <t>Q4 Sportback e-tron 40</t>
  </si>
  <si>
    <t>https://ev-database.org/car/3149/Audi-Q4-Sportback-e-tron-40</t>
  </si>
  <si>
    <t>Q4 Sportback e-tron 45</t>
  </si>
  <si>
    <t>https://ev-database.org/car/2016/Audi-Q4-Sportback-e-tron-45</t>
  </si>
  <si>
    <t>Q4 Sportback e-tron 45 quattro</t>
  </si>
  <si>
    <t>https://ev-database.org/car/2017/Audi-Q4-Sportback-e-tron-45-quattro</t>
  </si>
  <si>
    <t>Q4 Sportback e-tron 55 quattro</t>
  </si>
  <si>
    <t>https://ev-database.org/car/2018/Audi-Q4-Sportback-e-tron-55-quattro</t>
  </si>
  <si>
    <t>Q4 e-tron 40</t>
  </si>
  <si>
    <t>https://ev-database.org/car/3148/Audi-Q4-e-tron-40</t>
  </si>
  <si>
    <t>Q4 e-tron 45</t>
  </si>
  <si>
    <t>https://ev-database.org/car/2013/Audi-Q4-e-tron-45</t>
  </si>
  <si>
    <t>Q4 e-tron 45 quattro</t>
  </si>
  <si>
    <t>https://ev-database.org/car/2014/Audi-Q4-e-tron-45-quattro</t>
  </si>
  <si>
    <t>Q4 e-tron 55 quattro</t>
  </si>
  <si>
    <t>https://ev-database.org/car/2015/Audi-Q4-e-tron-55-quattro</t>
  </si>
  <si>
    <t>Q6 e-tron</t>
  </si>
  <si>
    <t>JD - Large</t>
  </si>
  <si>
    <t>https://ev-database.org/car/2281/Audi-Q6-e-tron</t>
  </si>
  <si>
    <t>Q6 e-tron Sportback</t>
  </si>
  <si>
    <t>https://ev-database.org/car/3041/Audi-Q6-e-tron-Sportback</t>
  </si>
  <si>
    <t>Q6 e-tron Sportback performance</t>
  </si>
  <si>
    <t>https://ev-database.org/car/3042/Audi-Q6-e-tron-Sportback-performance</t>
  </si>
  <si>
    <t>Q6 e-tron Sportback quattro</t>
  </si>
  <si>
    <t>https://ev-database.org/car/3043/Audi-Q6-e-tron-Sportback-quattro</t>
  </si>
  <si>
    <t>Q6 e-tron performance</t>
  </si>
  <si>
    <t>https://ev-database.org/car/2215/Audi-Q6-e-tron-performance</t>
  </si>
  <si>
    <t>Q6 e-tron quattro</t>
  </si>
  <si>
    <t>10 Banana Boxes</t>
  </si>
  <si>
    <t>https://ev-database.org/car/2146/Audi-Q6-e-tron-quattro</t>
  </si>
  <si>
    <t>S6 Avant e-tron</t>
  </si>
  <si>
    <t>https://ev-database.org/car/2273/Audi-S6-Avant-e-tron</t>
  </si>
  <si>
    <t>S6 Sportback e-tron</t>
  </si>
  <si>
    <t>https://ev-database.org/car/2271/Audi-S6-Sportback-e-tron</t>
  </si>
  <si>
    <t>SQ6 e-tron</t>
  </si>
  <si>
    <t>https://ev-database.org/car/2147/Audi-SQ6-e-tron</t>
  </si>
  <si>
    <t>SQ6 e-tron Sportback</t>
  </si>
  <si>
    <t>https://ev-database.org/car/3044/Audi-SQ6-e-tron-Sportback</t>
  </si>
  <si>
    <t>e-tron GT RS</t>
  </si>
  <si>
    <t>F - Luxury</t>
  </si>
  <si>
    <t>Sedan</t>
  </si>
  <si>
    <t>https://ev-database.org/car/2220/Audi-e-tron-GT-RS</t>
  </si>
  <si>
    <t>e-tron GT RS performance</t>
  </si>
  <si>
    <t>https://ev-database.org/car/2221/Audi-e-tron-GT-RS-performance</t>
  </si>
  <si>
    <t>e-tron GT S</t>
  </si>
  <si>
    <t>https://ev-database.org/car/2219/Audi-e-tron-GT-S</t>
  </si>
  <si>
    <t>e-tron GT quattro</t>
  </si>
  <si>
    <t>https://ev-database.org/car/3182/Audi-e-tron-GT-quattro</t>
  </si>
  <si>
    <t>BMW</t>
  </si>
  <si>
    <t>i4 M50</t>
  </si>
  <si>
    <t>D - Large</t>
  </si>
  <si>
    <t>https://ev-database.org/car/2201/BMW-i4-M50</t>
  </si>
  <si>
    <t>i4 eDrive35</t>
  </si>
  <si>
    <t>https://ev-database.org/car/2198/BMW-i4-eDrive35</t>
  </si>
  <si>
    <t>i4 eDrive40</t>
  </si>
  <si>
    <t>https://ev-database.org/car/2199/BMW-i4-eDrive40</t>
  </si>
  <si>
    <t>i4 xDrive40</t>
  </si>
  <si>
    <t>https://ev-database.org/car/2200/BMW-i4-xDrive40</t>
  </si>
  <si>
    <t>i5 M60 xDrive Sedan (MY25)</t>
  </si>
  <si>
    <t>E - Executive</t>
  </si>
  <si>
    <t>https://ev-database.org/car/3114/BMW-i5-M60-xDrive-Sedan</t>
  </si>
  <si>
    <t>i5 M60 xDrive Touring (MY25)</t>
  </si>
  <si>
    <t>https://ev-database.org/car/3117/BMW-i5-M60-xDrive-Touring</t>
  </si>
  <si>
    <t>i5 eDrive40 Sedan (MY25)</t>
  </si>
  <si>
    <t>https://ev-database.org/car/3112/BMW-i5-eDrive40-Sedan</t>
  </si>
  <si>
    <t>i5 eDrive40 Touring (MY25)</t>
  </si>
  <si>
    <t>https://ev-database.org/car/3115/BMW-i5-eDrive40-Touring</t>
  </si>
  <si>
    <t>i5 xDrive40 Sedan (MY25)</t>
  </si>
  <si>
    <t>https://ev-database.org/car/3113/BMW-i5-xDrive40-Sedan</t>
  </si>
  <si>
    <t>i5 xDrive40 Touring (MY25)</t>
  </si>
  <si>
    <t>https://ev-database.org/car/3116/BMW-i5-xDrive40-Touring</t>
  </si>
  <si>
    <t>i7 M70 xDrive</t>
  </si>
  <si>
    <t>https://ev-database.org/car/1838/BMW-i7-M70-xDrive</t>
  </si>
  <si>
    <t>i7 eDrive50</t>
  </si>
  <si>
    <t>https://ev-database.org/car/1905/BMW-i7-eDrive50</t>
  </si>
  <si>
    <t>i7 xDrive60</t>
  </si>
  <si>
    <t>https://ev-database.org/car/1676/BMW-i7-xDrive60</t>
  </si>
  <si>
    <t>iX M70 xDrive</t>
  </si>
  <si>
    <t>https://ev-database.org/car/3111/BMW-iX-M70-xDrive</t>
  </si>
  <si>
    <t>iX xDrive45</t>
  </si>
  <si>
    <t>https://ev-database.org/car/3109/BMW-iX-xDrive45</t>
  </si>
  <si>
    <t>iX xDrive60</t>
  </si>
  <si>
    <t>https://ev-database.org/car/3110/BMW-iX-xDrive60</t>
  </si>
  <si>
    <t>iX1 eDrive20</t>
  </si>
  <si>
    <t>https://ev-database.org/car/1996/BMW-iX1-eDrive20</t>
  </si>
  <si>
    <t>iX1 xDrive30</t>
  </si>
  <si>
    <t>https://ev-database.org/car/1701/BMW-iX1-xDrive30</t>
  </si>
  <si>
    <t>iX2 eDrive20</t>
  </si>
  <si>
    <t>https://ev-database.org/car/2097/BMW-iX2-eDrive20</t>
  </si>
  <si>
    <t>iX2 xDrive30</t>
  </si>
  <si>
    <t>https://ev-database.org/car/2040/BMW-iX2-xDrive30</t>
  </si>
  <si>
    <t>BYD</t>
  </si>
  <si>
    <t>ATTO 2</t>
  </si>
  <si>
    <t>https://ev-database.org/car/3125/BYD-ATTO-2</t>
  </si>
  <si>
    <t>ATTO 3 (MY25)</t>
  </si>
  <si>
    <t>https://ev-database.org/car/3192/BYD-ATTO-3</t>
  </si>
  <si>
    <t>DOLPHIN 44.9 kWh Active</t>
  </si>
  <si>
    <t>C - Medium</t>
  </si>
  <si>
    <t>https://ev-database.org/car/1917/BYD-DOLPHIN-449-kWh-Active</t>
  </si>
  <si>
    <t>DOLPHIN 44.9 kWh Boost</t>
  </si>
  <si>
    <t>https://ev-database.org/car/1918/BYD-DOLPHIN-449-kWh-Boost</t>
  </si>
  <si>
    <t>DOLPHIN 60.4 kWh</t>
  </si>
  <si>
    <t>https://ev-database.org/car/1919/BYD-DOLPHIN-604-kWh</t>
  </si>
  <si>
    <t>DOLPHIN SURF 30 kWh Active</t>
  </si>
  <si>
    <t>https://ev-database.org/car/3193/BYD-DOLPHIN-SURF-30-kWh-Active</t>
  </si>
  <si>
    <t>DOLPHIN SURF 43.2 kWh Boost</t>
  </si>
  <si>
    <t>https://ev-database.org/car/3194/BYD-DOLPHIN-SURF-432-kWh-Boost</t>
  </si>
  <si>
    <t>DOLPHIN SURF 43.2 kWh Comfort</t>
  </si>
  <si>
    <t>https://ev-database.org/car/3195/BYD-DOLPHIN-SURF-432-kWh-Comfort</t>
  </si>
  <si>
    <t>SEAL 61.4 kWh RWD Comfort</t>
  </si>
  <si>
    <t>https://ev-database.org/car/3102/BYD-SEAL-614-kWh-RWD-Comfort</t>
  </si>
  <si>
    <t>SEAL 82.5 kWh AWD Excellence</t>
  </si>
  <si>
    <t>https://ev-database.org/car/2002/BYD-SEAL-825-kWh-AWD-Excellence</t>
  </si>
  <si>
    <t>SEAL 82.5 kWh RWD Design</t>
  </si>
  <si>
    <t>https://ev-database.org/car/2001/BYD-SEAL-825-kWh-RWD-Design</t>
  </si>
  <si>
    <t>SEAL U 71.8 kWh Comfort</t>
  </si>
  <si>
    <t>https://ev-database.org/car/2094/BYD-SEAL-U-718-kWh-Comfort</t>
  </si>
  <si>
    <t>SEAL U 87 kWh Design</t>
  </si>
  <si>
    <t>https://ev-database.org/car/2067/BYD-SEAL-U-87-kWh-Design</t>
  </si>
  <si>
    <t>SEALION 7 82.5 kWh AWD Design</t>
  </si>
  <si>
    <t>https://ev-database.org/car/3071/BYD-SEALION-7-825-kWh-AWD-Design</t>
  </si>
  <si>
    <t>SEALION 7 82.5 kWh RWD Comfort</t>
  </si>
  <si>
    <t>https://ev-database.org/car/3070/BYD-SEALION-7-825-kWh-RWD-Comfort</t>
  </si>
  <si>
    <t>SEALION 7 91.3 kWh AWD Excellence</t>
  </si>
  <si>
    <t>https://ev-database.org/car/3072/BYD-SEALION-7-913-kWh-AWD-Excellence</t>
  </si>
  <si>
    <t>TANG Flagship</t>
  </si>
  <si>
    <t>https://ev-database.org/car/2095/BYD-TANG-Flagship</t>
  </si>
  <si>
    <t>CUPRA</t>
  </si>
  <si>
    <t>Born 170 kW - 59 kWh</t>
  </si>
  <si>
    <t>https://ev-database.org/car/2233/CUPRA-Born-170-kW---59-kWh</t>
  </si>
  <si>
    <t>Born 170 kW - 77 kWh</t>
  </si>
  <si>
    <t>https://ev-database.org/car/2234/CUPRA-Born-170-kW---77-kWh</t>
  </si>
  <si>
    <t>Born VZ</t>
  </si>
  <si>
    <t>https://ev-database.org/car/2128/CUPRA-Born-VZ</t>
  </si>
  <si>
    <t>Tavascan Endurance</t>
  </si>
  <si>
    <t>https://ev-database.org/car/1971/CUPRA-Tavascan-Endurance</t>
  </si>
  <si>
    <t>Tavascan VZ</t>
  </si>
  <si>
    <t>https://ev-database.org/car/1972/CUPRA-Tavascan-VZ</t>
  </si>
  <si>
    <t>Cadillac</t>
  </si>
  <si>
    <t>Lyriq 600 E4</t>
  </si>
  <si>
    <t>JF - Luxury</t>
  </si>
  <si>
    <t>https://ev-database.org/car/2243/Cadillac-Lyriq-600-E4</t>
  </si>
  <si>
    <t>Citroen</t>
  </si>
  <si>
    <t>e-Berlingo M 50 kWh</t>
  </si>
  <si>
    <t>N - Passenger Van</t>
  </si>
  <si>
    <t>Small Passenger Van</t>
  </si>
  <si>
    <t>https://ev-database.org/car/2159/Citroen-e-Berlingo-M-50-kWh</t>
  </si>
  <si>
    <t>e-Berlingo XL 50 kWh</t>
  </si>
  <si>
    <t>https://ev-database.org/car/2160/Citroen-e-Berlingo-XL-50-kWh</t>
  </si>
  <si>
    <t>e-C3</t>
  </si>
  <si>
    <t>https://ev-database.org/car/2039/Citroen-e-C3</t>
  </si>
  <si>
    <t>e-C3 Aircross</t>
  </si>
  <si>
    <t>https://ev-database.org/car/2224/Citroen-e-C3-Aircross</t>
  </si>
  <si>
    <t>e-C4</t>
  </si>
  <si>
    <t>https://ev-database.org/car/3047/Citroen-e-C4</t>
  </si>
  <si>
    <t>e-C4 54 kWh</t>
  </si>
  <si>
    <t>https://ev-database.org/car/3048/Citroen-e-C4-54-kWh</t>
  </si>
  <si>
    <t>e-C4 X</t>
  </si>
  <si>
    <t>https://ev-database.org/car/3049/Citroen-e-C4-X</t>
  </si>
  <si>
    <t>e-C4 X 54 kWh</t>
  </si>
  <si>
    <t>https://ev-database.org/car/3050/Citroen-e-C4-X-54-kWh</t>
  </si>
  <si>
    <t>e-SpaceTourer M 50 kWh</t>
  </si>
  <si>
    <t>https://ev-database.org/car/2252/Citroen-e-SpaceTourer-M-50-kWh</t>
  </si>
  <si>
    <t>e-SpaceTourer M 75 kWh</t>
  </si>
  <si>
    <t>https://ev-database.org/car/2254/Citroen-e-SpaceTourer-M-75-kWh</t>
  </si>
  <si>
    <t>e-SpaceTourer XL 50 kWh</t>
  </si>
  <si>
    <t>https://ev-database.org/car/2253/Citroen-e-SpaceTourer-XL-50-kWh</t>
  </si>
  <si>
    <t>e-SpaceTourer XL 75 kWh</t>
  </si>
  <si>
    <t>https://ev-database.org/car/2255/Citroen-e-SpaceTourer-XL-75-kWh</t>
  </si>
  <si>
    <t>DS</t>
  </si>
  <si>
    <t>3 E-Tense</t>
  </si>
  <si>
    <t>https://ev-database.org/car/1791/DS-3-E-Tense</t>
  </si>
  <si>
    <t>NÂ°4 E-Tense</t>
  </si>
  <si>
    <t>https://ev-database.org/car/3200/DS-N4-E-Tense</t>
  </si>
  <si>
    <t>NÂ°8 AWD Long Range</t>
  </si>
  <si>
    <t>https://ev-database.org/car/3078/DS-N8-AWD-Long-Range</t>
  </si>
  <si>
    <t>NÂ°8 FWD</t>
  </si>
  <si>
    <t>https://ev-database.org/car/3076/DS-N8-FWD</t>
  </si>
  <si>
    <t>NÂ°8 FWD Long Range</t>
  </si>
  <si>
    <t>https://ev-database.org/car/3077/DS-N8-FWD-Long-Range</t>
  </si>
  <si>
    <t>Dacia</t>
  </si>
  <si>
    <t>Spring Electric 45</t>
  </si>
  <si>
    <t>A - Mini</t>
  </si>
  <si>
    <t>https://ev-database.org/car/2126/Dacia-Spring-Electric-45</t>
  </si>
  <si>
    <t>Spring Electric 65</t>
  </si>
  <si>
    <t>https://ev-database.org/car/2127/Dacia-Spring-Electric-65</t>
  </si>
  <si>
    <t>Dongfeng</t>
  </si>
  <si>
    <t>Box 31.4 kWh</t>
  </si>
  <si>
    <t>https://ev-database.org/car/3035/Dongfeng-Box-314-kWh</t>
  </si>
  <si>
    <t>Box 42.3 kWh</t>
  </si>
  <si>
    <t>https://ev-database.org/car/3036/Dongfeng-Box-423-kWh</t>
  </si>
  <si>
    <t>Elaris</t>
  </si>
  <si>
    <t>BEO 86 kWh</t>
  </si>
  <si>
    <t>https://ev-database.org/car/1975/Elaris-BEO-86-kWh</t>
  </si>
  <si>
    <t>Fiat</t>
  </si>
  <si>
    <t>500e 3+1 24 kWh</t>
  </si>
  <si>
    <t>https://ev-database.org/car/1726/Fiat-500e-3plus1-24-kWh</t>
  </si>
  <si>
    <t>500e 3+1 42 kWh</t>
  </si>
  <si>
    <t>https://ev-database.org/car/1328/Fiat-500e-3plus1-42-kWh</t>
  </si>
  <si>
    <t>500e Cabrio 24 kWh</t>
  </si>
  <si>
    <t>Cabriolet</t>
  </si>
  <si>
    <t>https://ev-database.org/car/1727/Fiat-500e-Cabrio-24-kWh</t>
  </si>
  <si>
    <t>500e Cabrio 42 kWh</t>
  </si>
  <si>
    <t>https://ev-database.org/car/1275/Fiat-500e-Cabrio-42-kWh</t>
  </si>
  <si>
    <t>500e Hatchback 24 kWh</t>
  </si>
  <si>
    <t>https://ev-database.org/car/1327/Fiat-500e-Hatchback-24-kWh</t>
  </si>
  <si>
    <t>500e Hatchback 42 kWh</t>
  </si>
  <si>
    <t>https://ev-database.org/car/1285/Fiat-500e-Hatchback-42-kWh</t>
  </si>
  <si>
    <t>600e</t>
  </si>
  <si>
    <t>https://ev-database.org/car/1945/Fiat-600e</t>
  </si>
  <si>
    <t>Grande Panda</t>
  </si>
  <si>
    <t>https://ev-database.org/car/2251/Fiat-Grande-Panda</t>
  </si>
  <si>
    <t>Ford</t>
  </si>
  <si>
    <t>Capri Extended Range AWD</t>
  </si>
  <si>
    <t>https://ev-database.org/car/2242/Ford-Capri-Extended-Range-AWD</t>
  </si>
  <si>
    <t>Capri Extended Range RWD</t>
  </si>
  <si>
    <t>https://ev-database.org/car/2241/Ford-Capri-Extended-Range-RWD</t>
  </si>
  <si>
    <t>Capri Standard Range RWD</t>
  </si>
  <si>
    <t>https://ev-database.org/car/2240/Ford-Capri-Standard-Range-RWD</t>
  </si>
  <si>
    <t>Explorer Extended Range AWD</t>
  </si>
  <si>
    <t>https://ev-database.org/car/2169/Ford-Explorer-Extended-Range-AWD</t>
  </si>
  <si>
    <t>Explorer Extended Range RWD</t>
  </si>
  <si>
    <t>https://ev-database.org/car/2168/Ford-Explorer-Extended-Range-RWD</t>
  </si>
  <si>
    <t>Explorer Standard Range RWD</t>
  </si>
  <si>
    <t>https://ev-database.org/car/2167/Ford-Explorer-Standard-Range-RWD</t>
  </si>
  <si>
    <t>Mustang Mach-E ER AWD (MY25)</t>
  </si>
  <si>
    <t>https://ev-database.org/car/3189/Ford-Mustang-Mach-E-ER-AWD</t>
  </si>
  <si>
    <t>Mustang Mach-E ER AWD (MY24)</t>
  </si>
  <si>
    <t>https://ev-database.org/car/2279/Ford-Mustang-Mach-E-ER-AWD</t>
  </si>
  <si>
    <t>Mustang Mach-E ER RWD (MY25)</t>
  </si>
  <si>
    <t>https://ev-database.org/car/3188/Ford-Mustang-Mach-E-ER-RWD</t>
  </si>
  <si>
    <t>Mustang Mach-E ER RWD (MY24)</t>
  </si>
  <si>
    <t>https://ev-database.org/car/2278/Ford-Mustang-Mach-E-ER-RWD</t>
  </si>
  <si>
    <t>Mustang Mach-E GT (MY24)</t>
  </si>
  <si>
    <t>https://ev-database.org/car/2280/Ford-Mustang-Mach-E-GT</t>
  </si>
  <si>
    <t>Mustang Mach-E GT (MY25)</t>
  </si>
  <si>
    <t>https://ev-database.org/car/3190/Ford-Mustang-Mach-E-GT</t>
  </si>
  <si>
    <t>Mustang Mach-E Rally (MY25)</t>
  </si>
  <si>
    <t>https://ev-database.org/car/3191/Ford-Mustang-Mach-E-Rally</t>
  </si>
  <si>
    <t>Mustang Mach-E Rally (MY24)</t>
  </si>
  <si>
    <t>https://ev-database.org/car/2275/Ford-Mustang-Mach-E-Rally</t>
  </si>
  <si>
    <t>Mustang Mach-E SR RWD (MY24)</t>
  </si>
  <si>
    <t>https://ev-database.org/car/2277/Ford-Mustang-Mach-E-SR-RWD</t>
  </si>
  <si>
    <t>Mustang Mach-E SR RWD (MY25)</t>
  </si>
  <si>
    <t>https://ev-database.org/car/3187/Ford-Mustang-Mach-E-SR-RWD</t>
  </si>
  <si>
    <t>Puma Gen-E</t>
  </si>
  <si>
    <t>https://ev-database.org/car/3073/Ford-Puma-Gen-E</t>
  </si>
  <si>
    <t>e-Tourneo Courier</t>
  </si>
  <si>
    <t>https://ev-database.org/car/3166/Ford-e-Tourneo-Courier</t>
  </si>
  <si>
    <t>e-Tourneo Custom L1 160 kW</t>
  </si>
  <si>
    <t>https://ev-database.org/car/3162/Ford-e-Tourneo-Custom-L1-160-kW</t>
  </si>
  <si>
    <t>e-Tourneo Custom L1 210 kW</t>
  </si>
  <si>
    <t>https://ev-database.org/car/3163/Ford-e-Tourneo-Custom-L1-210-kW</t>
  </si>
  <si>
    <t>e-Tourneo Custom L2 160 kW</t>
  </si>
  <si>
    <t>https://ev-database.org/car/3164/Ford-e-Tourneo-Custom-L2-160-kW</t>
  </si>
  <si>
    <t>e-Tourneo Custom L2 210 kW</t>
  </si>
  <si>
    <t>https://ev-database.org/car/3165/Ford-e-Tourneo-Custom-L2-210-kW</t>
  </si>
  <si>
    <t>GWM</t>
  </si>
  <si>
    <t>ORA 03 48 kWh</t>
  </si>
  <si>
    <t>https://ev-database.org/car/2091/GWM-ORA-03-48-kWh</t>
  </si>
  <si>
    <t>ORA 03 63 kWh</t>
  </si>
  <si>
    <t>https://ev-database.org/car/2092/GWM-ORA-03-63-kWh</t>
  </si>
  <si>
    <t>ORA 03 GT</t>
  </si>
  <si>
    <t>https://ev-database.org/car/2093/GWM-ORA-03-GT</t>
  </si>
  <si>
    <t>ORA 07 GT</t>
  </si>
  <si>
    <t>https://ev-database.org/car/2247/GWM-ORA-07-GT</t>
  </si>
  <si>
    <t>ORA 07 Pro</t>
  </si>
  <si>
    <t>https://ev-database.org/car/2246/GWM-ORA-07-Pro</t>
  </si>
  <si>
    <t>ORA 07 Pure</t>
  </si>
  <si>
    <t>https://ev-database.org/car/2245/GWM-ORA-07-Pure</t>
  </si>
  <si>
    <t>Genesis</t>
  </si>
  <si>
    <t>G80 Electrified Luxury</t>
  </si>
  <si>
    <t>https://ev-database.org/car/1703/Genesis-G80-Electrified-Luxury</t>
  </si>
  <si>
    <t>GV60 Premium</t>
  </si>
  <si>
    <t>https://ev-database.org/car/1647/Genesis-GV60-Premium</t>
  </si>
  <si>
    <t>GV60 Sport</t>
  </si>
  <si>
    <t>https://ev-database.org/car/1648/Genesis-GV60-Sport</t>
  </si>
  <si>
    <t>GV60 Sport Plus</t>
  </si>
  <si>
    <t>https://ev-database.org/car/1649/Genesis-GV60-Sport-Plus</t>
  </si>
  <si>
    <t>GV70 Electrified Sport</t>
  </si>
  <si>
    <t>https://ev-database.org/car/1725/Genesis-GV70-Electrified-Sport</t>
  </si>
  <si>
    <t>Honda</t>
  </si>
  <si>
    <t>e:Ny1</t>
  </si>
  <si>
    <t>https://ev-database.org/car/1940/Honda-eNy1</t>
  </si>
  <si>
    <t>Hongqi</t>
  </si>
  <si>
    <t>E-HS9 120 kWh</t>
  </si>
  <si>
    <t>https://ev-database.org/car/2050/Hongqi-E-HS9-120-kWh</t>
  </si>
  <si>
    <t>E-HS9 84 kWh</t>
  </si>
  <si>
    <t>https://ev-database.org/car/1746/Hongqi-E-HS9-84-kWh</t>
  </si>
  <si>
    <t>E-HS9 99 kWh</t>
  </si>
  <si>
    <t>https://ev-database.org/car/1747/Hongqi-E-HS9-99-kWh</t>
  </si>
  <si>
    <t>Hyundai</t>
  </si>
  <si>
    <t>INSTER Long Range</t>
  </si>
  <si>
    <t>JA - Mini</t>
  </si>
  <si>
    <t>https://ev-database.org/car/2231/Hyundai-INSTER-Long-Range</t>
  </si>
  <si>
    <t>INSTER Standard Range</t>
  </si>
  <si>
    <t>https://ev-database.org/car/2230/Hyundai-INSTER-Standard-Range</t>
  </si>
  <si>
    <t>IONIQ 5 63 kWh RWD (MY24)</t>
  </si>
  <si>
    <t>https://ev-database.org/car/2235/Hyundai-IONIQ-5-63-kWh-RWD</t>
  </si>
  <si>
    <t>IONIQ 5 84 kWh AWD (MY24)</t>
  </si>
  <si>
    <t>https://ev-database.org/car/2237/Hyundai-IONIQ-5-84-kWh-AWD</t>
  </si>
  <si>
    <t>IONIQ 5 84 kWh RWD (MY24)</t>
  </si>
  <si>
    <t>https://ev-database.org/car/2236/Hyundai-IONIQ-5-84-kWh-RWD</t>
  </si>
  <si>
    <t>IONIQ 5 N (MY24)</t>
  </si>
  <si>
    <t>https://ev-database.org/car/2044/Hyundai-IONIQ-5-N</t>
  </si>
  <si>
    <t>IONIQ 6 Long Range 2WD</t>
  </si>
  <si>
    <t>https://ev-database.org/car/1718/Hyundai-IONIQ-6-Long-Range-2WD</t>
  </si>
  <si>
    <t>IONIQ 6 Long Range AWD</t>
  </si>
  <si>
    <t>https://ev-database.org/car/1719/Hyundai-IONIQ-6-Long-Range-AWD</t>
  </si>
  <si>
    <t>IONIQ 6 Standard Range 2WD</t>
  </si>
  <si>
    <t>https://ev-database.org/car/1717/Hyundai-IONIQ-6-Standard-Range-2WD</t>
  </si>
  <si>
    <t>IONIQ 9 Long Range AWD</t>
  </si>
  <si>
    <t>https://ev-database.org/car/3068/Hyundai-IONIQ-9-Long-Range-AWD</t>
  </si>
  <si>
    <t>IONIQ 9 Long Range RWD</t>
  </si>
  <si>
    <t>https://ev-database.org/car/3067/Hyundai-IONIQ-9-Long-Range-RWD</t>
  </si>
  <si>
    <t>IONIQ 9 Performance AWD</t>
  </si>
  <si>
    <t>https://ev-database.org/car/3069/Hyundai-IONIQ-9-Performance-AWD</t>
  </si>
  <si>
    <t>Kona Electric 48 kWh</t>
  </si>
  <si>
    <t>https://ev-database.org/car/1829/Hyundai-Kona-Electric-48-kWh</t>
  </si>
  <si>
    <t>Kona Electric 65 kWh</t>
  </si>
  <si>
    <t>https://ev-database.org/car/1830/Hyundai-Kona-Electric-65-kWh</t>
  </si>
  <si>
    <t>Jaguar</t>
  </si>
  <si>
    <t>I-Pace EV400</t>
  </si>
  <si>
    <t>https://ev-database.org/car/1812/Jaguar-I-Pace-EV400</t>
  </si>
  <si>
    <t>Jeep</t>
  </si>
  <si>
    <t>Avenger Electric</t>
  </si>
  <si>
    <t>https://ev-database.org/car/1816/Jeep-Avenger-Electric</t>
  </si>
  <si>
    <t>Compass Electric 74 kWh</t>
  </si>
  <si>
    <t>https://ev-database.org/car/3181/Jeep-Compass-Electric-74-kWh</t>
  </si>
  <si>
    <t>KGM</t>
  </si>
  <si>
    <t>Torres EVX</t>
  </si>
  <si>
    <t>https://ev-database.org/car/2189/KGM-Torres-EVX</t>
  </si>
  <si>
    <t>Kia</t>
  </si>
  <si>
    <t>EV3 Long Range</t>
  </si>
  <si>
    <t>https://ev-database.org/car/2212/Kia-EV3-Long-Range</t>
  </si>
  <si>
    <t>EV3 Standard Range</t>
  </si>
  <si>
    <t>https://ev-database.org/car/2211/Kia-EV3-Standard-Range</t>
  </si>
  <si>
    <t>EV4 Hatchback Long Range</t>
  </si>
  <si>
    <t>https://ev-database.org/car/3124/Kia-EV4-Hatchback-Long-Range</t>
  </si>
  <si>
    <t>EV4 Hatchback Standard Range</t>
  </si>
  <si>
    <t>https://ev-database.org/car/3123/Kia-EV4-Hatchback-Standard-Range</t>
  </si>
  <si>
    <t>EV4 Sedan Long Range</t>
  </si>
  <si>
    <t>https://ev-database.org/car/3122/Kia-EV4-Sedan-Long-Range</t>
  </si>
  <si>
    <t>EV4 Sedan Standard Range</t>
  </si>
  <si>
    <t>https://ev-database.org/car/3121/Kia-EV4-Sedan-Standard-Range</t>
  </si>
  <si>
    <t>EV6 GT</t>
  </si>
  <si>
    <t>https://ev-database.org/car/3079/Kia-EV6-GT</t>
  </si>
  <si>
    <t>EV6 Long Range 2WD</t>
  </si>
  <si>
    <t>https://ev-database.org/car/3028/Kia-EV6-Long-Range-2WD</t>
  </si>
  <si>
    <t>EV6 Long Range AWD</t>
  </si>
  <si>
    <t>https://ev-database.org/car/3029/Kia-EV6-Long-Range-AWD</t>
  </si>
  <si>
    <t>EV6 Standard Range 2WD</t>
  </si>
  <si>
    <t>https://ev-database.org/car/3030/Kia-EV6-Standard-Range-2WD</t>
  </si>
  <si>
    <t>EV9 76.1 kWh RWD</t>
  </si>
  <si>
    <t>https://ev-database.org/car/1833/Kia-EV9-761-kWh-RWD</t>
  </si>
  <si>
    <t>EV9 99.8 kWh AWD</t>
  </si>
  <si>
    <t>https://ev-database.org/car/1835/Kia-EV9-998-kWh-AWD</t>
  </si>
  <si>
    <t>EV9 99.8 kWh AWD GT</t>
  </si>
  <si>
    <t>https://ev-database.org/car/3196/Kia-EV9-998-kWh-AWD-GT</t>
  </si>
  <si>
    <t>EV9 99.8 kWh AWD GT-Line</t>
  </si>
  <si>
    <t>https://ev-database.org/car/1993/Kia-EV9-998-kWh-AWD-GT-Line</t>
  </si>
  <si>
    <t>EV9 99.8 kWh RWD</t>
  </si>
  <si>
    <t>https://ev-database.org/car/1834/Kia-EV9-998-kWh-RWD</t>
  </si>
  <si>
    <t>Niro EV</t>
  </si>
  <si>
    <t>https://ev-database.org/car/1666/Kia-Niro-EV</t>
  </si>
  <si>
    <t>Lancia</t>
  </si>
  <si>
    <t>Ypsilon</t>
  </si>
  <si>
    <t>https://ev-database.org/car/2117/Lancia-Ypsilon</t>
  </si>
  <si>
    <t>Leapmotor</t>
  </si>
  <si>
    <t>C10</t>
  </si>
  <si>
    <t>https://ev-database.org/car/3040/Leapmotor-C10</t>
  </si>
  <si>
    <t>T03</t>
  </si>
  <si>
    <t>https://ev-database.org/car/3039/Leapmotor-T03</t>
  </si>
  <si>
    <t>Lexus</t>
  </si>
  <si>
    <t>RZ 300e</t>
  </si>
  <si>
    <t>https://ev-database.org/car/3027/Lexus-RZ-300e</t>
  </si>
  <si>
    <t>RZ 450e</t>
  </si>
  <si>
    <t>https://ev-database.org/car/1677/Lexus-RZ-450e</t>
  </si>
  <si>
    <t>UX 300e</t>
  </si>
  <si>
    <t>CHAdeMO</t>
  </si>
  <si>
    <t>https://ev-database.org/car/1943/Lexus-UX-300e</t>
  </si>
  <si>
    <t>Lotus</t>
  </si>
  <si>
    <t>Eletre</t>
  </si>
  <si>
    <t>https://ev-database.org/car/1767/Lotus-Eletre</t>
  </si>
  <si>
    <t>Eletre R</t>
  </si>
  <si>
    <t>https://ev-database.org/car/1768/Lotus-Eletre-R</t>
  </si>
  <si>
    <t>Eletre S</t>
  </si>
  <si>
    <t>https://ev-database.org/car/2066/Lotus-Eletre-S</t>
  </si>
  <si>
    <t>Emeya</t>
  </si>
  <si>
    <t>https://ev-database.org/car/2141/Lotus-Emeya</t>
  </si>
  <si>
    <t>Emeya R</t>
  </si>
  <si>
    <t>https://ev-database.org/car/2143/Lotus-Emeya-R</t>
  </si>
  <si>
    <t>Emeya S</t>
  </si>
  <si>
    <t>https://ev-database.org/car/2142/Lotus-Emeya-S</t>
  </si>
  <si>
    <t>Lucid</t>
  </si>
  <si>
    <t>Air Grand Touring</t>
  </si>
  <si>
    <t>https://ev-database.org/car/1316/Lucid-Air-Grand-Touring</t>
  </si>
  <si>
    <t>Air Pure RWD</t>
  </si>
  <si>
    <t>https://ev-database.org/car/2116/Lucid-Air-Pure-RWD</t>
  </si>
  <si>
    <t>Air Touring</t>
  </si>
  <si>
    <t>https://ev-database.org/car/1317/Lucid-Air-Touring</t>
  </si>
  <si>
    <t>Lynk&amp;Co</t>
  </si>
  <si>
    <t>https://ev-database.org/car/3045/LynkCo-02</t>
  </si>
  <si>
    <t>MG</t>
  </si>
  <si>
    <t>Cyberster GT</t>
  </si>
  <si>
    <t>G - Sports</t>
  </si>
  <si>
    <t>https://ev-database.org/car/2203/MG-Cyberster-GT</t>
  </si>
  <si>
    <t>Cyberster Trophy</t>
  </si>
  <si>
    <t>https://ev-database.org/car/2202/MG-Cyberster-Trophy</t>
  </si>
  <si>
    <t>4 Electric 51 kWh</t>
  </si>
  <si>
    <t>https://ev-database.org/car/1707/MG-MG4-Electric-51-kWh</t>
  </si>
  <si>
    <t>4 Electric 64 kWh</t>
  </si>
  <si>
    <t>https://ev-database.org/car/1708/MG-MG4-Electric-64-kWh</t>
  </si>
  <si>
    <t>4 Electric 77 kWh</t>
  </si>
  <si>
    <t>https://ev-database.org/car/1973/MG-MG4-Electric-77-kWh</t>
  </si>
  <si>
    <t>4 Electric XPOWER</t>
  </si>
  <si>
    <t>https://ev-database.org/car/1944/MG-MG4-Electric-XPOWER</t>
  </si>
  <si>
    <t>5 Electric Long Range</t>
  </si>
  <si>
    <t>https://ev-database.org/car/1474/MG-MG5-Electric-Long-Range</t>
  </si>
  <si>
    <t>5 Electric Standard Range</t>
  </si>
  <si>
    <t>https://ev-database.org/car/1646/MG-MG5-Electric-Standard-Range</t>
  </si>
  <si>
    <t>S5  EV 49 kWh</t>
  </si>
  <si>
    <t>https://ev-database.org/car/3146/MG-MGS5--EV-49-kWh</t>
  </si>
  <si>
    <t>S5  EV 64 kWh</t>
  </si>
  <si>
    <t>https://ev-database.org/car/3147/MG-MGS5--EV-64-kWh</t>
  </si>
  <si>
    <t>ZS EV Long Range</t>
  </si>
  <si>
    <t>https://ev-database.org/car/1541/MG-ZS-EV-Long-Range</t>
  </si>
  <si>
    <t>ZS EV Standard Range</t>
  </si>
  <si>
    <t>https://ev-database.org/car/1540/MG-ZS-EV-Standard-Range</t>
  </si>
  <si>
    <t>Maserati</t>
  </si>
  <si>
    <t>GranCabrio Folgore</t>
  </si>
  <si>
    <t>https://ev-database.org/car/2187/Maserati-GranCabrio-Folgore</t>
  </si>
  <si>
    <t>GranTurismo Folgore</t>
  </si>
  <si>
    <t>Coupe</t>
  </si>
  <si>
    <t>https://ev-database.org/car/1803/Maserati-GranTurismo-Folgore</t>
  </si>
  <si>
    <t>Grecale Folgore</t>
  </si>
  <si>
    <t>https://ev-database.org/car/1843/Maserati-Grecale-Folgore</t>
  </si>
  <si>
    <t>Maxus</t>
  </si>
  <si>
    <t>MIFA 9</t>
  </si>
  <si>
    <t>31 Banana Boxes</t>
  </si>
  <si>
    <t>https://ev-database.org/car/1837/Maxus-MIFA-9</t>
  </si>
  <si>
    <t>Mazda</t>
  </si>
  <si>
    <t>6e 68.8 kWh</t>
  </si>
  <si>
    <t>https://ev-database.org/car/3107/Mazda-6e-688-kWh</t>
  </si>
  <si>
    <t>6e Long Range 80 kWh</t>
  </si>
  <si>
    <t>https://ev-database.org/car/3108/Mazda-6e-Long-Range-80-kWh</t>
  </si>
  <si>
    <t>Mercedes-Benz</t>
  </si>
  <si>
    <t>CLA 250+</t>
  </si>
  <si>
    <t>https://ev-database.org/car/3139/Mercedes-Benz-CLA-250plus</t>
  </si>
  <si>
    <t>CLA 350 4MATIC</t>
  </si>
  <si>
    <t>https://ev-database.org/car/3140/Mercedes-Benz-CLA-350-4MATIC</t>
  </si>
  <si>
    <t>EQA 250</t>
  </si>
  <si>
    <t>https://ev-database.org/car/1984/Mercedes-Benz-EQA-250</t>
  </si>
  <si>
    <t>EQA 250+</t>
  </si>
  <si>
    <t>https://ev-database.org/car/1985/Mercedes-Benz-EQA-250plus</t>
  </si>
  <si>
    <t>EQA 300 4MATIC</t>
  </si>
  <si>
    <t>https://ev-database.org/car/1986/Mercedes-Benz-EQA-300-4MATIC</t>
  </si>
  <si>
    <t>EQA 350 4MATIC</t>
  </si>
  <si>
    <t>https://ev-database.org/car/1987/Mercedes-Benz-EQA-350-4MATIC</t>
  </si>
  <si>
    <t>EQB 250+</t>
  </si>
  <si>
    <t>https://ev-database.org/car/1988/Mercedes-Benz-EQB-250plus</t>
  </si>
  <si>
    <t>EQB 300 4MATIC</t>
  </si>
  <si>
    <t>https://ev-database.org/car/1989/Mercedes-Benz-EQB-300-4MATIC</t>
  </si>
  <si>
    <t>EQB 350 4MATIC</t>
  </si>
  <si>
    <t>https://ev-database.org/car/1990/Mercedes-Benz-EQB-350-4MATIC</t>
  </si>
  <si>
    <t>EQE 300</t>
  </si>
  <si>
    <t>https://ev-database.org/car/2204/Mercedes-Benz-EQE-300</t>
  </si>
  <si>
    <t>EQE 350 4MATIC</t>
  </si>
  <si>
    <t>https://ev-database.org/car/2206/Mercedes-Benz-EQE-350-4MATIC</t>
  </si>
  <si>
    <t>EQE 350+</t>
  </si>
  <si>
    <t>https://ev-database.org/car/2205/Mercedes-Benz-EQE-350plus</t>
  </si>
  <si>
    <t>EQE 500 4MATIC</t>
  </si>
  <si>
    <t>https://ev-database.org/car/2207/Mercedes-Benz-EQE-500-4MATIC</t>
  </si>
  <si>
    <t>EQE AMG 43 4MATIC</t>
  </si>
  <si>
    <t>https://ev-database.org/car/2208/Mercedes-Benz-EQE-AMG-43-4MATIC</t>
  </si>
  <si>
    <t>EQE AMG 53 4MATIC+</t>
  </si>
  <si>
    <t>https://ev-database.org/car/2209/Mercedes-Benz-EQE-AMG-53-4MATICplus</t>
  </si>
  <si>
    <t>EQE SUV 300</t>
  </si>
  <si>
    <t>https://ev-database.org/car/2045/Mercedes-Benz-EQE-SUV-300</t>
  </si>
  <si>
    <t>EQE SUV 350 4MATIC</t>
  </si>
  <si>
    <t>https://ev-database.org/car/2047/Mercedes-Benz-EQE-SUV-350-4MATIC</t>
  </si>
  <si>
    <t>EQE SUV 350+</t>
  </si>
  <si>
    <t>https://ev-database.org/car/2046/Mercedes-Benz-EQE-SUV-350plus</t>
  </si>
  <si>
    <t>EQE SUV 500 4MATIC</t>
  </si>
  <si>
    <t>https://ev-database.org/car/2048/Mercedes-Benz-EQE-SUV-500-4MATIC</t>
  </si>
  <si>
    <t>EQE SUV AMG 43 4MATIC</t>
  </si>
  <si>
    <t>https://ev-database.org/car/1763/Mercedes-Benz-EQE-SUV-AMG-43-4MATIC</t>
  </si>
  <si>
    <t>EQE SUV AMG 53 4MATIC+</t>
  </si>
  <si>
    <t>https://ev-database.org/car/1764/Mercedes-Benz-EQE-SUV-AMG-53-4MATICplus</t>
  </si>
  <si>
    <t>EQS 350</t>
  </si>
  <si>
    <t>https://ev-database.org/car/2155/Mercedes-Benz-EQS-350</t>
  </si>
  <si>
    <t>EQS 450 4MATIC</t>
  </si>
  <si>
    <t>https://ev-database.org/car/2194/Mercedes-Benz-EQS-450-4MATIC</t>
  </si>
  <si>
    <t>EQS 450+</t>
  </si>
  <si>
    <t>https://ev-database.org/car/2193/Mercedes-Benz-EQS-450plus</t>
  </si>
  <si>
    <t>EQS 500 4MATIC</t>
  </si>
  <si>
    <t>https://ev-database.org/car/2195/Mercedes-Benz-EQS-500-4MATIC</t>
  </si>
  <si>
    <t>EQS 580 4MATIC</t>
  </si>
  <si>
    <t>https://ev-database.org/car/2196/Mercedes-Benz-EQS-580-4MATIC</t>
  </si>
  <si>
    <t>EQS AMG 53 4MATIC+</t>
  </si>
  <si>
    <t>https://ev-database.org/car/2197/Mercedes-Benz-EQS-AMG-53-4MATICplus</t>
  </si>
  <si>
    <t>EQS SUV 450 4MATIC</t>
  </si>
  <si>
    <t>https://ev-database.org/car/2088/Mercedes-Benz-EQS-SUV-450-4MATIC</t>
  </si>
  <si>
    <t>EQS SUV 450+</t>
  </si>
  <si>
    <t>https://ev-database.org/car/2087/Mercedes-Benz-EQS-SUV-450plus</t>
  </si>
  <si>
    <t>EQS SUV 500 4MATIC</t>
  </si>
  <si>
    <t>https://ev-database.org/car/2089/Mercedes-Benz-EQS-SUV-500-4MATIC</t>
  </si>
  <si>
    <t>EQS SUV 580 4MATIC</t>
  </si>
  <si>
    <t>13 Banana Boxes</t>
  </si>
  <si>
    <t>https://ev-database.org/car/2090/Mercedes-Benz-EQS-SUV-580-4MATIC</t>
  </si>
  <si>
    <t>EQS SUV Maybach 680</t>
  </si>
  <si>
    <t>https://ev-database.org/car/2086/Mercedes-Benz-EQS-SUV-Maybach-680</t>
  </si>
  <si>
    <t>EQT 200 Long</t>
  </si>
  <si>
    <t>https://ev-database.org/car/2239/Mercedes-Benz-EQT-200-Long</t>
  </si>
  <si>
    <t>EQT 200 Standard</t>
  </si>
  <si>
    <t>https://ev-database.org/car/1908/Mercedes-Benz-EQT-200-Standard</t>
  </si>
  <si>
    <t>EQV 250 Extra-Long</t>
  </si>
  <si>
    <t>https://ev-database.org/car/2130/Mercedes-Benz-EQV-250-Extra-Long</t>
  </si>
  <si>
    <t>EQV 250 Long</t>
  </si>
  <si>
    <t>https://ev-database.org/car/2129/Mercedes-Benz-EQV-250-Long</t>
  </si>
  <si>
    <t>EQV 300 Extra-Long</t>
  </si>
  <si>
    <t>https://ev-database.org/car/2274/Mercedes-Benz-EQV-300-Extra-Long</t>
  </si>
  <si>
    <t>EQV 300 Long</t>
  </si>
  <si>
    <t>https://ev-database.org/car/2131/Mercedes-Benz-EQV-300-Long</t>
  </si>
  <si>
    <t>G 580</t>
  </si>
  <si>
    <t>https://ev-database.org/car/2192/Mercedes-Benz-G-580</t>
  </si>
  <si>
    <t>eVito Tourer Extra-Long 60 kWh</t>
  </si>
  <si>
    <t>https://ev-database.org/car/2139/Mercedes-Benz-eVito-Tourer-Extra-Long-60-kWh</t>
  </si>
  <si>
    <t>eVito Tourer Long 60 kWh</t>
  </si>
  <si>
    <t>https://ev-database.org/car/2138/Mercedes-Benz-eVito-Tourer-Long-60-kWh</t>
  </si>
  <si>
    <t>eVito Tourer Long 90 kWh</t>
  </si>
  <si>
    <t>https://ev-database.org/car/2140/Mercedes-Benz-eVito-Tourer-Long-90-kWh</t>
  </si>
  <si>
    <t>Mini</t>
  </si>
  <si>
    <t>Aceman E</t>
  </si>
  <si>
    <t>https://ev-database.org/car/2190/Mini-Aceman-E</t>
  </si>
  <si>
    <t>Aceman JCW</t>
  </si>
  <si>
    <t>https://ev-database.org/car/3059/Mini-Aceman-JCW</t>
  </si>
  <si>
    <t>Aceman SE</t>
  </si>
  <si>
    <t>https://ev-database.org/car/2191/Mini-Aceman-SE</t>
  </si>
  <si>
    <t>Cooper E</t>
  </si>
  <si>
    <t>https://ev-database.org/car/1997/Mini-Cooper-E</t>
  </si>
  <si>
    <t>Cooper JCW</t>
  </si>
  <si>
    <t>https://ev-database.org/car/3058/Mini-Cooper-JCW</t>
  </si>
  <si>
    <t>Cooper SE</t>
  </si>
  <si>
    <t>https://ev-database.org/car/1998/Mini-Cooper-SE</t>
  </si>
  <si>
    <t>Countryman E</t>
  </si>
  <si>
    <t>https://ev-database.org/car/1994/Mini-Countryman-E</t>
  </si>
  <si>
    <t>Countryman SE ALL4</t>
  </si>
  <si>
    <t>https://ev-database.org/car/1995/Mini-Countryman-SE-ALL4</t>
  </si>
  <si>
    <t>NIO</t>
  </si>
  <si>
    <t>EL6 Long Range</t>
  </si>
  <si>
    <t>https://ev-database.org/car/1922/NIO-EL6-Long-Range</t>
  </si>
  <si>
    <t>EL6 Standard Range</t>
  </si>
  <si>
    <t>https://ev-database.org/car/1921/NIO-EL6-Standard-Range</t>
  </si>
  <si>
    <t>EL7 Long Range</t>
  </si>
  <si>
    <t>https://ev-database.org/car/1789/NIO-EL7-Long-Range</t>
  </si>
  <si>
    <t>EL7 Standard Range</t>
  </si>
  <si>
    <t>https://ev-database.org/car/1788/NIO-EL7-Standard-Range</t>
  </si>
  <si>
    <t>EL8 Long Range</t>
  </si>
  <si>
    <t>https://ev-database.org/car/2223/NIO-EL8-Long-Range</t>
  </si>
  <si>
    <t>EL8 Standard Range</t>
  </si>
  <si>
    <t>https://ev-database.org/car/2222/NIO-EL8-Standard-Range</t>
  </si>
  <si>
    <t>ET5 Long Range</t>
  </si>
  <si>
    <t>https://ev-database.org/car/1787/NIO-ET5-Long-Range</t>
  </si>
  <si>
    <t>ET5 Standard Range</t>
  </si>
  <si>
    <t>https://ev-database.org/car/1786/NIO-ET5-Standard-Range</t>
  </si>
  <si>
    <t>ET5 Touring Long Range</t>
  </si>
  <si>
    <t>https://ev-database.org/car/1916/NIO-ET5-Touring-Long-Range</t>
  </si>
  <si>
    <t>ET5 Touring Standard Range</t>
  </si>
  <si>
    <t>https://ev-database.org/car/1915/NIO-ET5-Touring-Standard-Range</t>
  </si>
  <si>
    <t>ET7 Long Range</t>
  </si>
  <si>
    <t>https://ev-database.org/car/1752/NIO-ET7-Long-Range</t>
  </si>
  <si>
    <t>ET7 Standard Range</t>
  </si>
  <si>
    <t>https://ev-database.org/car/1751/NIO-ET7-Standard-Range</t>
  </si>
  <si>
    <t>Nissan</t>
  </si>
  <si>
    <t>Ariya 63kWh</t>
  </si>
  <si>
    <t>https://ev-database.org/car/1301/Nissan-Ariya-63kWh</t>
  </si>
  <si>
    <t>Ariya 87kWh</t>
  </si>
  <si>
    <t>https://ev-database.org/car/1302/Nissan-Ariya-87kWh</t>
  </si>
  <si>
    <t>Ariya e-4ORCE 87kWh - 225 kW</t>
  </si>
  <si>
    <t>https://ev-database.org/car/1304/Nissan-Ariya-e-4ORCE-87kWh---225-kW</t>
  </si>
  <si>
    <t>Ariya e-4ORCE 87kWh - 320 kW Nismo</t>
  </si>
  <si>
    <t>https://ev-database.org/car/3074/Nissan-Ariya-e-4ORCE-87kWh---320-kW-Nismo</t>
  </si>
  <si>
    <t>Townstar EV Passenger</t>
  </si>
  <si>
    <t>https://ev-database.org/car/2042/Nissan-Townstar-EV-Passenger</t>
  </si>
  <si>
    <t>Townstar EV Passenger L2</t>
  </si>
  <si>
    <t>https://ev-database.org/car/3084/Nissan-Townstar-EV-Passenger-L2</t>
  </si>
  <si>
    <t>Omoda</t>
  </si>
  <si>
    <t>E5</t>
  </si>
  <si>
    <t>https://ev-database.org/car/3046/Omoda-E5</t>
  </si>
  <si>
    <t>Opel</t>
  </si>
  <si>
    <t>Astra Electric</t>
  </si>
  <si>
    <t>https://ev-database.org/car/1792/Opel-Astra-Electric</t>
  </si>
  <si>
    <t>Astra Sports Tourer Electric</t>
  </si>
  <si>
    <t>https://ev-database.org/car/1793/Opel-Astra-Sports-Tourer-Electric</t>
  </si>
  <si>
    <t>Combo-e Life 50 kWh</t>
  </si>
  <si>
    <t>https://ev-database.org/car/2161/Opel-Combo-e-Life-50-kWh</t>
  </si>
  <si>
    <t>Combo-e Life XL 50 kWh</t>
  </si>
  <si>
    <t>https://ev-database.org/car/2162/Opel-Combo-e-Life-XL-50-kWh</t>
  </si>
  <si>
    <t>Corsa Electric 50 kWh</t>
  </si>
  <si>
    <t>https://ev-database.org/car/1941/Opel-Corsa-Electric-50-kWh</t>
  </si>
  <si>
    <t>Corsa Electric 51 kWh</t>
  </si>
  <si>
    <t>https://ev-database.org/car/1942/Opel-Corsa-Electric-51-kWh</t>
  </si>
  <si>
    <t>Frontera 44 kWh</t>
  </si>
  <si>
    <t>https://ev-database.org/car/2238/Opel-Frontera-44-kWh</t>
  </si>
  <si>
    <t>Grandland 73 kWh</t>
  </si>
  <si>
    <t>https://ev-database.org/car/3037/Opel-Grandland-73-kWh</t>
  </si>
  <si>
    <t>Grandland 82 kWh</t>
  </si>
  <si>
    <t>https://ev-database.org/car/3038/Opel-Grandland-82-kWh</t>
  </si>
  <si>
    <t>Mokka Electric</t>
  </si>
  <si>
    <t>https://ev-database.org/car/3051/Opel-Mokka-Electric</t>
  </si>
  <si>
    <t>Zafira-e Life L2 50 kWh</t>
  </si>
  <si>
    <t>https://ev-database.org/car/2260/Opel-Zafira-e-Life-L2-50-kWh</t>
  </si>
  <si>
    <t>Zafira-e Life L2 75 kWh</t>
  </si>
  <si>
    <t>https://ev-database.org/car/2262/Opel-Zafira-e-Life-L2-75-kWh</t>
  </si>
  <si>
    <t>Zafira-e Life L3 50 kWh</t>
  </si>
  <si>
    <t>https://ev-database.org/car/2261/Opel-Zafira-e-Life-L3-50-kWh</t>
  </si>
  <si>
    <t>Zafira-e Life L3 75 kWh</t>
  </si>
  <si>
    <t>https://ev-database.org/car/2263/Opel-Zafira-e-Life-L3-75-kWh</t>
  </si>
  <si>
    <t>Peugeot</t>
  </si>
  <si>
    <t>e-2008 50 kWh</t>
  </si>
  <si>
    <t>https://ev-database.org/car/1946/Peugeot-e-2008-50-kWh</t>
  </si>
  <si>
    <t>e-2008 54 kWh</t>
  </si>
  <si>
    <t>https://ev-database.org/car/1947/Peugeot-e-2008-54-kWh</t>
  </si>
  <si>
    <t>e-208 50 kWh</t>
  </si>
  <si>
    <t>https://ev-database.org/car/1948/Peugeot-e-208-50-kWh</t>
  </si>
  <si>
    <t>e-208 51 kWh</t>
  </si>
  <si>
    <t>https://ev-database.org/car/1949/Peugeot-e-208-51-kWh</t>
  </si>
  <si>
    <t>e-3008 73 kWh</t>
  </si>
  <si>
    <t>https://ev-database.org/car/2003/Peugeot-e-3008-73-kWh</t>
  </si>
  <si>
    <t>e-3008 73 kWh Dual Motor</t>
  </si>
  <si>
    <t>https://ev-database.org/car/2004/Peugeot-e-3008-73-kWh-Dual-Motor</t>
  </si>
  <si>
    <t>e-3008 97 kWh Long Range</t>
  </si>
  <si>
    <t>https://ev-database.org/car/2005/Peugeot-e-3008-97-kWh-Long-Range</t>
  </si>
  <si>
    <t>e-308</t>
  </si>
  <si>
    <t>https://ev-database.org/car/1744/Peugeot-e-308</t>
  </si>
  <si>
    <t>e-308 SW</t>
  </si>
  <si>
    <t>https://ev-database.org/car/1745/Peugeot-e-308-SW</t>
  </si>
  <si>
    <t>e-408 58 kWh</t>
  </si>
  <si>
    <t>https://ev-database.org/car/3066/Peugeot-e-408-58-kWh</t>
  </si>
  <si>
    <t>e-5008 73 kWh</t>
  </si>
  <si>
    <t>https://ev-database.org/car/2149/Peugeot-e-5008-73-kWh</t>
  </si>
  <si>
    <t>e-5008 73 kWh Dual Motor</t>
  </si>
  <si>
    <t>https://ev-database.org/car/2150/Peugeot-e-5008-73-kWh-Dual-Motor</t>
  </si>
  <si>
    <t>e-5008 97 kWh Long Range</t>
  </si>
  <si>
    <t>https://ev-database.org/car/2151/Peugeot-e-5008-97-kWh-Long-Range</t>
  </si>
  <si>
    <t>e-Rifter M 50 kWh</t>
  </si>
  <si>
    <t>https://ev-database.org/car/2163/Peugeot-e-Rifter-M-50-kWh</t>
  </si>
  <si>
    <t>e-Rifter XL 50 kWh</t>
  </si>
  <si>
    <t>https://ev-database.org/car/2164/Peugeot-e-Rifter-XL-50-kWh</t>
  </si>
  <si>
    <t>e-Traveller L2 50 kWh</t>
  </si>
  <si>
    <t>https://ev-database.org/car/2256/Peugeot-e-Traveller-L2-50-kWh</t>
  </si>
  <si>
    <t>e-Traveller L2 75 kWh</t>
  </si>
  <si>
    <t>https://ev-database.org/car/2258/Peugeot-e-Traveller-L2-75-kWh</t>
  </si>
  <si>
    <t>e-Traveller L3 50 kWh</t>
  </si>
  <si>
    <t>https://ev-database.org/car/2257/Peugeot-e-Traveller-L3-50-kWh</t>
  </si>
  <si>
    <t>e-Traveller L3 75 kWh</t>
  </si>
  <si>
    <t>https://ev-database.org/car/2259/Peugeot-e-Traveller-L3-75-kWh</t>
  </si>
  <si>
    <t>Polestar</t>
  </si>
  <si>
    <t>2 Long Range Dual Motor (MY26)</t>
  </si>
  <si>
    <t>https://ev-database.org/car/3152/Polestar-2-Long-Range-Dual-Motor</t>
  </si>
  <si>
    <t>2 Long Range Performance (MY26)</t>
  </si>
  <si>
    <t>https://ev-database.org/car/3153/Polestar-2-Long-Range-Performance</t>
  </si>
  <si>
    <t>2 Long Range Single Motor (MY26)</t>
  </si>
  <si>
    <t>https://ev-database.org/car/3151/Polestar-2-Long-Range-Single-Motor</t>
  </si>
  <si>
    <t>2 Standard Range Single Motor (MY26)</t>
  </si>
  <si>
    <t>https://ev-database.org/car/3150/Polestar-2-Standard-Range-Single-Motor</t>
  </si>
  <si>
    <t>3 Long Range Dual motor</t>
  </si>
  <si>
    <t>https://ev-database.org/car/1758/Polestar-3-Long-Range-Dual-motor</t>
  </si>
  <si>
    <t>3 Long Range Performance</t>
  </si>
  <si>
    <t>https://ev-database.org/car/1759/Polestar-3-Long-Range-Performance</t>
  </si>
  <si>
    <t>3 Long Range Single motor</t>
  </si>
  <si>
    <t>https://ev-database.org/car/2229/Polestar-3-Long-Range-Single-motor</t>
  </si>
  <si>
    <t>4 Long Range Dual Motor</t>
  </si>
  <si>
    <t>https://ev-database.org/car/1842/Polestar-4-Long-Range-Dual-Motor</t>
  </si>
  <si>
    <t>4 Long Range Single Motor</t>
  </si>
  <si>
    <t>https://ev-database.org/car/1841/Polestar-4-Long-Range-Single-Motor</t>
  </si>
  <si>
    <t>Porsche</t>
  </si>
  <si>
    <t>Macan 4 Electric</t>
  </si>
  <si>
    <t>https://ev-database.org/car/2084/Porsche-Macan-4-Electric</t>
  </si>
  <si>
    <t>Macan 4S Electric</t>
  </si>
  <si>
    <t>https://ev-database.org/car/2244/Porsche-Macan-4S-Electric</t>
  </si>
  <si>
    <t>Macan Electric</t>
  </si>
  <si>
    <t>https://ev-database.org/car/2083/Porsche-Macan-Electric</t>
  </si>
  <si>
    <t>Macan Turbo Electric</t>
  </si>
  <si>
    <t>https://ev-database.org/car/2085/Porsche-Macan-Turbo-Electric</t>
  </si>
  <si>
    <t>Taycan</t>
  </si>
  <si>
    <t>https://ev-database.org/car/2098/Porsche-Taycan</t>
  </si>
  <si>
    <t>Taycan 4</t>
  </si>
  <si>
    <t>https://ev-database.org/car/3060/Porsche-Taycan-4</t>
  </si>
  <si>
    <t>Taycan 4 Cross Turismo</t>
  </si>
  <si>
    <t>https://ev-database.org/car/2110/Porsche-Taycan-4-Cross-Turismo</t>
  </si>
  <si>
    <t>Taycan 4 Plus</t>
  </si>
  <si>
    <t>https://ev-database.org/car/3061/Porsche-Taycan-4-Plus</t>
  </si>
  <si>
    <t>Taycan 4S</t>
  </si>
  <si>
    <t>https://ev-database.org/car/2100/Porsche-Taycan-4S</t>
  </si>
  <si>
    <t>Taycan 4S Cross Turismo</t>
  </si>
  <si>
    <t>https://ev-database.org/car/2111/Porsche-Taycan-4S-Cross-Turismo</t>
  </si>
  <si>
    <t>Taycan 4S Plus</t>
  </si>
  <si>
    <t>https://ev-database.org/car/2101/Porsche-Taycan-4S-Plus</t>
  </si>
  <si>
    <t>Taycan 4S Plus Sport Turismo</t>
  </si>
  <si>
    <t>https://ev-database.org/car/2107/Porsche-Taycan-4S-Plus-Sport-Turismo</t>
  </si>
  <si>
    <t>Taycan 4S Sport Turismo</t>
  </si>
  <si>
    <t>https://ev-database.org/car/2106/Porsche-Taycan-4S-Sport-Turismo</t>
  </si>
  <si>
    <t>Taycan GTS</t>
  </si>
  <si>
    <t>https://ev-database.org/car/3062/Porsche-Taycan-GTS</t>
  </si>
  <si>
    <t>Taycan GTS Sport Turismo</t>
  </si>
  <si>
    <t>https://ev-database.org/car/3063/Porsche-Taycan-GTS-Sport-Turismo</t>
  </si>
  <si>
    <t>Taycan Plus</t>
  </si>
  <si>
    <t>https://ev-database.org/car/2099/Porsche-Taycan-Plus</t>
  </si>
  <si>
    <t>Taycan Plus Sport Turismo</t>
  </si>
  <si>
    <t>https://ev-database.org/car/2105/Porsche-Taycan-Plus-Sport-Turismo</t>
  </si>
  <si>
    <t>Taycan Sport Turismo</t>
  </si>
  <si>
    <t>https://ev-database.org/car/2104/Porsche-Taycan-Sport-Turismo</t>
  </si>
  <si>
    <t>Taycan Turbo</t>
  </si>
  <si>
    <t>https://ev-database.org/car/2102/Porsche-Taycan-Turbo</t>
  </si>
  <si>
    <t>Taycan Turbo Cross Turismo</t>
  </si>
  <si>
    <t>https://ev-database.org/car/2112/Porsche-Taycan-Turbo-Cross-Turismo</t>
  </si>
  <si>
    <t>Taycan Turbo GT</t>
  </si>
  <si>
    <t>https://ev-database.org/car/2144/Porsche-Taycan-Turbo-GT</t>
  </si>
  <si>
    <t>Taycan Turbo GT Weissach</t>
  </si>
  <si>
    <t>https://ev-database.org/car/2145/Porsche-Taycan-Turbo-GT-Weissach</t>
  </si>
  <si>
    <t>Taycan Turbo S</t>
  </si>
  <si>
    <t>https://ev-database.org/car/2103/Porsche-Taycan-Turbo-S</t>
  </si>
  <si>
    <t>Taycan Turbo S Cross Turismo</t>
  </si>
  <si>
    <t>https://ev-database.org/car/2113/Porsche-Taycan-Turbo-S-Cross-Turismo</t>
  </si>
  <si>
    <t>Taycan Turbo S Sport Turismo</t>
  </si>
  <si>
    <t>https://ev-database.org/car/2109/Porsche-Taycan-Turbo-S-Sport-Turismo</t>
  </si>
  <si>
    <t>Taycan Turbo Sport Turismo</t>
  </si>
  <si>
    <t>https://ev-database.org/car/2108/Porsche-Taycan-Turbo-Sport-Turismo</t>
  </si>
  <si>
    <t>Renault</t>
  </si>
  <si>
    <t>4 E-Tech 40kWh 120hp</t>
  </si>
  <si>
    <t>https://ev-database.org/car/3126/Renault-4-E-Tech-40kWh-120hp</t>
  </si>
  <si>
    <t>4 E-Tech 52kWh 150hp</t>
  </si>
  <si>
    <t>https://ev-database.org/car/3127/Renault-4-E-Tech-52kWh-150hp</t>
  </si>
  <si>
    <t>5 E-Tech 40kWh 120hp</t>
  </si>
  <si>
    <t>https://ev-database.org/car/2134/Renault-5-E-Tech-40kWh-120hp</t>
  </si>
  <si>
    <t>5 E-Tech 40kWh 95hp</t>
  </si>
  <si>
    <t>https://ev-database.org/car/2133/Renault-5-E-Tech-40kWh-95hp</t>
  </si>
  <si>
    <t>5 E-Tech 52kWh 150hp</t>
  </si>
  <si>
    <t>https://ev-database.org/car/2135/Renault-5-E-Tech-52kWh-150hp</t>
  </si>
  <si>
    <t>Kangoo E-Tech Electric</t>
  </si>
  <si>
    <t>https://ev-database.org/car/1802/Renault-Kangoo-E-Tech-Electric</t>
  </si>
  <si>
    <t>Kangoo Grand E-Tech Electric</t>
  </si>
  <si>
    <t>https://ev-database.org/car/2043/Renault-Kangoo-Grand-E-Tech-Electric</t>
  </si>
  <si>
    <t>Megane E-Tech EV60 130hp (TU2025)</t>
  </si>
  <si>
    <t>https://ev-database.org/car/3131/Renault-Megane-E-Tech-EV60-130hp</t>
  </si>
  <si>
    <t>Megane E-Tech EV60 220hp (TU2025)</t>
  </si>
  <si>
    <t>https://ev-database.org/car/3132/Renault-Megane-E-Tech-EV60-220hp</t>
  </si>
  <si>
    <t>Scenic E-Tech EV60 170hp</t>
  </si>
  <si>
    <t>https://ev-database.org/car/2068/Renault-Scenic-E-Tech-EV60-170hp</t>
  </si>
  <si>
    <t>Scenic E-Tech EV87 220hp</t>
  </si>
  <si>
    <t>https://ev-database.org/car/2069/Renault-Scenic-E-Tech-EV87-220hp</t>
  </si>
  <si>
    <t>Rolls-Royce</t>
  </si>
  <si>
    <t>Spectre</t>
  </si>
  <si>
    <t>I - Luxury</t>
  </si>
  <si>
    <t>https://ev-database.org/car/1765/Rolls-Royce-Spectre</t>
  </si>
  <si>
    <t>Skoda</t>
  </si>
  <si>
    <t>Elroq 50</t>
  </si>
  <si>
    <t>https://ev-database.org/car/3031/Skoda-Elroq-50</t>
  </si>
  <si>
    <t>Elroq 60</t>
  </si>
  <si>
    <t>https://ev-database.org/car/3032/Skoda-Elroq-60</t>
  </si>
  <si>
    <t>Elroq 85</t>
  </si>
  <si>
    <t>https://ev-database.org/car/3033/Skoda-Elroq-85</t>
  </si>
  <si>
    <t>Elroq RS</t>
  </si>
  <si>
    <t>https://ev-database.org/car/3183/Skoda-Elroq-RS</t>
  </si>
  <si>
    <t>Enyaq 60</t>
  </si>
  <si>
    <t>https://ev-database.org/car/3096/Skoda-Enyaq-60</t>
  </si>
  <si>
    <t>Enyaq 85</t>
  </si>
  <si>
    <t>https://ev-database.org/car/3097/Skoda-Enyaq-85</t>
  </si>
  <si>
    <t>Enyaq 85x</t>
  </si>
  <si>
    <t>https://ev-database.org/car/3098/Skoda-Enyaq-85x</t>
  </si>
  <si>
    <t>Enyaq Coupe 60</t>
  </si>
  <si>
    <t>https://ev-database.org/car/3099/Skoda-Enyaq-Coupe-60</t>
  </si>
  <si>
    <t>Enyaq Coupe 85</t>
  </si>
  <si>
    <t>https://ev-database.org/car/3100/Skoda-Enyaq-Coupe-85</t>
  </si>
  <si>
    <t>Enyaq Coupe 85x</t>
  </si>
  <si>
    <t>https://ev-database.org/car/3101/Skoda-Enyaq-Coupe-85x</t>
  </si>
  <si>
    <t>Enyaq Coupe RS</t>
  </si>
  <si>
    <t>https://ev-database.org/car/3185/Skoda-Enyaq-Coupe-RS</t>
  </si>
  <si>
    <t>Enyaq RS</t>
  </si>
  <si>
    <t>https://ev-database.org/car/3184/Skoda-Enyaq-RS</t>
  </si>
  <si>
    <t>Skywell</t>
  </si>
  <si>
    <t>BE11 Long Range</t>
  </si>
  <si>
    <t>https://ev-database.org/car/3065/Skywell-BE11-Long-Range</t>
  </si>
  <si>
    <t>BE11 Standard Range</t>
  </si>
  <si>
    <t>https://ev-database.org/car/3064/Skywell-BE11-Standard-Range</t>
  </si>
  <si>
    <t>Smart</t>
  </si>
  <si>
    <t>#1 Brabus</t>
  </si>
  <si>
    <t>https://ev-database.org/car/1748/Smart-1-Brabus</t>
  </si>
  <si>
    <t>#1 Premium</t>
  </si>
  <si>
    <t>https://ev-database.org/car/2053/Smart-1-Premium</t>
  </si>
  <si>
    <t>#1 Pro</t>
  </si>
  <si>
    <t>https://ev-database.org/car/2041/Smart-1-Pro</t>
  </si>
  <si>
    <t>#1 Pro+</t>
  </si>
  <si>
    <t>https://ev-database.org/car/1667/Smart-1-Proplus</t>
  </si>
  <si>
    <t>#1 Pulse</t>
  </si>
  <si>
    <t>https://ev-database.org/car/1920/Smart-1-Pulse</t>
  </si>
  <si>
    <t>#1 Pure</t>
  </si>
  <si>
    <t>https://ev-database.org/car/2217/Smart-1-Pure</t>
  </si>
  <si>
    <t>#1 Pure+</t>
  </si>
  <si>
    <t>https://ev-database.org/car/2218/Smart-1-Pureplus</t>
  </si>
  <si>
    <t>#3 Brabus</t>
  </si>
  <si>
    <t>https://ev-database.org/car/2000/Smart-3-Brabus</t>
  </si>
  <si>
    <t>#3 Premium</t>
  </si>
  <si>
    <t>https://ev-database.org/car/2054/Smart-3-Premium</t>
  </si>
  <si>
    <t>#3 Pro</t>
  </si>
  <si>
    <t>https://ev-database.org/car/2052/Smart-3-Pro</t>
  </si>
  <si>
    <t>#3 Pro+</t>
  </si>
  <si>
    <t>https://ev-database.org/car/1999/Smart-3-Proplus</t>
  </si>
  <si>
    <t>#5 Brabus</t>
  </si>
  <si>
    <t>https://ev-database.org/car/3179/Smart-5-Brabus</t>
  </si>
  <si>
    <t>#5 Premium</t>
  </si>
  <si>
    <t>https://ev-database.org/car/3143/Smart-5-Premium</t>
  </si>
  <si>
    <t>#5 Pro</t>
  </si>
  <si>
    <t>https://ev-database.org/car/3141/Smart-5-Pro</t>
  </si>
  <si>
    <t>#5 Pro+</t>
  </si>
  <si>
    <t>https://ev-database.org/car/3142/Smart-5-Proplus</t>
  </si>
  <si>
    <t>#5 Pulse</t>
  </si>
  <si>
    <t>https://ev-database.org/car/3144/Smart-5-Pulse</t>
  </si>
  <si>
    <t>#5 Summit Edition</t>
  </si>
  <si>
    <t>https://ev-database.org/car/3145/Smart-5-Summit-Edition</t>
  </si>
  <si>
    <t>Subaru</t>
  </si>
  <si>
    <t>Solterra AWD</t>
  </si>
  <si>
    <t>https://ev-database.org/car/1567/Subaru-Solterra-AWD</t>
  </si>
  <si>
    <t>Tesla</t>
  </si>
  <si>
    <t>Model 3 Long Range AWD (Highland)</t>
  </si>
  <si>
    <t>https://ev-database.org/car/1992/Tesla-Model-3-Long-Range-AWD</t>
  </si>
  <si>
    <t>Model 3 Long Range RWD (Highland)</t>
  </si>
  <si>
    <t>https://ev-database.org/car/3034/Tesla-Model-3-Long-Range-RWD</t>
  </si>
  <si>
    <t>Model 3 Performance (Highland)</t>
  </si>
  <si>
    <t>https://ev-database.org/car/2188/Tesla-Model-3-Performance</t>
  </si>
  <si>
    <t>Model 3 RWD (Highland CATL LFP64)</t>
  </si>
  <si>
    <t>https://ev-database.org/car/3186/Tesla-Model-3-RWD</t>
  </si>
  <si>
    <t>Model S Dual Motor</t>
  </si>
  <si>
    <t>https://ev-database.org/car/1404/Tesla-Model-S-Dual-Motor</t>
  </si>
  <si>
    <t>Model S Plaid</t>
  </si>
  <si>
    <t>https://ev-database.org/car/1405/Tesla-Model-S-Plaid</t>
  </si>
  <si>
    <t>Model X Dual Motor</t>
  </si>
  <si>
    <t>https://ev-database.org/car/1407/Tesla-Model-X-Dual-Motor</t>
  </si>
  <si>
    <t>Model X Plaid</t>
  </si>
  <si>
    <t>https://ev-database.org/car/1408/Tesla-Model-X-Plaid</t>
  </si>
  <si>
    <t>Model Y Long Range AWD (Juniper)</t>
  </si>
  <si>
    <t>https://ev-database.org/car/3104/Tesla-Model-Y-Long-Range-AWD</t>
  </si>
  <si>
    <t>Model Y Long Range RWD (Juniper)</t>
  </si>
  <si>
    <t>https://ev-database.org/car/3120/Tesla-Model-Y-Long-Range-RWD</t>
  </si>
  <si>
    <t>Model Y RWD (Juniper)</t>
  </si>
  <si>
    <t>https://ev-database.org/car/3103/Tesla-Model-Y-RWD</t>
  </si>
  <si>
    <t>Toyota</t>
  </si>
  <si>
    <t>PROACE Verso L 75 kWh</t>
  </si>
  <si>
    <t>https://ev-database.org/car/2267/Toyota-PROACE-Verso-L-75-kWh</t>
  </si>
  <si>
    <t>PROACE Verso M 50 kWh</t>
  </si>
  <si>
    <t>https://ev-database.org/car/2264/Toyota-PROACE-Verso-M-50-kWh</t>
  </si>
  <si>
    <t>PROACE Verso M 75 kWh</t>
  </si>
  <si>
    <t>https://ev-database.org/car/2266/Toyota-PROACE-Verso-M-75-kWh</t>
  </si>
  <si>
    <t>Proace City Verso Electric L1 50 kWh</t>
  </si>
  <si>
    <t>https://ev-database.org/car/2165/Toyota-Proace-City-Verso-Electric-L1-50-kWh</t>
  </si>
  <si>
    <t>Proace City Verso Electric L2 50 kWh</t>
  </si>
  <si>
    <t>https://ev-database.org/car/2166/Toyota-Proace-City-Verso-Electric-L2-50-kWh</t>
  </si>
  <si>
    <t>bZ4X AWD</t>
  </si>
  <si>
    <t>https://ev-database.org/car/1565/Toyota-bZ4X-AWD</t>
  </si>
  <si>
    <t>bZ4X FWD</t>
  </si>
  <si>
    <t>https://ev-database.org/car/1564/Toyota-bZ4X-FWD</t>
  </si>
  <si>
    <t>VinFast</t>
  </si>
  <si>
    <t>VF 8 Eco Extended Range</t>
  </si>
  <si>
    <t>https://ev-database.org/car/1807/VinFast-VF-8-Eco-Extended-Range</t>
  </si>
  <si>
    <t>VF 8 Plus Extended Range</t>
  </si>
  <si>
    <t>https://ev-database.org/car/1809/VinFast-VF-8-Plus-Extended-Range</t>
  </si>
  <si>
    <t>Volkswagen</t>
  </si>
  <si>
    <t>ID. Buzz LWB GTX</t>
  </si>
  <si>
    <t>https://ev-database.org/car/2157/Volkswagen-ID-Buzz-LWB-GTX-</t>
  </si>
  <si>
    <t>ID. Buzz LWB Pro</t>
  </si>
  <si>
    <t>https://ev-database.org/car/2154/Volkswagen-ID-Buzz-LWB-Pro</t>
  </si>
  <si>
    <t>ID. Buzz NWB GTX</t>
  </si>
  <si>
    <t>https://ev-database.org/car/2156/Volkswagen-ID-Buzz-NWB-GTX</t>
  </si>
  <si>
    <t>ID. Buzz NWB Pro</t>
  </si>
  <si>
    <t>https://ev-database.org/car/2232/Volkswagen-ID-Buzz-NWB-Pro</t>
  </si>
  <si>
    <t>ID. Buzz NWB Pure</t>
  </si>
  <si>
    <t>https://ev-database.org/car/3119/Volkswagen-ID-Buzz-NWB-Pure</t>
  </si>
  <si>
    <t>ID.3 GTX</t>
  </si>
  <si>
    <t>https://ev-database.org/car/2152/Volkswagen-ID3-GTX</t>
  </si>
  <si>
    <t>ID.3 GTX Performance</t>
  </si>
  <si>
    <t>https://ev-database.org/car/2153/Volkswagen-ID3-GTX-Performance</t>
  </si>
  <si>
    <t>ID.3 Pro</t>
  </si>
  <si>
    <t>https://ev-database.org/car/2213/Volkswagen-ID3-Pro</t>
  </si>
  <si>
    <t>ID.3 Pro S</t>
  </si>
  <si>
    <t>https://ev-database.org/car/2210/Volkswagen-ID3-Pro-S</t>
  </si>
  <si>
    <t>ID.3 Pure</t>
  </si>
  <si>
    <t>https://ev-database.org/car/2214/Volkswagen-ID3-Pure</t>
  </si>
  <si>
    <t>ID.4 GTX</t>
  </si>
  <si>
    <t>https://ev-database.org/car/2030/Volkswagen-ID4-GTX</t>
  </si>
  <si>
    <t>ID.4 Pro</t>
  </si>
  <si>
    <t>https://ev-database.org/car/2028/Volkswagen-ID4-Pro</t>
  </si>
  <si>
    <t>ID.4 Pro 4MOTION</t>
  </si>
  <si>
    <t>https://ev-database.org/car/2029/Volkswagen-ID4-Pro-4MOTION</t>
  </si>
  <si>
    <t>ID.4 Pure</t>
  </si>
  <si>
    <t>https://ev-database.org/car/2027/Volkswagen-ID4-Pure</t>
  </si>
  <si>
    <t>ID.5 GTX</t>
  </si>
  <si>
    <t>https://ev-database.org/car/2033/Volkswagen-ID5-GTX</t>
  </si>
  <si>
    <t>ID.5 Pro</t>
  </si>
  <si>
    <t>https://ev-database.org/car/2031/Volkswagen-ID5-Pro</t>
  </si>
  <si>
    <t>ID.5 Pure</t>
  </si>
  <si>
    <t>https://ev-database.org/car/3080/Volkswagen-ID5-Pure</t>
  </si>
  <si>
    <t>ID.7 GTX</t>
  </si>
  <si>
    <t>https://ev-database.org/car/2216/Volkswagen-ID7-GTX</t>
  </si>
  <si>
    <t>ID.7 Pro</t>
  </si>
  <si>
    <t>https://ev-database.org/car/1839/Volkswagen-ID7-Pro</t>
  </si>
  <si>
    <t>ID.7 Pro S</t>
  </si>
  <si>
    <t>https://ev-database.org/car/1840/Volkswagen-ID7-Pro-S</t>
  </si>
  <si>
    <t>ID.7 Tourer GTX</t>
  </si>
  <si>
    <t>https://ev-database.org/car/2158/Volkswagen-ID7-Tourer-GTX</t>
  </si>
  <si>
    <t>ID.7 Tourer Pro</t>
  </si>
  <si>
    <t>https://ev-database.org/car/2118/Volkswagen-ID7-Tourer-Pro</t>
  </si>
  <si>
    <t>ID.7 Tourer Pro S</t>
  </si>
  <si>
    <t>https://ev-database.org/car/2119/Volkswagen-ID7-Tourer-Pro-S</t>
  </si>
  <si>
    <t>Volvo</t>
  </si>
  <si>
    <t>EC40 Single Motor (MY26)</t>
  </si>
  <si>
    <t>https://ev-database.org/car/3154/Volvo-EC40-Single-Motor</t>
  </si>
  <si>
    <t>EC40 Single Motor ER (MY26)</t>
  </si>
  <si>
    <t>https://ev-database.org/car/3155/Volvo-EC40-Single-Motor-ER</t>
  </si>
  <si>
    <t>EC40 Twin Motor (MY26)</t>
  </si>
  <si>
    <t>https://ev-database.org/car/3156/Volvo-EC40-Twin-Motor</t>
  </si>
  <si>
    <t>EC40 Twin Motor Performance (MY26)</t>
  </si>
  <si>
    <t>https://ev-database.org/car/3157/Volvo-EC40-Twin-Motor-Performance</t>
  </si>
  <si>
    <t>ES90 Single Motor (MY26)</t>
  </si>
  <si>
    <t>https://ev-database.org/car/3128/Volvo-ES90-Single-Motor</t>
  </si>
  <si>
    <t>ES90 Twin Motor (MY26)</t>
  </si>
  <si>
    <t>https://ev-database.org/car/3129/Volvo-ES90-Twin-Motor</t>
  </si>
  <si>
    <t>ES90 Twin Motor Performance (MY26)</t>
  </si>
  <si>
    <t>https://ev-database.org/car/3130/Volvo-ES90-Twin-Motor-Performance</t>
  </si>
  <si>
    <t>EX30 Cross Country (MY26)</t>
  </si>
  <si>
    <t>https://ev-database.org/car/3118/Volvo-EX30-Cross-Country</t>
  </si>
  <si>
    <t>EX30 Single Motor (MY24-26)</t>
  </si>
  <si>
    <t>https://ev-database.org/car/1909/Volvo-EX30-Single-Motor</t>
  </si>
  <si>
    <t>EX30 Single Motor ER (MY24-26)</t>
  </si>
  <si>
    <t>https://ev-database.org/car/1910/Volvo-EX30-Single-Motor-ER</t>
  </si>
  <si>
    <t>EX30 Twin Motor Performance (MY24-26)</t>
  </si>
  <si>
    <t>https://ev-database.org/car/1911/Volvo-EX30-Twin-Motor-Performance</t>
  </si>
  <si>
    <t>EX40 Single Motor (MY26)</t>
  </si>
  <si>
    <t>https://ev-database.org/car/3158/Volvo-EX40-Single-Motor</t>
  </si>
  <si>
    <t>EX40 Single Motor ER (MY26)</t>
  </si>
  <si>
    <t>https://ev-database.org/car/3159/Volvo-EX40-Single-Motor-ER</t>
  </si>
  <si>
    <t>EX40 Twin Motor (MY26)</t>
  </si>
  <si>
    <t>https://ev-database.org/car/3160/Volvo-EX40-Twin-Motor</t>
  </si>
  <si>
    <t>EX40 Twin Motor Performance (MY26)</t>
  </si>
  <si>
    <t>https://ev-database.org/car/3161/Volvo-EX40-Twin-Motor-Performance</t>
  </si>
  <si>
    <t>EX90 Single Motor (MY24-26)</t>
  </si>
  <si>
    <t>https://ev-database.org/car/1950/Volvo-EX90-Single-Motor</t>
  </si>
  <si>
    <t>EX90 Twin Motor (MY24-26)</t>
  </si>
  <si>
    <t>https://ev-database.org/car/1775/Volvo-EX90-Twin-Motor</t>
  </si>
  <si>
    <t>EX90 Twin Motor Performance (MY24-26)</t>
  </si>
  <si>
    <t>https://ev-database.org/car/1776/Volvo-EX90-Twin-Motor-Performance</t>
  </si>
  <si>
    <t>Voyah</t>
  </si>
  <si>
    <t>Free 106 kWh</t>
  </si>
  <si>
    <t>https://ev-database.org/car/2049/Voyah-Free-106-kWh</t>
  </si>
  <si>
    <t>XPENG</t>
  </si>
  <si>
    <t>G6 AWD Performance</t>
  </si>
  <si>
    <t>https://ev-database.org/car/2183/XPENG-G6-AWD-Performance</t>
  </si>
  <si>
    <t>G6 RWD Long Range</t>
  </si>
  <si>
    <t>https://ev-database.org/car/2182/XPENG-G6-RWD-Long-Range</t>
  </si>
  <si>
    <t>G6 RWD Standard Range</t>
  </si>
  <si>
    <t>https://ev-database.org/car/2181/XPENG-G6-RWD-Standard-Range</t>
  </si>
  <si>
    <t>G9 AWD Performance</t>
  </si>
  <si>
    <t>https://ev-database.org/car/1826/XPENG-G9-AWD-Performance</t>
  </si>
  <si>
    <t>G9 RWD Long Range</t>
  </si>
  <si>
    <t>https://ev-database.org/car/1825/XPENG-G9-RWD-Long-Range</t>
  </si>
  <si>
    <t>G9 RWD Standard Range</t>
  </si>
  <si>
    <t>https://ev-database.org/car/1824/XPENG-G9-RWD-Standard-Range</t>
  </si>
  <si>
    <t>P7 AWD Performance</t>
  </si>
  <si>
    <t>https://ev-database.org/car/1822/XPENG-P7-AWD-Performance</t>
  </si>
  <si>
    <t>P7 RWD Long Range</t>
  </si>
  <si>
    <t>https://ev-database.org/car/1821/XPENG-P7-RWD-Long-Range</t>
  </si>
  <si>
    <t>P7 Wing Edition</t>
  </si>
  <si>
    <t>https://ev-database.org/car/1823/XPENG-P7-Wing-Edition</t>
  </si>
  <si>
    <t>Zeekr</t>
  </si>
  <si>
    <t>001 Long Range RWD</t>
  </si>
  <si>
    <t>https://ev-database.org/car/1933/Zeekr-001-Long-Range-RWD</t>
  </si>
  <si>
    <t>001 Performance AWD</t>
  </si>
  <si>
    <t>https://ev-database.org/car/1934/Zeekr-001-Performance-AWD</t>
  </si>
  <si>
    <t>001 Privilege AWD</t>
  </si>
  <si>
    <t>https://ev-database.org/car/1935/Zeekr-001-Privilege-AWD</t>
  </si>
  <si>
    <t>7X Long Range RWD</t>
  </si>
  <si>
    <t>https://ev-database.org/car/3082/Zeekr-7X-Long-Range-RWD</t>
  </si>
  <si>
    <t>7X Performance AWD</t>
  </si>
  <si>
    <t>https://ev-database.org/car/3083/Zeekr-7X-Performance-AWD</t>
  </si>
  <si>
    <t>7X Premium RWD</t>
  </si>
  <si>
    <t>https://ev-database.org/car/3081/Zeekr-7X-Premium-RWD</t>
  </si>
  <si>
    <t>X Core RWD (MY25)</t>
  </si>
  <si>
    <t>https://ev-database.org/car/3197/Zeekr-X-Core-RWD</t>
  </si>
  <si>
    <t>X Long Range RWD (MY25)</t>
  </si>
  <si>
    <t>https://ev-database.org/car/3198/Zeekr-X-Long-Range-RWD</t>
  </si>
  <si>
    <t>X Privilege AWD (MY25)</t>
  </si>
  <si>
    <t>https://ev-database.org/car/3199/Zeekr-X-Privilege-AWD</t>
  </si>
  <si>
    <t>firefly</t>
  </si>
  <si>
    <t>https://ev-database.org/car/3178/firefly-firefly</t>
  </si>
  <si>
    <t>General information</t>
  </si>
  <si>
    <t>Total number of rows</t>
  </si>
  <si>
    <t>Total number of columns</t>
  </si>
  <si>
    <t>Manufacturer and specific nameplate of the EV.</t>
  </si>
  <si>
    <t>Maximum speed of the vehicle.</t>
  </si>
  <si>
    <t>The gross energy capacity of the battery.</t>
  </si>
  <si>
    <t>Technical battery information, where available.</t>
  </si>
  <si>
    <t>Classification such as hatchback, SUV, sedan, etc</t>
  </si>
  <si>
    <t>Vehicle segment (e.g., compact, midsize, executive).</t>
  </si>
  <si>
    <t>Power consumption rate of the vehicle.</t>
  </si>
  <si>
    <t>Estimated driving range on a full charge.</t>
  </si>
  <si>
    <t>Maximum supported DC fast-charging power.</t>
  </si>
  <si>
    <t>Connector standard (e.g., CCS, CHAdeMO).</t>
  </si>
  <si>
    <t>Time to reach 100 km/h from a standstill.</t>
  </si>
  <si>
    <t>Maximum torque output, where available.</t>
  </si>
  <si>
    <t>Ability to tow loads, provided where applicable.</t>
  </si>
  <si>
    <t>Luggage space, sometimes approximate or expressed in alternative units.</t>
  </si>
  <si>
    <t>Total seating capacity.</t>
  </si>
  <si>
    <t>Physical footprint of the vehicle.</t>
  </si>
  <si>
    <t>Powertrain configuration (e.g., AWD, RWD, FWD).</t>
  </si>
  <si>
    <t>Reference link for each car (used in scraping)</t>
  </si>
  <si>
    <t xml:space="preserve">Data set link </t>
  </si>
  <si>
    <t>Issue log</t>
  </si>
  <si>
    <t>Missing values at columns</t>
  </si>
  <si>
    <t>How?</t>
  </si>
  <si>
    <t>Fixable?</t>
  </si>
  <si>
    <t>Yes</t>
  </si>
  <si>
    <t xml:space="preserve">fill in values using "battery_capacity_kwh" column </t>
  </si>
  <si>
    <t>-</t>
  </si>
  <si>
    <t>only one value is messing</t>
  </si>
  <si>
    <t>fill in using average</t>
  </si>
  <si>
    <t>since the goal is to make a model that can classify the cars we need to drop some extra columns</t>
  </si>
  <si>
    <t>" same for all cars"</t>
  </si>
  <si>
    <t>"all cars have the same beside one car"</t>
  </si>
  <si>
    <t>Model assumption</t>
  </si>
  <si>
    <t>Row Labels</t>
  </si>
  <si>
    <t>Grand Total</t>
  </si>
  <si>
    <t>There is 59 different brands of Evs</t>
  </si>
  <si>
    <t>count</t>
  </si>
  <si>
    <t>Top 10 brands</t>
  </si>
  <si>
    <t>other brands</t>
  </si>
  <si>
    <t>brand &amp; model</t>
  </si>
  <si>
    <t>Number of models</t>
  </si>
  <si>
    <t>AVG</t>
  </si>
  <si>
    <t>STD</t>
  </si>
  <si>
    <t>Min</t>
  </si>
  <si>
    <t>Max</t>
  </si>
  <si>
    <t>the brand with max top speed is :</t>
  </si>
  <si>
    <t>the brand with min top speed is :</t>
  </si>
  <si>
    <t>Groups number</t>
  </si>
  <si>
    <t>cars num</t>
  </si>
  <si>
    <t>_</t>
  </si>
  <si>
    <t>https://www.kaggle.com/datasets/urvishahir/electric-vehicle-specifications-dataset-2025</t>
  </si>
  <si>
    <t>Brand</t>
  </si>
  <si>
    <t>Model</t>
  </si>
  <si>
    <t>filling the missing value with the avg 484</t>
  </si>
  <si>
    <t>filling the missing value with the avg 498</t>
  </si>
  <si>
    <t>No</t>
  </si>
  <si>
    <t>Drivetrain</t>
  </si>
  <si>
    <t>Compact</t>
  </si>
  <si>
    <t>Segment_clean</t>
  </si>
  <si>
    <t>Executive</t>
  </si>
  <si>
    <t>Large</t>
  </si>
  <si>
    <t>Luxury</t>
  </si>
  <si>
    <t>Medium</t>
  </si>
  <si>
    <t>Passenger Van</t>
  </si>
  <si>
    <t>Sports</t>
  </si>
  <si>
    <t xml:space="preserve"> </t>
  </si>
  <si>
    <t>Top speed</t>
  </si>
  <si>
    <t>Range</t>
  </si>
  <si>
    <t>Acceleration</t>
  </si>
  <si>
    <t>Number of seats</t>
  </si>
  <si>
    <t>2.7s</t>
  </si>
  <si>
    <t>19.1s</t>
  </si>
  <si>
    <t>Column Labels</t>
  </si>
  <si>
    <t>Count of car_body_type</t>
  </si>
  <si>
    <t>Count of battery_capacity_kWh</t>
  </si>
  <si>
    <t>f</t>
  </si>
  <si>
    <t>String</t>
  </si>
  <si>
    <t>Integer</t>
  </si>
  <si>
    <t>Float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</si>
</sst>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2"/>
      <color theme="1"/>
      <name val="Police corps"/>
      <family val="2"/>
    </font>
    <font>
      <sz val="12"/>
      <color theme="1"/>
      <name val="Police corps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Police corps"/>
      <family val="2"/>
    </font>
    <font>
      <b/>
      <sz val="13"/>
      <color theme="3"/>
      <name val="Police corps"/>
      <family val="2"/>
    </font>
    <font>
      <b/>
      <sz val="11"/>
      <color theme="3"/>
      <name val="Police corps"/>
      <family val="2"/>
    </font>
    <font>
      <sz val="12"/>
      <color rgb="FF006100"/>
      <name val="Police corps"/>
      <family val="2"/>
    </font>
    <font>
      <sz val="12"/>
      <color rgb="FF9C0006"/>
      <name val="Police corps"/>
      <family val="2"/>
    </font>
    <font>
      <sz val="12"/>
      <color rgb="FF9C5700"/>
      <name val="Police corps"/>
      <family val="2"/>
    </font>
    <font>
      <sz val="12"/>
      <color rgb="FF3F3F76"/>
      <name val="Police corps"/>
      <family val="2"/>
    </font>
    <font>
      <b/>
      <sz val="12"/>
      <color rgb="FF3F3F3F"/>
      <name val="Police corps"/>
      <family val="2"/>
    </font>
    <font>
      <b/>
      <sz val="12"/>
      <color rgb="FFFA7D00"/>
      <name val="Police corps"/>
      <family val="2"/>
    </font>
    <font>
      <sz val="12"/>
      <color rgb="FFFA7D00"/>
      <name val="Police corps"/>
      <family val="2"/>
    </font>
    <font>
      <b/>
      <sz val="12"/>
      <color theme="0"/>
      <name val="Police corps"/>
      <family val="2"/>
    </font>
    <font>
      <sz val="12"/>
      <color rgb="FFFF0000"/>
      <name val="Police corps"/>
      <family val="2"/>
    </font>
    <font>
      <i/>
      <sz val="12"/>
      <color rgb="FF7F7F7F"/>
      <name val="Police corps"/>
      <family val="2"/>
    </font>
    <font>
      <b/>
      <sz val="12"/>
      <color theme="1"/>
      <name val="Police corps"/>
      <family val="2"/>
    </font>
    <font>
      <sz val="12"/>
      <color theme="0"/>
      <name val="Police corps"/>
      <family val="2"/>
    </font>
    <font>
      <sz val="16"/>
      <color theme="1"/>
      <name val="Calibri"/>
      <family val="2"/>
      <scheme val="minor"/>
    </font>
    <font>
      <u/>
      <sz val="12"/>
      <color theme="10"/>
      <name val="Police corps"/>
      <family val="2"/>
    </font>
    <font>
      <b/>
      <sz val="13.5"/>
      <color theme="1"/>
      <name val="Police corps"/>
      <family val="2"/>
    </font>
    <font>
      <sz val="14"/>
      <color theme="1"/>
      <name val="Police corps"/>
      <family val="2"/>
    </font>
    <font>
      <b/>
      <sz val="16"/>
      <color theme="0"/>
      <name val="Police corps"/>
    </font>
    <font>
      <sz val="10"/>
      <color theme="1"/>
      <name val="Police corps"/>
      <family val="2"/>
    </font>
    <font>
      <i/>
      <sz val="12"/>
      <color theme="1"/>
      <name val="Police corps"/>
      <family val="2"/>
    </font>
    <font>
      <sz val="16"/>
      <color theme="1"/>
      <name val="Police corps"/>
      <family val="2"/>
    </font>
    <font>
      <sz val="18"/>
      <color theme="1"/>
      <name val="Police corps"/>
      <family val="2"/>
    </font>
    <font>
      <b/>
      <sz val="12"/>
      <color theme="1"/>
      <name val="Police corps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10" xfId="0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center"/>
    </xf>
    <xf numFmtId="0" fontId="20" fillId="0" borderId="0" xfId="0" applyFont="1" applyAlignment="1">
      <alignment vertical="center"/>
    </xf>
    <xf numFmtId="0" fontId="21" fillId="0" borderId="10" xfId="0" applyFont="1" applyBorder="1"/>
    <xf numFmtId="0" fontId="23" fillId="0" borderId="10" xfId="0" applyFont="1" applyBorder="1" applyAlignment="1">
      <alignment wrapText="1"/>
    </xf>
    <xf numFmtId="0" fontId="19" fillId="36" borderId="10" xfId="42" applyFill="1" applyBorder="1" applyAlignment="1">
      <alignment horizontal="left" vertical="center" wrapText="1"/>
    </xf>
    <xf numFmtId="0" fontId="0" fillId="35" borderId="10" xfId="0" applyFill="1" applyBorder="1" applyAlignment="1">
      <alignment vertical="top"/>
    </xf>
    <xf numFmtId="0" fontId="0" fillId="36" borderId="10" xfId="0" applyFill="1" applyBorder="1" applyAlignment="1">
      <alignment horizontal="left" vertical="top"/>
    </xf>
    <xf numFmtId="0" fontId="19" fillId="0" borderId="10" xfId="42" applyBorder="1" applyAlignment="1">
      <alignment horizontal="left" vertical="center"/>
    </xf>
    <xf numFmtId="0" fontId="22" fillId="34" borderId="0" xfId="0" applyFont="1" applyFill="1" applyAlignment="1">
      <alignment horizontal="center" vertical="center"/>
    </xf>
    <xf numFmtId="0" fontId="0" fillId="0" borderId="10" xfId="0" applyBorder="1" applyAlignment="1">
      <alignment horizontal="left" vertical="top" wrapText="1"/>
    </xf>
    <xf numFmtId="0" fontId="0" fillId="0" borderId="0" xfId="0" applyAlignment="1">
      <alignment horizontal="left" vertical="center"/>
    </xf>
    <xf numFmtId="0" fontId="18" fillId="37" borderId="10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/>
    <xf numFmtId="0" fontId="0" fillId="36" borderId="0" xfId="0" applyFill="1"/>
    <xf numFmtId="0" fontId="0" fillId="0" borderId="11" xfId="0" applyBorder="1"/>
    <xf numFmtId="0" fontId="0" fillId="0" borderId="0" xfId="0" applyAlignment="1">
      <alignment horizontal="center" vertical="center"/>
    </xf>
    <xf numFmtId="0" fontId="19" fillId="0" borderId="0" xfId="42"/>
    <xf numFmtId="0" fontId="18" fillId="37" borderId="13" xfId="0" applyFont="1" applyFill="1" applyBorder="1" applyAlignment="1">
      <alignment horizontal="center" vertical="center"/>
    </xf>
    <xf numFmtId="0" fontId="0" fillId="0" borderId="14" xfId="0" applyBorder="1"/>
    <xf numFmtId="0" fontId="22" fillId="38" borderId="0" xfId="0" applyFont="1" applyFill="1"/>
    <xf numFmtId="0" fontId="25" fillId="0" borderId="0" xfId="0" applyFont="1"/>
    <xf numFmtId="0" fontId="26" fillId="0" borderId="0" xfId="0" applyFont="1"/>
    <xf numFmtId="0" fontId="25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4" fillId="0" borderId="15" xfId="0" applyFont="1" applyBorder="1" applyAlignment="1">
      <alignment horizontal="centerContinuous"/>
    </xf>
    <xf numFmtId="0" fontId="18" fillId="37" borderId="10" xfId="0" applyFont="1" applyFill="1" applyBorder="1" applyAlignment="1">
      <alignment horizontal="center"/>
    </xf>
    <xf numFmtId="0" fontId="18" fillId="37" borderId="16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4" fillId="0" borderId="15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4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4" xfId="0" applyNumberFormat="1" applyBorder="1" applyAlignment="1">
      <alignment horizontal="center"/>
    </xf>
    <xf numFmtId="0" fontId="27" fillId="39" borderId="14" xfId="0" applyFont="1" applyFill="1" applyBorder="1"/>
    <xf numFmtId="0" fontId="0" fillId="0" borderId="10" xfId="0" applyBorder="1" applyAlignment="1">
      <alignment horizontal="center" vertical="center"/>
    </xf>
    <xf numFmtId="0" fontId="22" fillId="34" borderId="11" xfId="0" applyFont="1" applyFill="1" applyBorder="1" applyAlignment="1">
      <alignment horizontal="center"/>
    </xf>
    <xf numFmtId="0" fontId="18" fillId="37" borderId="12" xfId="0" applyFont="1" applyFill="1" applyBorder="1" applyAlignment="1">
      <alignment horizontal="center" vertical="center"/>
    </xf>
    <xf numFmtId="0" fontId="18" fillId="37" borderId="0" xfId="0" applyFont="1" applyFill="1" applyAlignment="1">
      <alignment horizontal="center" vertical="center"/>
    </xf>
    <xf numFmtId="0" fontId="22" fillId="38" borderId="0" xfId="0" applyFont="1" applyFill="1" applyAlignment="1">
      <alignment horizontal="center"/>
    </xf>
    <xf numFmtId="0" fontId="22" fillId="38" borderId="0" xfId="0" applyFont="1" applyFill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Range vs Battery</a:t>
            </a:r>
            <a:r>
              <a:rPr lang="en-US" baseline="0"/>
              <a:t> capacity by Drivetrain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scatter_plots_data!$D$1</c:f>
              <c:strCache>
                <c:ptCount val="1"/>
                <c:pt idx="0">
                  <c:v>FWD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scatter_plots_data!$A$2:$A$479</c:f>
              <c:numCache>
                <c:formatCode>General</c:formatCode>
                <c:ptCount val="478"/>
                <c:pt idx="0">
                  <c:v>37.799999999999997</c:v>
                </c:pt>
                <c:pt idx="1">
                  <c:v>37.799999999999997</c:v>
                </c:pt>
                <c:pt idx="2">
                  <c:v>50.8</c:v>
                </c:pt>
                <c:pt idx="3">
                  <c:v>50.8</c:v>
                </c:pt>
                <c:pt idx="4">
                  <c:v>60</c:v>
                </c:pt>
                <c:pt idx="5">
                  <c:v>60</c:v>
                </c:pt>
                <c:pt idx="6">
                  <c:v>50.8</c:v>
                </c:pt>
                <c:pt idx="7">
                  <c:v>50.8</c:v>
                </c:pt>
                <c:pt idx="8">
                  <c:v>52</c:v>
                </c:pt>
                <c:pt idx="9">
                  <c:v>52</c:v>
                </c:pt>
                <c:pt idx="10">
                  <c:v>75.8</c:v>
                </c:pt>
                <c:pt idx="11">
                  <c:v>94.9</c:v>
                </c:pt>
                <c:pt idx="12">
                  <c:v>94.9</c:v>
                </c:pt>
                <c:pt idx="13">
                  <c:v>75.8</c:v>
                </c:pt>
                <c:pt idx="14">
                  <c:v>94.9</c:v>
                </c:pt>
                <c:pt idx="15">
                  <c:v>94.9</c:v>
                </c:pt>
                <c:pt idx="16">
                  <c:v>59</c:v>
                </c:pt>
                <c:pt idx="17">
                  <c:v>77</c:v>
                </c:pt>
                <c:pt idx="18">
                  <c:v>77</c:v>
                </c:pt>
                <c:pt idx="19">
                  <c:v>77</c:v>
                </c:pt>
                <c:pt idx="20">
                  <c:v>59</c:v>
                </c:pt>
                <c:pt idx="21">
                  <c:v>77</c:v>
                </c:pt>
                <c:pt idx="22">
                  <c:v>77</c:v>
                </c:pt>
                <c:pt idx="23">
                  <c:v>77</c:v>
                </c:pt>
                <c:pt idx="24">
                  <c:v>75.8</c:v>
                </c:pt>
                <c:pt idx="25">
                  <c:v>75.8</c:v>
                </c:pt>
                <c:pt idx="26">
                  <c:v>94.9</c:v>
                </c:pt>
                <c:pt idx="27">
                  <c:v>94.9</c:v>
                </c:pt>
                <c:pt idx="28">
                  <c:v>94.9</c:v>
                </c:pt>
                <c:pt idx="29">
                  <c:v>94.9</c:v>
                </c:pt>
                <c:pt idx="30">
                  <c:v>94.9</c:v>
                </c:pt>
                <c:pt idx="31">
                  <c:v>94.9</c:v>
                </c:pt>
                <c:pt idx="32">
                  <c:v>94.9</c:v>
                </c:pt>
                <c:pt idx="33">
                  <c:v>94.9</c:v>
                </c:pt>
                <c:pt idx="34">
                  <c:v>97</c:v>
                </c:pt>
                <c:pt idx="35">
                  <c:v>97</c:v>
                </c:pt>
                <c:pt idx="36">
                  <c:v>97</c:v>
                </c:pt>
                <c:pt idx="37">
                  <c:v>97</c:v>
                </c:pt>
                <c:pt idx="38">
                  <c:v>81.3</c:v>
                </c:pt>
                <c:pt idx="39">
                  <c:v>67.099999999999994</c:v>
                </c:pt>
                <c:pt idx="40">
                  <c:v>81.3</c:v>
                </c:pt>
                <c:pt idx="41">
                  <c:v>81.3</c:v>
                </c:pt>
                <c:pt idx="42">
                  <c:v>81.2</c:v>
                </c:pt>
                <c:pt idx="43">
                  <c:v>81.2</c:v>
                </c:pt>
                <c:pt idx="44">
                  <c:v>81.2</c:v>
                </c:pt>
                <c:pt idx="45">
                  <c:v>81.2</c:v>
                </c:pt>
                <c:pt idx="46">
                  <c:v>81.2</c:v>
                </c:pt>
                <c:pt idx="47">
                  <c:v>81.2</c:v>
                </c:pt>
                <c:pt idx="48">
                  <c:v>101.7</c:v>
                </c:pt>
                <c:pt idx="49">
                  <c:v>101.7</c:v>
                </c:pt>
                <c:pt idx="50">
                  <c:v>101.7</c:v>
                </c:pt>
                <c:pt idx="51">
                  <c:v>108.9</c:v>
                </c:pt>
                <c:pt idx="52">
                  <c:v>94.8</c:v>
                </c:pt>
                <c:pt idx="53">
                  <c:v>109.1</c:v>
                </c:pt>
                <c:pt idx="54">
                  <c:v>64.7</c:v>
                </c:pt>
                <c:pt idx="55">
                  <c:v>64.7</c:v>
                </c:pt>
                <c:pt idx="56">
                  <c:v>64.7</c:v>
                </c:pt>
                <c:pt idx="57">
                  <c:v>64.7</c:v>
                </c:pt>
                <c:pt idx="58">
                  <c:v>45.1</c:v>
                </c:pt>
                <c:pt idx="59">
                  <c:v>60.5</c:v>
                </c:pt>
                <c:pt idx="60">
                  <c:v>44.9</c:v>
                </c:pt>
                <c:pt idx="61">
                  <c:v>44.9</c:v>
                </c:pt>
                <c:pt idx="62">
                  <c:v>60.5</c:v>
                </c:pt>
                <c:pt idx="63">
                  <c:v>30</c:v>
                </c:pt>
                <c:pt idx="64">
                  <c:v>43.2</c:v>
                </c:pt>
                <c:pt idx="65">
                  <c:v>43.2</c:v>
                </c:pt>
                <c:pt idx="66">
                  <c:v>61.4</c:v>
                </c:pt>
                <c:pt idx="67">
                  <c:v>82.5</c:v>
                </c:pt>
                <c:pt idx="68">
                  <c:v>82.5</c:v>
                </c:pt>
                <c:pt idx="69">
                  <c:v>71.8</c:v>
                </c:pt>
                <c:pt idx="70">
                  <c:v>87</c:v>
                </c:pt>
                <c:pt idx="71">
                  <c:v>82.5</c:v>
                </c:pt>
                <c:pt idx="72">
                  <c:v>82.5</c:v>
                </c:pt>
                <c:pt idx="73">
                  <c:v>91.3</c:v>
                </c:pt>
                <c:pt idx="74">
                  <c:v>108.8</c:v>
                </c:pt>
                <c:pt idx="75">
                  <c:v>59</c:v>
                </c:pt>
                <c:pt idx="76">
                  <c:v>77</c:v>
                </c:pt>
                <c:pt idx="77">
                  <c:v>79</c:v>
                </c:pt>
                <c:pt idx="78">
                  <c:v>77</c:v>
                </c:pt>
                <c:pt idx="79">
                  <c:v>77</c:v>
                </c:pt>
                <c:pt idx="80">
                  <c:v>102</c:v>
                </c:pt>
                <c:pt idx="81">
                  <c:v>50</c:v>
                </c:pt>
                <c:pt idx="82">
                  <c:v>50</c:v>
                </c:pt>
                <c:pt idx="83">
                  <c:v>44</c:v>
                </c:pt>
                <c:pt idx="84">
                  <c:v>44</c:v>
                </c:pt>
                <c:pt idx="85">
                  <c:v>46.3</c:v>
                </c:pt>
                <c:pt idx="86">
                  <c:v>50.8</c:v>
                </c:pt>
                <c:pt idx="87">
                  <c:v>46.3</c:v>
                </c:pt>
                <c:pt idx="88">
                  <c:v>50.8</c:v>
                </c:pt>
                <c:pt idx="89">
                  <c:v>46.3</c:v>
                </c:pt>
                <c:pt idx="90">
                  <c:v>68</c:v>
                </c:pt>
                <c:pt idx="91">
                  <c:v>46.3</c:v>
                </c:pt>
                <c:pt idx="92">
                  <c:v>68</c:v>
                </c:pt>
                <c:pt idx="93">
                  <c:v>50.8</c:v>
                </c:pt>
                <c:pt idx="94">
                  <c:v>58.3</c:v>
                </c:pt>
                <c:pt idx="95">
                  <c:v>97.2</c:v>
                </c:pt>
                <c:pt idx="96">
                  <c:v>73.7</c:v>
                </c:pt>
                <c:pt idx="97">
                  <c:v>97.2</c:v>
                </c:pt>
                <c:pt idx="98">
                  <c:v>25</c:v>
                </c:pt>
                <c:pt idx="99">
                  <c:v>25</c:v>
                </c:pt>
                <c:pt idx="100">
                  <c:v>29</c:v>
                </c:pt>
                <c:pt idx="101">
                  <c:v>40</c:v>
                </c:pt>
                <c:pt idx="102">
                  <c:v>81</c:v>
                </c:pt>
                <c:pt idx="103">
                  <c:v>21.3</c:v>
                </c:pt>
                <c:pt idx="104">
                  <c:v>37.299999999999997</c:v>
                </c:pt>
                <c:pt idx="105">
                  <c:v>21.3</c:v>
                </c:pt>
                <c:pt idx="106">
                  <c:v>37.299999999999997</c:v>
                </c:pt>
                <c:pt idx="107">
                  <c:v>21.3</c:v>
                </c:pt>
                <c:pt idx="108">
                  <c:v>37.299999999999997</c:v>
                </c:pt>
                <c:pt idx="109">
                  <c:v>50.8</c:v>
                </c:pt>
                <c:pt idx="110">
                  <c:v>43.8</c:v>
                </c:pt>
                <c:pt idx="111">
                  <c:v>79</c:v>
                </c:pt>
                <c:pt idx="112">
                  <c:v>77</c:v>
                </c:pt>
                <c:pt idx="113">
                  <c:v>52</c:v>
                </c:pt>
                <c:pt idx="114">
                  <c:v>79</c:v>
                </c:pt>
                <c:pt idx="115">
                  <c:v>77</c:v>
                </c:pt>
                <c:pt idx="116">
                  <c:v>52</c:v>
                </c:pt>
                <c:pt idx="117">
                  <c:v>88</c:v>
                </c:pt>
                <c:pt idx="118">
                  <c:v>91</c:v>
                </c:pt>
                <c:pt idx="119">
                  <c:v>88</c:v>
                </c:pt>
                <c:pt idx="120">
                  <c:v>91</c:v>
                </c:pt>
                <c:pt idx="121">
                  <c:v>91</c:v>
                </c:pt>
                <c:pt idx="122">
                  <c:v>91</c:v>
                </c:pt>
                <c:pt idx="123">
                  <c:v>91</c:v>
                </c:pt>
                <c:pt idx="124">
                  <c:v>91</c:v>
                </c:pt>
                <c:pt idx="125">
                  <c:v>72.599999999999994</c:v>
                </c:pt>
                <c:pt idx="126">
                  <c:v>72.599999999999994</c:v>
                </c:pt>
                <c:pt idx="127">
                  <c:v>43.6</c:v>
                </c:pt>
                <c:pt idx="128">
                  <c:v>43.6</c:v>
                </c:pt>
                <c:pt idx="129">
                  <c:v>64</c:v>
                </c:pt>
                <c:pt idx="130">
                  <c:v>64</c:v>
                </c:pt>
                <c:pt idx="131">
                  <c:v>64</c:v>
                </c:pt>
                <c:pt idx="132">
                  <c:v>64</c:v>
                </c:pt>
                <c:pt idx="133">
                  <c:v>45.4</c:v>
                </c:pt>
                <c:pt idx="134">
                  <c:v>59.3</c:v>
                </c:pt>
                <c:pt idx="135">
                  <c:v>59.3</c:v>
                </c:pt>
                <c:pt idx="136">
                  <c:v>83.5</c:v>
                </c:pt>
                <c:pt idx="137">
                  <c:v>64.3</c:v>
                </c:pt>
                <c:pt idx="138">
                  <c:v>64.3</c:v>
                </c:pt>
                <c:pt idx="139">
                  <c:v>82.5</c:v>
                </c:pt>
                <c:pt idx="140">
                  <c:v>74</c:v>
                </c:pt>
                <c:pt idx="141">
                  <c:v>74</c:v>
                </c:pt>
                <c:pt idx="142">
                  <c:v>74</c:v>
                </c:pt>
                <c:pt idx="143">
                  <c:v>74</c:v>
                </c:pt>
                <c:pt idx="144">
                  <c:v>61.9</c:v>
                </c:pt>
                <c:pt idx="145">
                  <c:v>112</c:v>
                </c:pt>
                <c:pt idx="146">
                  <c:v>76.5</c:v>
                </c:pt>
                <c:pt idx="147">
                  <c:v>90</c:v>
                </c:pt>
                <c:pt idx="148">
                  <c:v>46</c:v>
                </c:pt>
                <c:pt idx="149">
                  <c:v>39</c:v>
                </c:pt>
                <c:pt idx="150">
                  <c:v>60</c:v>
                </c:pt>
                <c:pt idx="151">
                  <c:v>80</c:v>
                </c:pt>
                <c:pt idx="152">
                  <c:v>80</c:v>
                </c:pt>
                <c:pt idx="153">
                  <c:v>80</c:v>
                </c:pt>
                <c:pt idx="154">
                  <c:v>74</c:v>
                </c:pt>
                <c:pt idx="155">
                  <c:v>74</c:v>
                </c:pt>
                <c:pt idx="156">
                  <c:v>50</c:v>
                </c:pt>
                <c:pt idx="157">
                  <c:v>106</c:v>
                </c:pt>
                <c:pt idx="158">
                  <c:v>106</c:v>
                </c:pt>
                <c:pt idx="159">
                  <c:v>106</c:v>
                </c:pt>
                <c:pt idx="160">
                  <c:v>48.4</c:v>
                </c:pt>
                <c:pt idx="161">
                  <c:v>65.400000000000006</c:v>
                </c:pt>
                <c:pt idx="162">
                  <c:v>84.7</c:v>
                </c:pt>
                <c:pt idx="163">
                  <c:v>50.8</c:v>
                </c:pt>
                <c:pt idx="164">
                  <c:v>74</c:v>
                </c:pt>
                <c:pt idx="165">
                  <c:v>72</c:v>
                </c:pt>
                <c:pt idx="166">
                  <c:v>78</c:v>
                </c:pt>
                <c:pt idx="167">
                  <c:v>55</c:v>
                </c:pt>
                <c:pt idx="168">
                  <c:v>78</c:v>
                </c:pt>
                <c:pt idx="169">
                  <c:v>55</c:v>
                </c:pt>
                <c:pt idx="170">
                  <c:v>78</c:v>
                </c:pt>
                <c:pt idx="171">
                  <c:v>55</c:v>
                </c:pt>
                <c:pt idx="172">
                  <c:v>80</c:v>
                </c:pt>
                <c:pt idx="173">
                  <c:v>80</c:v>
                </c:pt>
                <c:pt idx="174">
                  <c:v>80</c:v>
                </c:pt>
                <c:pt idx="175">
                  <c:v>60</c:v>
                </c:pt>
                <c:pt idx="176">
                  <c:v>73</c:v>
                </c:pt>
                <c:pt idx="177">
                  <c:v>96</c:v>
                </c:pt>
                <c:pt idx="178">
                  <c:v>96</c:v>
                </c:pt>
                <c:pt idx="179">
                  <c:v>96</c:v>
                </c:pt>
                <c:pt idx="180">
                  <c:v>96</c:v>
                </c:pt>
                <c:pt idx="181">
                  <c:v>64.8</c:v>
                </c:pt>
                <c:pt idx="182">
                  <c:v>48.1</c:v>
                </c:pt>
                <c:pt idx="183">
                  <c:v>69.900000000000006</c:v>
                </c:pt>
                <c:pt idx="184">
                  <c:v>36</c:v>
                </c:pt>
                <c:pt idx="185">
                  <c:v>64</c:v>
                </c:pt>
                <c:pt idx="186">
                  <c:v>64</c:v>
                </c:pt>
                <c:pt idx="187">
                  <c:v>64</c:v>
                </c:pt>
                <c:pt idx="188">
                  <c:v>109</c:v>
                </c:pt>
                <c:pt idx="189">
                  <c:v>109</c:v>
                </c:pt>
                <c:pt idx="190">
                  <c:v>109</c:v>
                </c:pt>
                <c:pt idx="191">
                  <c:v>98.9</c:v>
                </c:pt>
                <c:pt idx="192">
                  <c:v>98.9</c:v>
                </c:pt>
                <c:pt idx="193">
                  <c:v>98.9</c:v>
                </c:pt>
                <c:pt idx="194">
                  <c:v>112</c:v>
                </c:pt>
                <c:pt idx="195">
                  <c:v>92</c:v>
                </c:pt>
                <c:pt idx="196">
                  <c:v>92</c:v>
                </c:pt>
                <c:pt idx="197">
                  <c:v>65</c:v>
                </c:pt>
                <c:pt idx="198">
                  <c:v>74.400000000000006</c:v>
                </c:pt>
                <c:pt idx="199">
                  <c:v>74.400000000000006</c:v>
                </c:pt>
                <c:pt idx="200">
                  <c:v>50.8</c:v>
                </c:pt>
                <c:pt idx="201">
                  <c:v>61.7</c:v>
                </c:pt>
                <c:pt idx="202">
                  <c:v>74.400000000000006</c:v>
                </c:pt>
                <c:pt idx="203">
                  <c:v>61.7</c:v>
                </c:pt>
                <c:pt idx="204">
                  <c:v>57.4</c:v>
                </c:pt>
                <c:pt idx="205">
                  <c:v>46</c:v>
                </c:pt>
                <c:pt idx="206">
                  <c:v>47.1</c:v>
                </c:pt>
                <c:pt idx="207">
                  <c:v>62.1</c:v>
                </c:pt>
                <c:pt idx="208">
                  <c:v>68.3</c:v>
                </c:pt>
                <c:pt idx="209">
                  <c:v>49</c:v>
                </c:pt>
                <c:pt idx="210">
                  <c:v>83</c:v>
                </c:pt>
                <c:pt idx="211">
                  <c:v>83</c:v>
                </c:pt>
                <c:pt idx="212">
                  <c:v>95</c:v>
                </c:pt>
                <c:pt idx="213">
                  <c:v>84</c:v>
                </c:pt>
                <c:pt idx="214">
                  <c:v>66</c:v>
                </c:pt>
                <c:pt idx="215">
                  <c:v>75</c:v>
                </c:pt>
                <c:pt idx="216">
                  <c:v>85</c:v>
                </c:pt>
                <c:pt idx="217">
                  <c:v>85</c:v>
                </c:pt>
                <c:pt idx="218">
                  <c:v>66.5</c:v>
                </c:pt>
                <c:pt idx="219">
                  <c:v>70.5</c:v>
                </c:pt>
                <c:pt idx="220">
                  <c:v>66.5</c:v>
                </c:pt>
                <c:pt idx="221">
                  <c:v>66.5</c:v>
                </c:pt>
                <c:pt idx="222">
                  <c:v>70.5</c:v>
                </c:pt>
                <c:pt idx="223">
                  <c:v>66.5</c:v>
                </c:pt>
                <c:pt idx="224">
                  <c:v>66.5</c:v>
                </c:pt>
                <c:pt idx="225">
                  <c:v>89</c:v>
                </c:pt>
                <c:pt idx="226">
                  <c:v>90.6</c:v>
                </c:pt>
                <c:pt idx="227">
                  <c:v>96</c:v>
                </c:pt>
                <c:pt idx="228">
                  <c:v>90.6</c:v>
                </c:pt>
                <c:pt idx="229">
                  <c:v>90.6</c:v>
                </c:pt>
                <c:pt idx="230">
                  <c:v>90.6</c:v>
                </c:pt>
                <c:pt idx="231">
                  <c:v>90.6</c:v>
                </c:pt>
                <c:pt idx="232">
                  <c:v>90.6</c:v>
                </c:pt>
                <c:pt idx="233">
                  <c:v>96</c:v>
                </c:pt>
                <c:pt idx="234">
                  <c:v>96</c:v>
                </c:pt>
                <c:pt idx="235">
                  <c:v>90.6</c:v>
                </c:pt>
                <c:pt idx="236">
                  <c:v>90.6</c:v>
                </c:pt>
                <c:pt idx="237">
                  <c:v>96</c:v>
                </c:pt>
                <c:pt idx="238">
                  <c:v>118</c:v>
                </c:pt>
                <c:pt idx="239">
                  <c:v>118</c:v>
                </c:pt>
                <c:pt idx="240">
                  <c:v>118</c:v>
                </c:pt>
                <c:pt idx="241">
                  <c:v>118</c:v>
                </c:pt>
                <c:pt idx="242">
                  <c:v>118</c:v>
                </c:pt>
                <c:pt idx="243">
                  <c:v>118</c:v>
                </c:pt>
                <c:pt idx="244">
                  <c:v>118</c:v>
                </c:pt>
                <c:pt idx="245">
                  <c:v>118</c:v>
                </c:pt>
                <c:pt idx="246">
                  <c:v>118</c:v>
                </c:pt>
                <c:pt idx="247">
                  <c:v>118</c:v>
                </c:pt>
                <c:pt idx="248">
                  <c:v>45</c:v>
                </c:pt>
                <c:pt idx="249">
                  <c:v>45</c:v>
                </c:pt>
                <c:pt idx="250">
                  <c:v>60</c:v>
                </c:pt>
                <c:pt idx="251">
                  <c:v>60</c:v>
                </c:pt>
                <c:pt idx="252">
                  <c:v>90</c:v>
                </c:pt>
                <c:pt idx="253">
                  <c:v>90</c:v>
                </c:pt>
                <c:pt idx="254">
                  <c:v>116</c:v>
                </c:pt>
                <c:pt idx="255">
                  <c:v>60</c:v>
                </c:pt>
                <c:pt idx="256">
                  <c:v>60</c:v>
                </c:pt>
                <c:pt idx="257">
                  <c:v>90</c:v>
                </c:pt>
                <c:pt idx="258">
                  <c:v>38.5</c:v>
                </c:pt>
                <c:pt idx="259">
                  <c:v>49.2</c:v>
                </c:pt>
                <c:pt idx="260">
                  <c:v>49.2</c:v>
                </c:pt>
                <c:pt idx="261">
                  <c:v>36.6</c:v>
                </c:pt>
                <c:pt idx="262">
                  <c:v>49.2</c:v>
                </c:pt>
                <c:pt idx="263">
                  <c:v>49.2</c:v>
                </c:pt>
                <c:pt idx="264">
                  <c:v>64.599999999999994</c:v>
                </c:pt>
                <c:pt idx="265">
                  <c:v>64.599999999999994</c:v>
                </c:pt>
                <c:pt idx="266">
                  <c:v>90</c:v>
                </c:pt>
                <c:pt idx="267">
                  <c:v>73.5</c:v>
                </c:pt>
                <c:pt idx="268">
                  <c:v>90</c:v>
                </c:pt>
                <c:pt idx="269">
                  <c:v>73.5</c:v>
                </c:pt>
                <c:pt idx="270">
                  <c:v>90</c:v>
                </c:pt>
                <c:pt idx="271">
                  <c:v>73.5</c:v>
                </c:pt>
                <c:pt idx="272">
                  <c:v>90</c:v>
                </c:pt>
                <c:pt idx="273">
                  <c:v>73.5</c:v>
                </c:pt>
                <c:pt idx="274">
                  <c:v>90</c:v>
                </c:pt>
                <c:pt idx="275">
                  <c:v>73.5</c:v>
                </c:pt>
                <c:pt idx="276">
                  <c:v>90</c:v>
                </c:pt>
                <c:pt idx="277">
                  <c:v>73.5</c:v>
                </c:pt>
                <c:pt idx="278">
                  <c:v>63</c:v>
                </c:pt>
                <c:pt idx="279">
                  <c:v>87</c:v>
                </c:pt>
                <c:pt idx="280">
                  <c:v>87</c:v>
                </c:pt>
                <c:pt idx="281">
                  <c:v>87</c:v>
                </c:pt>
                <c:pt idx="282">
                  <c:v>45</c:v>
                </c:pt>
                <c:pt idx="283">
                  <c:v>45</c:v>
                </c:pt>
                <c:pt idx="284">
                  <c:v>61</c:v>
                </c:pt>
                <c:pt idx="285">
                  <c:v>50.8</c:v>
                </c:pt>
                <c:pt idx="286">
                  <c:v>50.8</c:v>
                </c:pt>
                <c:pt idx="287">
                  <c:v>50</c:v>
                </c:pt>
                <c:pt idx="288">
                  <c:v>50</c:v>
                </c:pt>
                <c:pt idx="289">
                  <c:v>46.3</c:v>
                </c:pt>
                <c:pt idx="290">
                  <c:v>48.1</c:v>
                </c:pt>
                <c:pt idx="291">
                  <c:v>44</c:v>
                </c:pt>
                <c:pt idx="292">
                  <c:v>73</c:v>
                </c:pt>
                <c:pt idx="293">
                  <c:v>82.2</c:v>
                </c:pt>
                <c:pt idx="294">
                  <c:v>50.8</c:v>
                </c:pt>
                <c:pt idx="295">
                  <c:v>46.3</c:v>
                </c:pt>
                <c:pt idx="296">
                  <c:v>68</c:v>
                </c:pt>
                <c:pt idx="297">
                  <c:v>46.3</c:v>
                </c:pt>
                <c:pt idx="298">
                  <c:v>68</c:v>
                </c:pt>
                <c:pt idx="299">
                  <c:v>46.3</c:v>
                </c:pt>
                <c:pt idx="300">
                  <c:v>50.8</c:v>
                </c:pt>
                <c:pt idx="301">
                  <c:v>46.3</c:v>
                </c:pt>
                <c:pt idx="302">
                  <c:v>48.1</c:v>
                </c:pt>
                <c:pt idx="303">
                  <c:v>73</c:v>
                </c:pt>
                <c:pt idx="304">
                  <c:v>73</c:v>
                </c:pt>
                <c:pt idx="305">
                  <c:v>96.9</c:v>
                </c:pt>
                <c:pt idx="306">
                  <c:v>50.8</c:v>
                </c:pt>
                <c:pt idx="307">
                  <c:v>50.8</c:v>
                </c:pt>
                <c:pt idx="308">
                  <c:v>58.3</c:v>
                </c:pt>
                <c:pt idx="309">
                  <c:v>73</c:v>
                </c:pt>
                <c:pt idx="310">
                  <c:v>73</c:v>
                </c:pt>
                <c:pt idx="311">
                  <c:v>96.9</c:v>
                </c:pt>
                <c:pt idx="312">
                  <c:v>50</c:v>
                </c:pt>
                <c:pt idx="313">
                  <c:v>50</c:v>
                </c:pt>
                <c:pt idx="314">
                  <c:v>46.3</c:v>
                </c:pt>
                <c:pt idx="315">
                  <c:v>68</c:v>
                </c:pt>
                <c:pt idx="316">
                  <c:v>46.3</c:v>
                </c:pt>
                <c:pt idx="317">
                  <c:v>68</c:v>
                </c:pt>
                <c:pt idx="318">
                  <c:v>79</c:v>
                </c:pt>
                <c:pt idx="319">
                  <c:v>79</c:v>
                </c:pt>
                <c:pt idx="320">
                  <c:v>79</c:v>
                </c:pt>
                <c:pt idx="321">
                  <c:v>67</c:v>
                </c:pt>
                <c:pt idx="322">
                  <c:v>107</c:v>
                </c:pt>
                <c:pt idx="323">
                  <c:v>107</c:v>
                </c:pt>
                <c:pt idx="324">
                  <c:v>107</c:v>
                </c:pt>
                <c:pt idx="325">
                  <c:v>94</c:v>
                </c:pt>
                <c:pt idx="326">
                  <c:v>94</c:v>
                </c:pt>
                <c:pt idx="327">
                  <c:v>95</c:v>
                </c:pt>
                <c:pt idx="328">
                  <c:v>95</c:v>
                </c:pt>
                <c:pt idx="329">
                  <c:v>95</c:v>
                </c:pt>
                <c:pt idx="330">
                  <c:v>95</c:v>
                </c:pt>
                <c:pt idx="331">
                  <c:v>82.3</c:v>
                </c:pt>
                <c:pt idx="332">
                  <c:v>82.3</c:v>
                </c:pt>
                <c:pt idx="333">
                  <c:v>97</c:v>
                </c:pt>
                <c:pt idx="334">
                  <c:v>97</c:v>
                </c:pt>
                <c:pt idx="335">
                  <c:v>82.3</c:v>
                </c:pt>
                <c:pt idx="336">
                  <c:v>97</c:v>
                </c:pt>
                <c:pt idx="337">
                  <c:v>97</c:v>
                </c:pt>
                <c:pt idx="338">
                  <c:v>97</c:v>
                </c:pt>
                <c:pt idx="339">
                  <c:v>82.3</c:v>
                </c:pt>
                <c:pt idx="340">
                  <c:v>97</c:v>
                </c:pt>
                <c:pt idx="341">
                  <c:v>97</c:v>
                </c:pt>
                <c:pt idx="342">
                  <c:v>97</c:v>
                </c:pt>
                <c:pt idx="343">
                  <c:v>97</c:v>
                </c:pt>
                <c:pt idx="344">
                  <c:v>82.3</c:v>
                </c:pt>
                <c:pt idx="345">
                  <c:v>97</c:v>
                </c:pt>
                <c:pt idx="346">
                  <c:v>97</c:v>
                </c:pt>
                <c:pt idx="347">
                  <c:v>97</c:v>
                </c:pt>
                <c:pt idx="348">
                  <c:v>97</c:v>
                </c:pt>
                <c:pt idx="349">
                  <c:v>97</c:v>
                </c:pt>
                <c:pt idx="350">
                  <c:v>97</c:v>
                </c:pt>
                <c:pt idx="351">
                  <c:v>97</c:v>
                </c:pt>
                <c:pt idx="352">
                  <c:v>97</c:v>
                </c:pt>
                <c:pt idx="353">
                  <c:v>40</c:v>
                </c:pt>
                <c:pt idx="354">
                  <c:v>52</c:v>
                </c:pt>
                <c:pt idx="355">
                  <c:v>40</c:v>
                </c:pt>
                <c:pt idx="356">
                  <c:v>40</c:v>
                </c:pt>
                <c:pt idx="357">
                  <c:v>52</c:v>
                </c:pt>
                <c:pt idx="358">
                  <c:v>45</c:v>
                </c:pt>
                <c:pt idx="359">
                  <c:v>45</c:v>
                </c:pt>
                <c:pt idx="360">
                  <c:v>60</c:v>
                </c:pt>
                <c:pt idx="361">
                  <c:v>60</c:v>
                </c:pt>
                <c:pt idx="362">
                  <c:v>60</c:v>
                </c:pt>
                <c:pt idx="363">
                  <c:v>87</c:v>
                </c:pt>
                <c:pt idx="364">
                  <c:v>102</c:v>
                </c:pt>
                <c:pt idx="365">
                  <c:v>52</c:v>
                </c:pt>
                <c:pt idx="366">
                  <c:v>59</c:v>
                </c:pt>
                <c:pt idx="367">
                  <c:v>77</c:v>
                </c:pt>
                <c:pt idx="368">
                  <c:v>79</c:v>
                </c:pt>
                <c:pt idx="369">
                  <c:v>59</c:v>
                </c:pt>
                <c:pt idx="370">
                  <c:v>77</c:v>
                </c:pt>
                <c:pt idx="371">
                  <c:v>77</c:v>
                </c:pt>
                <c:pt idx="372">
                  <c:v>59</c:v>
                </c:pt>
                <c:pt idx="373">
                  <c:v>77</c:v>
                </c:pt>
                <c:pt idx="374">
                  <c:v>77</c:v>
                </c:pt>
                <c:pt idx="375">
                  <c:v>79</c:v>
                </c:pt>
                <c:pt idx="376">
                  <c:v>79</c:v>
                </c:pt>
                <c:pt idx="377">
                  <c:v>81</c:v>
                </c:pt>
                <c:pt idx="378">
                  <c:v>68</c:v>
                </c:pt>
                <c:pt idx="379">
                  <c:v>62</c:v>
                </c:pt>
                <c:pt idx="380">
                  <c:v>62</c:v>
                </c:pt>
                <c:pt idx="381">
                  <c:v>47</c:v>
                </c:pt>
                <c:pt idx="382">
                  <c:v>62</c:v>
                </c:pt>
                <c:pt idx="383">
                  <c:v>62</c:v>
                </c:pt>
                <c:pt idx="384">
                  <c:v>47</c:v>
                </c:pt>
                <c:pt idx="385">
                  <c:v>62</c:v>
                </c:pt>
                <c:pt idx="386">
                  <c:v>62</c:v>
                </c:pt>
                <c:pt idx="387">
                  <c:v>62</c:v>
                </c:pt>
                <c:pt idx="388">
                  <c:v>47</c:v>
                </c:pt>
                <c:pt idx="389">
                  <c:v>62</c:v>
                </c:pt>
                <c:pt idx="390">
                  <c:v>94</c:v>
                </c:pt>
                <c:pt idx="391">
                  <c:v>94</c:v>
                </c:pt>
                <c:pt idx="392">
                  <c:v>74.400000000000006</c:v>
                </c:pt>
                <c:pt idx="393">
                  <c:v>94</c:v>
                </c:pt>
                <c:pt idx="394">
                  <c:v>94</c:v>
                </c:pt>
                <c:pt idx="395">
                  <c:v>94</c:v>
                </c:pt>
                <c:pt idx="396">
                  <c:v>64</c:v>
                </c:pt>
                <c:pt idx="397">
                  <c:v>75</c:v>
                </c:pt>
                <c:pt idx="398">
                  <c:v>75</c:v>
                </c:pt>
                <c:pt idx="399">
                  <c:v>75</c:v>
                </c:pt>
                <c:pt idx="400">
                  <c:v>60.5</c:v>
                </c:pt>
                <c:pt idx="401">
                  <c:v>95</c:v>
                </c:pt>
                <c:pt idx="402">
                  <c:v>95</c:v>
                </c:pt>
                <c:pt idx="403">
                  <c:v>95</c:v>
                </c:pt>
                <c:pt idx="404">
                  <c:v>95</c:v>
                </c:pt>
                <c:pt idx="405">
                  <c:v>75</c:v>
                </c:pt>
                <c:pt idx="406">
                  <c:v>75</c:v>
                </c:pt>
                <c:pt idx="407">
                  <c:v>60.5</c:v>
                </c:pt>
                <c:pt idx="408">
                  <c:v>68</c:v>
                </c:pt>
                <c:pt idx="409">
                  <c:v>46.3</c:v>
                </c:pt>
                <c:pt idx="410">
                  <c:v>68</c:v>
                </c:pt>
                <c:pt idx="411">
                  <c:v>50</c:v>
                </c:pt>
                <c:pt idx="412">
                  <c:v>50</c:v>
                </c:pt>
                <c:pt idx="413">
                  <c:v>64</c:v>
                </c:pt>
                <c:pt idx="414">
                  <c:v>64</c:v>
                </c:pt>
                <c:pt idx="415">
                  <c:v>87.7</c:v>
                </c:pt>
                <c:pt idx="416">
                  <c:v>87.7</c:v>
                </c:pt>
                <c:pt idx="417">
                  <c:v>86</c:v>
                </c:pt>
                <c:pt idx="418">
                  <c:v>86</c:v>
                </c:pt>
                <c:pt idx="419">
                  <c:v>79</c:v>
                </c:pt>
                <c:pt idx="420">
                  <c:v>79</c:v>
                </c:pt>
                <c:pt idx="421">
                  <c:v>59</c:v>
                </c:pt>
                <c:pt idx="422">
                  <c:v>79</c:v>
                </c:pt>
                <c:pt idx="423">
                  <c:v>79</c:v>
                </c:pt>
                <c:pt idx="424">
                  <c:v>59</c:v>
                </c:pt>
                <c:pt idx="425">
                  <c:v>77</c:v>
                </c:pt>
                <c:pt idx="426">
                  <c:v>52</c:v>
                </c:pt>
                <c:pt idx="427">
                  <c:v>77</c:v>
                </c:pt>
                <c:pt idx="428">
                  <c:v>77</c:v>
                </c:pt>
                <c:pt idx="429">
                  <c:v>77</c:v>
                </c:pt>
                <c:pt idx="430">
                  <c:v>52</c:v>
                </c:pt>
                <c:pt idx="431">
                  <c:v>77</c:v>
                </c:pt>
                <c:pt idx="432">
                  <c:v>77</c:v>
                </c:pt>
                <c:pt idx="433">
                  <c:v>52</c:v>
                </c:pt>
                <c:pt idx="434">
                  <c:v>86</c:v>
                </c:pt>
                <c:pt idx="435">
                  <c:v>77</c:v>
                </c:pt>
                <c:pt idx="436">
                  <c:v>86</c:v>
                </c:pt>
                <c:pt idx="437">
                  <c:v>86</c:v>
                </c:pt>
                <c:pt idx="438">
                  <c:v>77</c:v>
                </c:pt>
                <c:pt idx="439">
                  <c:v>86</c:v>
                </c:pt>
                <c:pt idx="440">
                  <c:v>67</c:v>
                </c:pt>
                <c:pt idx="441">
                  <c:v>79</c:v>
                </c:pt>
                <c:pt idx="442">
                  <c:v>79</c:v>
                </c:pt>
                <c:pt idx="443">
                  <c:v>79</c:v>
                </c:pt>
                <c:pt idx="444">
                  <c:v>88</c:v>
                </c:pt>
                <c:pt idx="445">
                  <c:v>102</c:v>
                </c:pt>
                <c:pt idx="446">
                  <c:v>102</c:v>
                </c:pt>
                <c:pt idx="447">
                  <c:v>65</c:v>
                </c:pt>
                <c:pt idx="448">
                  <c:v>49</c:v>
                </c:pt>
                <c:pt idx="449">
                  <c:v>65</c:v>
                </c:pt>
                <c:pt idx="450">
                  <c:v>65</c:v>
                </c:pt>
                <c:pt idx="451">
                  <c:v>67</c:v>
                </c:pt>
                <c:pt idx="452">
                  <c:v>79</c:v>
                </c:pt>
                <c:pt idx="453">
                  <c:v>79</c:v>
                </c:pt>
                <c:pt idx="454">
                  <c:v>79</c:v>
                </c:pt>
                <c:pt idx="455">
                  <c:v>100</c:v>
                </c:pt>
                <c:pt idx="456">
                  <c:v>107</c:v>
                </c:pt>
                <c:pt idx="457">
                  <c:v>107</c:v>
                </c:pt>
                <c:pt idx="458">
                  <c:v>100</c:v>
                </c:pt>
                <c:pt idx="459">
                  <c:v>87.5</c:v>
                </c:pt>
                <c:pt idx="460">
                  <c:v>87.5</c:v>
                </c:pt>
                <c:pt idx="461">
                  <c:v>66</c:v>
                </c:pt>
                <c:pt idx="462">
                  <c:v>93.1</c:v>
                </c:pt>
                <c:pt idx="463">
                  <c:v>93.1</c:v>
                </c:pt>
                <c:pt idx="464">
                  <c:v>75.8</c:v>
                </c:pt>
                <c:pt idx="465">
                  <c:v>82.7</c:v>
                </c:pt>
                <c:pt idx="466">
                  <c:v>82.7</c:v>
                </c:pt>
                <c:pt idx="467">
                  <c:v>82.7</c:v>
                </c:pt>
                <c:pt idx="468">
                  <c:v>94</c:v>
                </c:pt>
                <c:pt idx="469">
                  <c:v>94</c:v>
                </c:pt>
                <c:pt idx="470">
                  <c:v>94</c:v>
                </c:pt>
                <c:pt idx="471">
                  <c:v>94</c:v>
                </c:pt>
                <c:pt idx="472">
                  <c:v>94</c:v>
                </c:pt>
                <c:pt idx="473">
                  <c:v>71</c:v>
                </c:pt>
                <c:pt idx="474">
                  <c:v>49</c:v>
                </c:pt>
                <c:pt idx="475">
                  <c:v>65</c:v>
                </c:pt>
                <c:pt idx="476">
                  <c:v>65</c:v>
                </c:pt>
                <c:pt idx="477">
                  <c:v>41.2</c:v>
                </c:pt>
              </c:numCache>
            </c:numRef>
          </c:xVal>
          <c:yVal>
            <c:numRef>
              <c:f>scatter_plots_data!$D$2:$D$479</c:f>
              <c:numCache>
                <c:formatCode>General</c:formatCode>
                <c:ptCount val="478"/>
                <c:pt idx="0">
                  <c:v>225</c:v>
                </c:pt>
                <c:pt idx="1">
                  <c:v>225</c:v>
                </c:pt>
                <c:pt idx="2">
                  <c:v>280</c:v>
                </c:pt>
                <c:pt idx="3">
                  <c:v>280</c:v>
                </c:pt>
                <c:pt idx="4">
                  <c:v>315</c:v>
                </c:pt>
                <c:pt idx="5">
                  <c:v>350</c:v>
                </c:pt>
                <c:pt idx="6">
                  <c:v>320</c:v>
                </c:pt>
                <c:pt idx="7">
                  <c:v>310</c:v>
                </c:pt>
                <c:pt idx="8">
                  <c:v>310</c:v>
                </c:pt>
                <c:pt idx="9">
                  <c:v>305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390</c:v>
                </c:pt>
                <c:pt idx="55">
                  <c:v>#N/A</c:v>
                </c:pt>
                <c:pt idx="56">
                  <c:v>395</c:v>
                </c:pt>
                <c:pt idx="57">
                  <c:v>#N/A</c:v>
                </c:pt>
                <c:pt idx="58">
                  <c:v>245</c:v>
                </c:pt>
                <c:pt idx="59">
                  <c:v>340</c:v>
                </c:pt>
                <c:pt idx="60">
                  <c:v>265</c:v>
                </c:pt>
                <c:pt idx="61">
                  <c:v>260</c:v>
                </c:pt>
                <c:pt idx="62">
                  <c:v>350</c:v>
                </c:pt>
                <c:pt idx="63">
                  <c:v>190</c:v>
                </c:pt>
                <c:pt idx="64">
                  <c:v>270</c:v>
                </c:pt>
                <c:pt idx="65">
                  <c:v>265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360</c:v>
                </c:pt>
                <c:pt idx="70">
                  <c:v>425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235</c:v>
                </c:pt>
                <c:pt idx="82">
                  <c:v>230</c:v>
                </c:pt>
                <c:pt idx="83">
                  <c:v>255</c:v>
                </c:pt>
                <c:pt idx="84">
                  <c:v>240</c:v>
                </c:pt>
                <c:pt idx="85">
                  <c:v>285</c:v>
                </c:pt>
                <c:pt idx="86">
                  <c:v>325</c:v>
                </c:pt>
                <c:pt idx="87">
                  <c:v>290</c:v>
                </c:pt>
                <c:pt idx="88">
                  <c:v>335</c:v>
                </c:pt>
                <c:pt idx="89">
                  <c:v>180</c:v>
                </c:pt>
                <c:pt idx="90">
                  <c:v>260</c:v>
                </c:pt>
                <c:pt idx="91">
                  <c:v>180</c:v>
                </c:pt>
                <c:pt idx="92">
                  <c:v>260</c:v>
                </c:pt>
                <c:pt idx="93">
                  <c:v>300</c:v>
                </c:pt>
                <c:pt idx="94">
                  <c:v>375</c:v>
                </c:pt>
                <c:pt idx="95">
                  <c:v>#N/A</c:v>
                </c:pt>
                <c:pt idx="96">
                  <c:v>415</c:v>
                </c:pt>
                <c:pt idx="97">
                  <c:v>545</c:v>
                </c:pt>
                <c:pt idx="98">
                  <c:v>165</c:v>
                </c:pt>
                <c:pt idx="99">
                  <c:v>160</c:v>
                </c:pt>
                <c:pt idx="100">
                  <c:v>190</c:v>
                </c:pt>
                <c:pt idx="101">
                  <c:v>255</c:v>
                </c:pt>
                <c:pt idx="102">
                  <c:v>390</c:v>
                </c:pt>
                <c:pt idx="103">
                  <c:v>135</c:v>
                </c:pt>
                <c:pt idx="104">
                  <c:v>235</c:v>
                </c:pt>
                <c:pt idx="105">
                  <c:v>135</c:v>
                </c:pt>
                <c:pt idx="106">
                  <c:v>230</c:v>
                </c:pt>
                <c:pt idx="107">
                  <c:v>135</c:v>
                </c:pt>
                <c:pt idx="108">
                  <c:v>235</c:v>
                </c:pt>
                <c:pt idx="109">
                  <c:v>310</c:v>
                </c:pt>
                <c:pt idx="110">
                  <c:v>260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275</c:v>
                </c:pt>
                <c:pt idx="128">
                  <c:v>200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260</c:v>
                </c:pt>
                <c:pt idx="134">
                  <c:v>340</c:v>
                </c:pt>
                <c:pt idx="135">
                  <c:v>325</c:v>
                </c:pt>
                <c:pt idx="136">
                  <c:v>#N/A</c:v>
                </c:pt>
                <c:pt idx="137">
                  <c:v>350</c:v>
                </c:pt>
                <c:pt idx="138">
                  <c:v>350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335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300</c:v>
                </c:pt>
                <c:pt idx="149">
                  <c:v>255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295</c:v>
                </c:pt>
                <c:pt idx="161">
                  <c:v>390</c:v>
                </c:pt>
                <c:pt idx="162">
                  <c:v>#N/A</c:v>
                </c:pt>
                <c:pt idx="163">
                  <c:v>310</c:v>
                </c:pt>
                <c:pt idx="164">
                  <c:v>370</c:v>
                </c:pt>
                <c:pt idx="165">
                  <c:v>370</c:v>
                </c:pt>
                <c:pt idx="166">
                  <c:v>455</c:v>
                </c:pt>
                <c:pt idx="167">
                  <c:v>325</c:v>
                </c:pt>
                <c:pt idx="168">
                  <c:v>475</c:v>
                </c:pt>
                <c:pt idx="169">
                  <c:v>340</c:v>
                </c:pt>
                <c:pt idx="170">
                  <c:v>495</c:v>
                </c:pt>
                <c:pt idx="171">
                  <c:v>355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385</c:v>
                </c:pt>
                <c:pt idx="182">
                  <c:v>310</c:v>
                </c:pt>
                <c:pt idx="183">
                  <c:v>#N/A</c:v>
                </c:pt>
                <c:pt idx="184">
                  <c:v>225</c:v>
                </c:pt>
                <c:pt idx="185">
                  <c:v>365</c:v>
                </c:pt>
                <c:pt idx="186">
                  <c:v>#N/A</c:v>
                </c:pt>
                <c:pt idx="187">
                  <c:v>340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335</c:v>
                </c:pt>
                <c:pt idx="205">
                  <c:v>265</c:v>
                </c:pt>
                <c:pt idx="206">
                  <c:v>#N/A</c:v>
                </c:pt>
                <c:pt idx="207">
                  <c:v>#N/A</c:v>
                </c:pt>
                <c:pt idx="208">
                  <c:v>370</c:v>
                </c:pt>
                <c:pt idx="209">
                  <c:v>265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365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395</c:v>
                </c:pt>
                <c:pt idx="219">
                  <c:v>420</c:v>
                </c:pt>
                <c:pt idx="220">
                  <c:v>#N/A</c:v>
                </c:pt>
                <c:pt idx="221">
                  <c:v>#N/A</c:v>
                </c:pt>
                <c:pt idx="222">
                  <c:v>415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220</c:v>
                </c:pt>
                <c:pt idx="249">
                  <c:v>225</c:v>
                </c:pt>
                <c:pt idx="250">
                  <c:v>210</c:v>
                </c:pt>
                <c:pt idx="251">
                  <c:v>215</c:v>
                </c:pt>
                <c:pt idx="252">
                  <c:v>315</c:v>
                </c:pt>
                <c:pt idx="253">
                  <c:v>320</c:v>
                </c:pt>
                <c:pt idx="254">
                  <c:v>#N/A</c:v>
                </c:pt>
                <c:pt idx="255">
                  <c:v>215</c:v>
                </c:pt>
                <c:pt idx="256">
                  <c:v>220</c:v>
                </c:pt>
                <c:pt idx="257">
                  <c:v>325</c:v>
                </c:pt>
                <c:pt idx="258">
                  <c:v>230</c:v>
                </c:pt>
                <c:pt idx="259">
                  <c:v>280</c:v>
                </c:pt>
                <c:pt idx="260">
                  <c:v>290</c:v>
                </c:pt>
                <c:pt idx="261">
                  <c:v>250</c:v>
                </c:pt>
                <c:pt idx="262">
                  <c:v>290</c:v>
                </c:pt>
                <c:pt idx="263">
                  <c:v>330</c:v>
                </c:pt>
                <c:pt idx="264">
                  <c:v>380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335</c:v>
                </c:pt>
                <c:pt idx="279">
                  <c:v>450</c:v>
                </c:pt>
                <c:pt idx="280">
                  <c:v>#N/A</c:v>
                </c:pt>
                <c:pt idx="281">
                  <c:v>#N/A</c:v>
                </c:pt>
                <c:pt idx="282">
                  <c:v>225</c:v>
                </c:pt>
                <c:pt idx="283">
                  <c:v>220</c:v>
                </c:pt>
                <c:pt idx="284">
                  <c:v>345</c:v>
                </c:pt>
                <c:pt idx="285">
                  <c:v>320</c:v>
                </c:pt>
                <c:pt idx="286">
                  <c:v>310</c:v>
                </c:pt>
                <c:pt idx="287">
                  <c:v>235</c:v>
                </c:pt>
                <c:pt idx="288">
                  <c:v>230</c:v>
                </c:pt>
                <c:pt idx="289">
                  <c:v>290</c:v>
                </c:pt>
                <c:pt idx="290">
                  <c:v>315</c:v>
                </c:pt>
                <c:pt idx="291">
                  <c:v>245</c:v>
                </c:pt>
                <c:pt idx="292">
                  <c:v>365</c:v>
                </c:pt>
                <c:pt idx="293">
                  <c:v>410</c:v>
                </c:pt>
                <c:pt idx="294">
                  <c:v>285</c:v>
                </c:pt>
                <c:pt idx="295">
                  <c:v>180</c:v>
                </c:pt>
                <c:pt idx="296">
                  <c:v>260</c:v>
                </c:pt>
                <c:pt idx="297">
                  <c:v>180</c:v>
                </c:pt>
                <c:pt idx="298">
                  <c:v>260</c:v>
                </c:pt>
                <c:pt idx="299">
                  <c:v>270</c:v>
                </c:pt>
                <c:pt idx="300">
                  <c:v>300</c:v>
                </c:pt>
                <c:pt idx="301">
                  <c:v>290</c:v>
                </c:pt>
                <c:pt idx="302">
                  <c:v>310</c:v>
                </c:pt>
                <c:pt idx="303">
                  <c:v>380</c:v>
                </c:pt>
                <c:pt idx="304">
                  <c:v>#N/A</c:v>
                </c:pt>
                <c:pt idx="305">
                  <c:v>500</c:v>
                </c:pt>
                <c:pt idx="306">
                  <c:v>300</c:v>
                </c:pt>
                <c:pt idx="307">
                  <c:v>300</c:v>
                </c:pt>
                <c:pt idx="308">
                  <c:v>375</c:v>
                </c:pt>
                <c:pt idx="309">
                  <c:v>370</c:v>
                </c:pt>
                <c:pt idx="310">
                  <c:v>#N/A</c:v>
                </c:pt>
                <c:pt idx="311">
                  <c:v>485</c:v>
                </c:pt>
                <c:pt idx="312">
                  <c:v>235</c:v>
                </c:pt>
                <c:pt idx="313">
                  <c:v>230</c:v>
                </c:pt>
                <c:pt idx="314">
                  <c:v>180</c:v>
                </c:pt>
                <c:pt idx="315">
                  <c:v>260</c:v>
                </c:pt>
                <c:pt idx="316">
                  <c:v>180</c:v>
                </c:pt>
                <c:pt idx="317">
                  <c:v>260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245</c:v>
                </c:pt>
                <c:pt idx="354">
                  <c:v>315</c:v>
                </c:pt>
                <c:pt idx="355">
                  <c:v>250</c:v>
                </c:pt>
                <c:pt idx="356">
                  <c:v>255</c:v>
                </c:pt>
                <c:pt idx="357">
                  <c:v>320</c:v>
                </c:pt>
                <c:pt idx="358">
                  <c:v>225</c:v>
                </c:pt>
                <c:pt idx="359">
                  <c:v>220</c:v>
                </c:pt>
                <c:pt idx="360">
                  <c:v>380</c:v>
                </c:pt>
                <c:pt idx="361">
                  <c:v>380</c:v>
                </c:pt>
                <c:pt idx="362">
                  <c:v>340</c:v>
                </c:pt>
                <c:pt idx="363">
                  <c:v>480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390</c:v>
                </c:pt>
                <c:pt idx="378">
                  <c:v>330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260</c:v>
                </c:pt>
                <c:pt idx="409">
                  <c:v>180</c:v>
                </c:pt>
                <c:pt idx="410">
                  <c:v>260</c:v>
                </c:pt>
                <c:pt idx="411">
                  <c:v>235</c:v>
                </c:pt>
                <c:pt idx="412">
                  <c:v>230</c:v>
                </c:pt>
                <c:pt idx="413">
                  <c:v>#N/A</c:v>
                </c:pt>
                <c:pt idx="414">
                  <c:v>350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63-475F-9480-EE057A35D9E6}"/>
            </c:ext>
          </c:extLst>
        </c:ser>
        <c:ser>
          <c:idx val="1"/>
          <c:order val="1"/>
          <c:tx>
            <c:strRef>
              <c:f>scatter_plots_data!$E$1</c:f>
              <c:strCache>
                <c:ptCount val="1"/>
                <c:pt idx="0">
                  <c:v>AWD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scatter_plots_data!$A$2:$A$479</c:f>
              <c:numCache>
                <c:formatCode>General</c:formatCode>
                <c:ptCount val="478"/>
                <c:pt idx="0">
                  <c:v>37.799999999999997</c:v>
                </c:pt>
                <c:pt idx="1">
                  <c:v>37.799999999999997</c:v>
                </c:pt>
                <c:pt idx="2">
                  <c:v>50.8</c:v>
                </c:pt>
                <c:pt idx="3">
                  <c:v>50.8</c:v>
                </c:pt>
                <c:pt idx="4">
                  <c:v>60</c:v>
                </c:pt>
                <c:pt idx="5">
                  <c:v>60</c:v>
                </c:pt>
                <c:pt idx="6">
                  <c:v>50.8</c:v>
                </c:pt>
                <c:pt idx="7">
                  <c:v>50.8</c:v>
                </c:pt>
                <c:pt idx="8">
                  <c:v>52</c:v>
                </c:pt>
                <c:pt idx="9">
                  <c:v>52</c:v>
                </c:pt>
                <c:pt idx="10">
                  <c:v>75.8</c:v>
                </c:pt>
                <c:pt idx="11">
                  <c:v>94.9</c:v>
                </c:pt>
                <c:pt idx="12">
                  <c:v>94.9</c:v>
                </c:pt>
                <c:pt idx="13">
                  <c:v>75.8</c:v>
                </c:pt>
                <c:pt idx="14">
                  <c:v>94.9</c:v>
                </c:pt>
                <c:pt idx="15">
                  <c:v>94.9</c:v>
                </c:pt>
                <c:pt idx="16">
                  <c:v>59</c:v>
                </c:pt>
                <c:pt idx="17">
                  <c:v>77</c:v>
                </c:pt>
                <c:pt idx="18">
                  <c:v>77</c:v>
                </c:pt>
                <c:pt idx="19">
                  <c:v>77</c:v>
                </c:pt>
                <c:pt idx="20">
                  <c:v>59</c:v>
                </c:pt>
                <c:pt idx="21">
                  <c:v>77</c:v>
                </c:pt>
                <c:pt idx="22">
                  <c:v>77</c:v>
                </c:pt>
                <c:pt idx="23">
                  <c:v>77</c:v>
                </c:pt>
                <c:pt idx="24">
                  <c:v>75.8</c:v>
                </c:pt>
                <c:pt idx="25">
                  <c:v>75.8</c:v>
                </c:pt>
                <c:pt idx="26">
                  <c:v>94.9</c:v>
                </c:pt>
                <c:pt idx="27">
                  <c:v>94.9</c:v>
                </c:pt>
                <c:pt idx="28">
                  <c:v>94.9</c:v>
                </c:pt>
                <c:pt idx="29">
                  <c:v>94.9</c:v>
                </c:pt>
                <c:pt idx="30">
                  <c:v>94.9</c:v>
                </c:pt>
                <c:pt idx="31">
                  <c:v>94.9</c:v>
                </c:pt>
                <c:pt idx="32">
                  <c:v>94.9</c:v>
                </c:pt>
                <c:pt idx="33">
                  <c:v>94.9</c:v>
                </c:pt>
                <c:pt idx="34">
                  <c:v>97</c:v>
                </c:pt>
                <c:pt idx="35">
                  <c:v>97</c:v>
                </c:pt>
                <c:pt idx="36">
                  <c:v>97</c:v>
                </c:pt>
                <c:pt idx="37">
                  <c:v>97</c:v>
                </c:pt>
                <c:pt idx="38">
                  <c:v>81.3</c:v>
                </c:pt>
                <c:pt idx="39">
                  <c:v>67.099999999999994</c:v>
                </c:pt>
                <c:pt idx="40">
                  <c:v>81.3</c:v>
                </c:pt>
                <c:pt idx="41">
                  <c:v>81.3</c:v>
                </c:pt>
                <c:pt idx="42">
                  <c:v>81.2</c:v>
                </c:pt>
                <c:pt idx="43">
                  <c:v>81.2</c:v>
                </c:pt>
                <c:pt idx="44">
                  <c:v>81.2</c:v>
                </c:pt>
                <c:pt idx="45">
                  <c:v>81.2</c:v>
                </c:pt>
                <c:pt idx="46">
                  <c:v>81.2</c:v>
                </c:pt>
                <c:pt idx="47">
                  <c:v>81.2</c:v>
                </c:pt>
                <c:pt idx="48">
                  <c:v>101.7</c:v>
                </c:pt>
                <c:pt idx="49">
                  <c:v>101.7</c:v>
                </c:pt>
                <c:pt idx="50">
                  <c:v>101.7</c:v>
                </c:pt>
                <c:pt idx="51">
                  <c:v>108.9</c:v>
                </c:pt>
                <c:pt idx="52">
                  <c:v>94.8</c:v>
                </c:pt>
                <c:pt idx="53">
                  <c:v>109.1</c:v>
                </c:pt>
                <c:pt idx="54">
                  <c:v>64.7</c:v>
                </c:pt>
                <c:pt idx="55">
                  <c:v>64.7</c:v>
                </c:pt>
                <c:pt idx="56">
                  <c:v>64.7</c:v>
                </c:pt>
                <c:pt idx="57">
                  <c:v>64.7</c:v>
                </c:pt>
                <c:pt idx="58">
                  <c:v>45.1</c:v>
                </c:pt>
                <c:pt idx="59">
                  <c:v>60.5</c:v>
                </c:pt>
                <c:pt idx="60">
                  <c:v>44.9</c:v>
                </c:pt>
                <c:pt idx="61">
                  <c:v>44.9</c:v>
                </c:pt>
                <c:pt idx="62">
                  <c:v>60.5</c:v>
                </c:pt>
                <c:pt idx="63">
                  <c:v>30</c:v>
                </c:pt>
                <c:pt idx="64">
                  <c:v>43.2</c:v>
                </c:pt>
                <c:pt idx="65">
                  <c:v>43.2</c:v>
                </c:pt>
                <c:pt idx="66">
                  <c:v>61.4</c:v>
                </c:pt>
                <c:pt idx="67">
                  <c:v>82.5</c:v>
                </c:pt>
                <c:pt idx="68">
                  <c:v>82.5</c:v>
                </c:pt>
                <c:pt idx="69">
                  <c:v>71.8</c:v>
                </c:pt>
                <c:pt idx="70">
                  <c:v>87</c:v>
                </c:pt>
                <c:pt idx="71">
                  <c:v>82.5</c:v>
                </c:pt>
                <c:pt idx="72">
                  <c:v>82.5</c:v>
                </c:pt>
                <c:pt idx="73">
                  <c:v>91.3</c:v>
                </c:pt>
                <c:pt idx="74">
                  <c:v>108.8</c:v>
                </c:pt>
                <c:pt idx="75">
                  <c:v>59</c:v>
                </c:pt>
                <c:pt idx="76">
                  <c:v>77</c:v>
                </c:pt>
                <c:pt idx="77">
                  <c:v>79</c:v>
                </c:pt>
                <c:pt idx="78">
                  <c:v>77</c:v>
                </c:pt>
                <c:pt idx="79">
                  <c:v>77</c:v>
                </c:pt>
                <c:pt idx="80">
                  <c:v>102</c:v>
                </c:pt>
                <c:pt idx="81">
                  <c:v>50</c:v>
                </c:pt>
                <c:pt idx="82">
                  <c:v>50</c:v>
                </c:pt>
                <c:pt idx="83">
                  <c:v>44</c:v>
                </c:pt>
                <c:pt idx="84">
                  <c:v>44</c:v>
                </c:pt>
                <c:pt idx="85">
                  <c:v>46.3</c:v>
                </c:pt>
                <c:pt idx="86">
                  <c:v>50.8</c:v>
                </c:pt>
                <c:pt idx="87">
                  <c:v>46.3</c:v>
                </c:pt>
                <c:pt idx="88">
                  <c:v>50.8</c:v>
                </c:pt>
                <c:pt idx="89">
                  <c:v>46.3</c:v>
                </c:pt>
                <c:pt idx="90">
                  <c:v>68</c:v>
                </c:pt>
                <c:pt idx="91">
                  <c:v>46.3</c:v>
                </c:pt>
                <c:pt idx="92">
                  <c:v>68</c:v>
                </c:pt>
                <c:pt idx="93">
                  <c:v>50.8</c:v>
                </c:pt>
                <c:pt idx="94">
                  <c:v>58.3</c:v>
                </c:pt>
                <c:pt idx="95">
                  <c:v>97.2</c:v>
                </c:pt>
                <c:pt idx="96">
                  <c:v>73.7</c:v>
                </c:pt>
                <c:pt idx="97">
                  <c:v>97.2</c:v>
                </c:pt>
                <c:pt idx="98">
                  <c:v>25</c:v>
                </c:pt>
                <c:pt idx="99">
                  <c:v>25</c:v>
                </c:pt>
                <c:pt idx="100">
                  <c:v>29</c:v>
                </c:pt>
                <c:pt idx="101">
                  <c:v>40</c:v>
                </c:pt>
                <c:pt idx="102">
                  <c:v>81</c:v>
                </c:pt>
                <c:pt idx="103">
                  <c:v>21.3</c:v>
                </c:pt>
                <c:pt idx="104">
                  <c:v>37.299999999999997</c:v>
                </c:pt>
                <c:pt idx="105">
                  <c:v>21.3</c:v>
                </c:pt>
                <c:pt idx="106">
                  <c:v>37.299999999999997</c:v>
                </c:pt>
                <c:pt idx="107">
                  <c:v>21.3</c:v>
                </c:pt>
                <c:pt idx="108">
                  <c:v>37.299999999999997</c:v>
                </c:pt>
                <c:pt idx="109">
                  <c:v>50.8</c:v>
                </c:pt>
                <c:pt idx="110">
                  <c:v>43.8</c:v>
                </c:pt>
                <c:pt idx="111">
                  <c:v>79</c:v>
                </c:pt>
                <c:pt idx="112">
                  <c:v>77</c:v>
                </c:pt>
                <c:pt idx="113">
                  <c:v>52</c:v>
                </c:pt>
                <c:pt idx="114">
                  <c:v>79</c:v>
                </c:pt>
                <c:pt idx="115">
                  <c:v>77</c:v>
                </c:pt>
                <c:pt idx="116">
                  <c:v>52</c:v>
                </c:pt>
                <c:pt idx="117">
                  <c:v>88</c:v>
                </c:pt>
                <c:pt idx="118">
                  <c:v>91</c:v>
                </c:pt>
                <c:pt idx="119">
                  <c:v>88</c:v>
                </c:pt>
                <c:pt idx="120">
                  <c:v>91</c:v>
                </c:pt>
                <c:pt idx="121">
                  <c:v>91</c:v>
                </c:pt>
                <c:pt idx="122">
                  <c:v>91</c:v>
                </c:pt>
                <c:pt idx="123">
                  <c:v>91</c:v>
                </c:pt>
                <c:pt idx="124">
                  <c:v>91</c:v>
                </c:pt>
                <c:pt idx="125">
                  <c:v>72.599999999999994</c:v>
                </c:pt>
                <c:pt idx="126">
                  <c:v>72.599999999999994</c:v>
                </c:pt>
                <c:pt idx="127">
                  <c:v>43.6</c:v>
                </c:pt>
                <c:pt idx="128">
                  <c:v>43.6</c:v>
                </c:pt>
                <c:pt idx="129">
                  <c:v>64</c:v>
                </c:pt>
                <c:pt idx="130">
                  <c:v>64</c:v>
                </c:pt>
                <c:pt idx="131">
                  <c:v>64</c:v>
                </c:pt>
                <c:pt idx="132">
                  <c:v>64</c:v>
                </c:pt>
                <c:pt idx="133">
                  <c:v>45.4</c:v>
                </c:pt>
                <c:pt idx="134">
                  <c:v>59.3</c:v>
                </c:pt>
                <c:pt idx="135">
                  <c:v>59.3</c:v>
                </c:pt>
                <c:pt idx="136">
                  <c:v>83.5</c:v>
                </c:pt>
                <c:pt idx="137">
                  <c:v>64.3</c:v>
                </c:pt>
                <c:pt idx="138">
                  <c:v>64.3</c:v>
                </c:pt>
                <c:pt idx="139">
                  <c:v>82.5</c:v>
                </c:pt>
                <c:pt idx="140">
                  <c:v>74</c:v>
                </c:pt>
                <c:pt idx="141">
                  <c:v>74</c:v>
                </c:pt>
                <c:pt idx="142">
                  <c:v>74</c:v>
                </c:pt>
                <c:pt idx="143">
                  <c:v>74</c:v>
                </c:pt>
                <c:pt idx="144">
                  <c:v>61.9</c:v>
                </c:pt>
                <c:pt idx="145">
                  <c:v>112</c:v>
                </c:pt>
                <c:pt idx="146">
                  <c:v>76.5</c:v>
                </c:pt>
                <c:pt idx="147">
                  <c:v>90</c:v>
                </c:pt>
                <c:pt idx="148">
                  <c:v>46</c:v>
                </c:pt>
                <c:pt idx="149">
                  <c:v>39</c:v>
                </c:pt>
                <c:pt idx="150">
                  <c:v>60</c:v>
                </c:pt>
                <c:pt idx="151">
                  <c:v>80</c:v>
                </c:pt>
                <c:pt idx="152">
                  <c:v>80</c:v>
                </c:pt>
                <c:pt idx="153">
                  <c:v>80</c:v>
                </c:pt>
                <c:pt idx="154">
                  <c:v>74</c:v>
                </c:pt>
                <c:pt idx="155">
                  <c:v>74</c:v>
                </c:pt>
                <c:pt idx="156">
                  <c:v>50</c:v>
                </c:pt>
                <c:pt idx="157">
                  <c:v>106</c:v>
                </c:pt>
                <c:pt idx="158">
                  <c:v>106</c:v>
                </c:pt>
                <c:pt idx="159">
                  <c:v>106</c:v>
                </c:pt>
                <c:pt idx="160">
                  <c:v>48.4</c:v>
                </c:pt>
                <c:pt idx="161">
                  <c:v>65.400000000000006</c:v>
                </c:pt>
                <c:pt idx="162">
                  <c:v>84.7</c:v>
                </c:pt>
                <c:pt idx="163">
                  <c:v>50.8</c:v>
                </c:pt>
                <c:pt idx="164">
                  <c:v>74</c:v>
                </c:pt>
                <c:pt idx="165">
                  <c:v>72</c:v>
                </c:pt>
                <c:pt idx="166">
                  <c:v>78</c:v>
                </c:pt>
                <c:pt idx="167">
                  <c:v>55</c:v>
                </c:pt>
                <c:pt idx="168">
                  <c:v>78</c:v>
                </c:pt>
                <c:pt idx="169">
                  <c:v>55</c:v>
                </c:pt>
                <c:pt idx="170">
                  <c:v>78</c:v>
                </c:pt>
                <c:pt idx="171">
                  <c:v>55</c:v>
                </c:pt>
                <c:pt idx="172">
                  <c:v>80</c:v>
                </c:pt>
                <c:pt idx="173">
                  <c:v>80</c:v>
                </c:pt>
                <c:pt idx="174">
                  <c:v>80</c:v>
                </c:pt>
                <c:pt idx="175">
                  <c:v>60</c:v>
                </c:pt>
                <c:pt idx="176">
                  <c:v>73</c:v>
                </c:pt>
                <c:pt idx="177">
                  <c:v>96</c:v>
                </c:pt>
                <c:pt idx="178">
                  <c:v>96</c:v>
                </c:pt>
                <c:pt idx="179">
                  <c:v>96</c:v>
                </c:pt>
                <c:pt idx="180">
                  <c:v>96</c:v>
                </c:pt>
                <c:pt idx="181">
                  <c:v>64.8</c:v>
                </c:pt>
                <c:pt idx="182">
                  <c:v>48.1</c:v>
                </c:pt>
                <c:pt idx="183">
                  <c:v>69.900000000000006</c:v>
                </c:pt>
                <c:pt idx="184">
                  <c:v>36</c:v>
                </c:pt>
                <c:pt idx="185">
                  <c:v>64</c:v>
                </c:pt>
                <c:pt idx="186">
                  <c:v>64</c:v>
                </c:pt>
                <c:pt idx="187">
                  <c:v>64</c:v>
                </c:pt>
                <c:pt idx="188">
                  <c:v>109</c:v>
                </c:pt>
                <c:pt idx="189">
                  <c:v>109</c:v>
                </c:pt>
                <c:pt idx="190">
                  <c:v>109</c:v>
                </c:pt>
                <c:pt idx="191">
                  <c:v>98.9</c:v>
                </c:pt>
                <c:pt idx="192">
                  <c:v>98.9</c:v>
                </c:pt>
                <c:pt idx="193">
                  <c:v>98.9</c:v>
                </c:pt>
                <c:pt idx="194">
                  <c:v>112</c:v>
                </c:pt>
                <c:pt idx="195">
                  <c:v>92</c:v>
                </c:pt>
                <c:pt idx="196">
                  <c:v>92</c:v>
                </c:pt>
                <c:pt idx="197">
                  <c:v>65</c:v>
                </c:pt>
                <c:pt idx="198">
                  <c:v>74.400000000000006</c:v>
                </c:pt>
                <c:pt idx="199">
                  <c:v>74.400000000000006</c:v>
                </c:pt>
                <c:pt idx="200">
                  <c:v>50.8</c:v>
                </c:pt>
                <c:pt idx="201">
                  <c:v>61.7</c:v>
                </c:pt>
                <c:pt idx="202">
                  <c:v>74.400000000000006</c:v>
                </c:pt>
                <c:pt idx="203">
                  <c:v>61.7</c:v>
                </c:pt>
                <c:pt idx="204">
                  <c:v>57.4</c:v>
                </c:pt>
                <c:pt idx="205">
                  <c:v>46</c:v>
                </c:pt>
                <c:pt idx="206">
                  <c:v>47.1</c:v>
                </c:pt>
                <c:pt idx="207">
                  <c:v>62.1</c:v>
                </c:pt>
                <c:pt idx="208">
                  <c:v>68.3</c:v>
                </c:pt>
                <c:pt idx="209">
                  <c:v>49</c:v>
                </c:pt>
                <c:pt idx="210">
                  <c:v>83</c:v>
                </c:pt>
                <c:pt idx="211">
                  <c:v>83</c:v>
                </c:pt>
                <c:pt idx="212">
                  <c:v>95</c:v>
                </c:pt>
                <c:pt idx="213">
                  <c:v>84</c:v>
                </c:pt>
                <c:pt idx="214">
                  <c:v>66</c:v>
                </c:pt>
                <c:pt idx="215">
                  <c:v>75</c:v>
                </c:pt>
                <c:pt idx="216">
                  <c:v>85</c:v>
                </c:pt>
                <c:pt idx="217">
                  <c:v>85</c:v>
                </c:pt>
                <c:pt idx="218">
                  <c:v>66.5</c:v>
                </c:pt>
                <c:pt idx="219">
                  <c:v>70.5</c:v>
                </c:pt>
                <c:pt idx="220">
                  <c:v>66.5</c:v>
                </c:pt>
                <c:pt idx="221">
                  <c:v>66.5</c:v>
                </c:pt>
                <c:pt idx="222">
                  <c:v>70.5</c:v>
                </c:pt>
                <c:pt idx="223">
                  <c:v>66.5</c:v>
                </c:pt>
                <c:pt idx="224">
                  <c:v>66.5</c:v>
                </c:pt>
                <c:pt idx="225">
                  <c:v>89</c:v>
                </c:pt>
                <c:pt idx="226">
                  <c:v>90.6</c:v>
                </c:pt>
                <c:pt idx="227">
                  <c:v>96</c:v>
                </c:pt>
                <c:pt idx="228">
                  <c:v>90.6</c:v>
                </c:pt>
                <c:pt idx="229">
                  <c:v>90.6</c:v>
                </c:pt>
                <c:pt idx="230">
                  <c:v>90.6</c:v>
                </c:pt>
                <c:pt idx="231">
                  <c:v>90.6</c:v>
                </c:pt>
                <c:pt idx="232">
                  <c:v>90.6</c:v>
                </c:pt>
                <c:pt idx="233">
                  <c:v>96</c:v>
                </c:pt>
                <c:pt idx="234">
                  <c:v>96</c:v>
                </c:pt>
                <c:pt idx="235">
                  <c:v>90.6</c:v>
                </c:pt>
                <c:pt idx="236">
                  <c:v>90.6</c:v>
                </c:pt>
                <c:pt idx="237">
                  <c:v>96</c:v>
                </c:pt>
                <c:pt idx="238">
                  <c:v>118</c:v>
                </c:pt>
                <c:pt idx="239">
                  <c:v>118</c:v>
                </c:pt>
                <c:pt idx="240">
                  <c:v>118</c:v>
                </c:pt>
                <c:pt idx="241">
                  <c:v>118</c:v>
                </c:pt>
                <c:pt idx="242">
                  <c:v>118</c:v>
                </c:pt>
                <c:pt idx="243">
                  <c:v>118</c:v>
                </c:pt>
                <c:pt idx="244">
                  <c:v>118</c:v>
                </c:pt>
                <c:pt idx="245">
                  <c:v>118</c:v>
                </c:pt>
                <c:pt idx="246">
                  <c:v>118</c:v>
                </c:pt>
                <c:pt idx="247">
                  <c:v>118</c:v>
                </c:pt>
                <c:pt idx="248">
                  <c:v>45</c:v>
                </c:pt>
                <c:pt idx="249">
                  <c:v>45</c:v>
                </c:pt>
                <c:pt idx="250">
                  <c:v>60</c:v>
                </c:pt>
                <c:pt idx="251">
                  <c:v>60</c:v>
                </c:pt>
                <c:pt idx="252">
                  <c:v>90</c:v>
                </c:pt>
                <c:pt idx="253">
                  <c:v>90</c:v>
                </c:pt>
                <c:pt idx="254">
                  <c:v>116</c:v>
                </c:pt>
                <c:pt idx="255">
                  <c:v>60</c:v>
                </c:pt>
                <c:pt idx="256">
                  <c:v>60</c:v>
                </c:pt>
                <c:pt idx="257">
                  <c:v>90</c:v>
                </c:pt>
                <c:pt idx="258">
                  <c:v>38.5</c:v>
                </c:pt>
                <c:pt idx="259">
                  <c:v>49.2</c:v>
                </c:pt>
                <c:pt idx="260">
                  <c:v>49.2</c:v>
                </c:pt>
                <c:pt idx="261">
                  <c:v>36.6</c:v>
                </c:pt>
                <c:pt idx="262">
                  <c:v>49.2</c:v>
                </c:pt>
                <c:pt idx="263">
                  <c:v>49.2</c:v>
                </c:pt>
                <c:pt idx="264">
                  <c:v>64.599999999999994</c:v>
                </c:pt>
                <c:pt idx="265">
                  <c:v>64.599999999999994</c:v>
                </c:pt>
                <c:pt idx="266">
                  <c:v>90</c:v>
                </c:pt>
                <c:pt idx="267">
                  <c:v>73.5</c:v>
                </c:pt>
                <c:pt idx="268">
                  <c:v>90</c:v>
                </c:pt>
                <c:pt idx="269">
                  <c:v>73.5</c:v>
                </c:pt>
                <c:pt idx="270">
                  <c:v>90</c:v>
                </c:pt>
                <c:pt idx="271">
                  <c:v>73.5</c:v>
                </c:pt>
                <c:pt idx="272">
                  <c:v>90</c:v>
                </c:pt>
                <c:pt idx="273">
                  <c:v>73.5</c:v>
                </c:pt>
                <c:pt idx="274">
                  <c:v>90</c:v>
                </c:pt>
                <c:pt idx="275">
                  <c:v>73.5</c:v>
                </c:pt>
                <c:pt idx="276">
                  <c:v>90</c:v>
                </c:pt>
                <c:pt idx="277">
                  <c:v>73.5</c:v>
                </c:pt>
                <c:pt idx="278">
                  <c:v>63</c:v>
                </c:pt>
                <c:pt idx="279">
                  <c:v>87</c:v>
                </c:pt>
                <c:pt idx="280">
                  <c:v>87</c:v>
                </c:pt>
                <c:pt idx="281">
                  <c:v>87</c:v>
                </c:pt>
                <c:pt idx="282">
                  <c:v>45</c:v>
                </c:pt>
                <c:pt idx="283">
                  <c:v>45</c:v>
                </c:pt>
                <c:pt idx="284">
                  <c:v>61</c:v>
                </c:pt>
                <c:pt idx="285">
                  <c:v>50.8</c:v>
                </c:pt>
                <c:pt idx="286">
                  <c:v>50.8</c:v>
                </c:pt>
                <c:pt idx="287">
                  <c:v>50</c:v>
                </c:pt>
                <c:pt idx="288">
                  <c:v>50</c:v>
                </c:pt>
                <c:pt idx="289">
                  <c:v>46.3</c:v>
                </c:pt>
                <c:pt idx="290">
                  <c:v>48.1</c:v>
                </c:pt>
                <c:pt idx="291">
                  <c:v>44</c:v>
                </c:pt>
                <c:pt idx="292">
                  <c:v>73</c:v>
                </c:pt>
                <c:pt idx="293">
                  <c:v>82.2</c:v>
                </c:pt>
                <c:pt idx="294">
                  <c:v>50.8</c:v>
                </c:pt>
                <c:pt idx="295">
                  <c:v>46.3</c:v>
                </c:pt>
                <c:pt idx="296">
                  <c:v>68</c:v>
                </c:pt>
                <c:pt idx="297">
                  <c:v>46.3</c:v>
                </c:pt>
                <c:pt idx="298">
                  <c:v>68</c:v>
                </c:pt>
                <c:pt idx="299">
                  <c:v>46.3</c:v>
                </c:pt>
                <c:pt idx="300">
                  <c:v>50.8</c:v>
                </c:pt>
                <c:pt idx="301">
                  <c:v>46.3</c:v>
                </c:pt>
                <c:pt idx="302">
                  <c:v>48.1</c:v>
                </c:pt>
                <c:pt idx="303">
                  <c:v>73</c:v>
                </c:pt>
                <c:pt idx="304">
                  <c:v>73</c:v>
                </c:pt>
                <c:pt idx="305">
                  <c:v>96.9</c:v>
                </c:pt>
                <c:pt idx="306">
                  <c:v>50.8</c:v>
                </c:pt>
                <c:pt idx="307">
                  <c:v>50.8</c:v>
                </c:pt>
                <c:pt idx="308">
                  <c:v>58.3</c:v>
                </c:pt>
                <c:pt idx="309">
                  <c:v>73</c:v>
                </c:pt>
                <c:pt idx="310">
                  <c:v>73</c:v>
                </c:pt>
                <c:pt idx="311">
                  <c:v>96.9</c:v>
                </c:pt>
                <c:pt idx="312">
                  <c:v>50</c:v>
                </c:pt>
                <c:pt idx="313">
                  <c:v>50</c:v>
                </c:pt>
                <c:pt idx="314">
                  <c:v>46.3</c:v>
                </c:pt>
                <c:pt idx="315">
                  <c:v>68</c:v>
                </c:pt>
                <c:pt idx="316">
                  <c:v>46.3</c:v>
                </c:pt>
                <c:pt idx="317">
                  <c:v>68</c:v>
                </c:pt>
                <c:pt idx="318">
                  <c:v>79</c:v>
                </c:pt>
                <c:pt idx="319">
                  <c:v>79</c:v>
                </c:pt>
                <c:pt idx="320">
                  <c:v>79</c:v>
                </c:pt>
                <c:pt idx="321">
                  <c:v>67</c:v>
                </c:pt>
                <c:pt idx="322">
                  <c:v>107</c:v>
                </c:pt>
                <c:pt idx="323">
                  <c:v>107</c:v>
                </c:pt>
                <c:pt idx="324">
                  <c:v>107</c:v>
                </c:pt>
                <c:pt idx="325">
                  <c:v>94</c:v>
                </c:pt>
                <c:pt idx="326">
                  <c:v>94</c:v>
                </c:pt>
                <c:pt idx="327">
                  <c:v>95</c:v>
                </c:pt>
                <c:pt idx="328">
                  <c:v>95</c:v>
                </c:pt>
                <c:pt idx="329">
                  <c:v>95</c:v>
                </c:pt>
                <c:pt idx="330">
                  <c:v>95</c:v>
                </c:pt>
                <c:pt idx="331">
                  <c:v>82.3</c:v>
                </c:pt>
                <c:pt idx="332">
                  <c:v>82.3</c:v>
                </c:pt>
                <c:pt idx="333">
                  <c:v>97</c:v>
                </c:pt>
                <c:pt idx="334">
                  <c:v>97</c:v>
                </c:pt>
                <c:pt idx="335">
                  <c:v>82.3</c:v>
                </c:pt>
                <c:pt idx="336">
                  <c:v>97</c:v>
                </c:pt>
                <c:pt idx="337">
                  <c:v>97</c:v>
                </c:pt>
                <c:pt idx="338">
                  <c:v>97</c:v>
                </c:pt>
                <c:pt idx="339">
                  <c:v>82.3</c:v>
                </c:pt>
                <c:pt idx="340">
                  <c:v>97</c:v>
                </c:pt>
                <c:pt idx="341">
                  <c:v>97</c:v>
                </c:pt>
                <c:pt idx="342">
                  <c:v>97</c:v>
                </c:pt>
                <c:pt idx="343">
                  <c:v>97</c:v>
                </c:pt>
                <c:pt idx="344">
                  <c:v>82.3</c:v>
                </c:pt>
                <c:pt idx="345">
                  <c:v>97</c:v>
                </c:pt>
                <c:pt idx="346">
                  <c:v>97</c:v>
                </c:pt>
                <c:pt idx="347">
                  <c:v>97</c:v>
                </c:pt>
                <c:pt idx="348">
                  <c:v>97</c:v>
                </c:pt>
                <c:pt idx="349">
                  <c:v>97</c:v>
                </c:pt>
                <c:pt idx="350">
                  <c:v>97</c:v>
                </c:pt>
                <c:pt idx="351">
                  <c:v>97</c:v>
                </c:pt>
                <c:pt idx="352">
                  <c:v>97</c:v>
                </c:pt>
                <c:pt idx="353">
                  <c:v>40</c:v>
                </c:pt>
                <c:pt idx="354">
                  <c:v>52</c:v>
                </c:pt>
                <c:pt idx="355">
                  <c:v>40</c:v>
                </c:pt>
                <c:pt idx="356">
                  <c:v>40</c:v>
                </c:pt>
                <c:pt idx="357">
                  <c:v>52</c:v>
                </c:pt>
                <c:pt idx="358">
                  <c:v>45</c:v>
                </c:pt>
                <c:pt idx="359">
                  <c:v>45</c:v>
                </c:pt>
                <c:pt idx="360">
                  <c:v>60</c:v>
                </c:pt>
                <c:pt idx="361">
                  <c:v>60</c:v>
                </c:pt>
                <c:pt idx="362">
                  <c:v>60</c:v>
                </c:pt>
                <c:pt idx="363">
                  <c:v>87</c:v>
                </c:pt>
                <c:pt idx="364">
                  <c:v>102</c:v>
                </c:pt>
                <c:pt idx="365">
                  <c:v>52</c:v>
                </c:pt>
                <c:pt idx="366">
                  <c:v>59</c:v>
                </c:pt>
                <c:pt idx="367">
                  <c:v>77</c:v>
                </c:pt>
                <c:pt idx="368">
                  <c:v>79</c:v>
                </c:pt>
                <c:pt idx="369">
                  <c:v>59</c:v>
                </c:pt>
                <c:pt idx="370">
                  <c:v>77</c:v>
                </c:pt>
                <c:pt idx="371">
                  <c:v>77</c:v>
                </c:pt>
                <c:pt idx="372">
                  <c:v>59</c:v>
                </c:pt>
                <c:pt idx="373">
                  <c:v>77</c:v>
                </c:pt>
                <c:pt idx="374">
                  <c:v>77</c:v>
                </c:pt>
                <c:pt idx="375">
                  <c:v>79</c:v>
                </c:pt>
                <c:pt idx="376">
                  <c:v>79</c:v>
                </c:pt>
                <c:pt idx="377">
                  <c:v>81</c:v>
                </c:pt>
                <c:pt idx="378">
                  <c:v>68</c:v>
                </c:pt>
                <c:pt idx="379">
                  <c:v>62</c:v>
                </c:pt>
                <c:pt idx="380">
                  <c:v>62</c:v>
                </c:pt>
                <c:pt idx="381">
                  <c:v>47</c:v>
                </c:pt>
                <c:pt idx="382">
                  <c:v>62</c:v>
                </c:pt>
                <c:pt idx="383">
                  <c:v>62</c:v>
                </c:pt>
                <c:pt idx="384">
                  <c:v>47</c:v>
                </c:pt>
                <c:pt idx="385">
                  <c:v>62</c:v>
                </c:pt>
                <c:pt idx="386">
                  <c:v>62</c:v>
                </c:pt>
                <c:pt idx="387">
                  <c:v>62</c:v>
                </c:pt>
                <c:pt idx="388">
                  <c:v>47</c:v>
                </c:pt>
                <c:pt idx="389">
                  <c:v>62</c:v>
                </c:pt>
                <c:pt idx="390">
                  <c:v>94</c:v>
                </c:pt>
                <c:pt idx="391">
                  <c:v>94</c:v>
                </c:pt>
                <c:pt idx="392">
                  <c:v>74.400000000000006</c:v>
                </c:pt>
                <c:pt idx="393">
                  <c:v>94</c:v>
                </c:pt>
                <c:pt idx="394">
                  <c:v>94</c:v>
                </c:pt>
                <c:pt idx="395">
                  <c:v>94</c:v>
                </c:pt>
                <c:pt idx="396">
                  <c:v>64</c:v>
                </c:pt>
                <c:pt idx="397">
                  <c:v>75</c:v>
                </c:pt>
                <c:pt idx="398">
                  <c:v>75</c:v>
                </c:pt>
                <c:pt idx="399">
                  <c:v>75</c:v>
                </c:pt>
                <c:pt idx="400">
                  <c:v>60.5</c:v>
                </c:pt>
                <c:pt idx="401">
                  <c:v>95</c:v>
                </c:pt>
                <c:pt idx="402">
                  <c:v>95</c:v>
                </c:pt>
                <c:pt idx="403">
                  <c:v>95</c:v>
                </c:pt>
                <c:pt idx="404">
                  <c:v>95</c:v>
                </c:pt>
                <c:pt idx="405">
                  <c:v>75</c:v>
                </c:pt>
                <c:pt idx="406">
                  <c:v>75</c:v>
                </c:pt>
                <c:pt idx="407">
                  <c:v>60.5</c:v>
                </c:pt>
                <c:pt idx="408">
                  <c:v>68</c:v>
                </c:pt>
                <c:pt idx="409">
                  <c:v>46.3</c:v>
                </c:pt>
                <c:pt idx="410">
                  <c:v>68</c:v>
                </c:pt>
                <c:pt idx="411">
                  <c:v>50</c:v>
                </c:pt>
                <c:pt idx="412">
                  <c:v>50</c:v>
                </c:pt>
                <c:pt idx="413">
                  <c:v>64</c:v>
                </c:pt>
                <c:pt idx="414">
                  <c:v>64</c:v>
                </c:pt>
                <c:pt idx="415">
                  <c:v>87.7</c:v>
                </c:pt>
                <c:pt idx="416">
                  <c:v>87.7</c:v>
                </c:pt>
                <c:pt idx="417">
                  <c:v>86</c:v>
                </c:pt>
                <c:pt idx="418">
                  <c:v>86</c:v>
                </c:pt>
                <c:pt idx="419">
                  <c:v>79</c:v>
                </c:pt>
                <c:pt idx="420">
                  <c:v>79</c:v>
                </c:pt>
                <c:pt idx="421">
                  <c:v>59</c:v>
                </c:pt>
                <c:pt idx="422">
                  <c:v>79</c:v>
                </c:pt>
                <c:pt idx="423">
                  <c:v>79</c:v>
                </c:pt>
                <c:pt idx="424">
                  <c:v>59</c:v>
                </c:pt>
                <c:pt idx="425">
                  <c:v>77</c:v>
                </c:pt>
                <c:pt idx="426">
                  <c:v>52</c:v>
                </c:pt>
                <c:pt idx="427">
                  <c:v>77</c:v>
                </c:pt>
                <c:pt idx="428">
                  <c:v>77</c:v>
                </c:pt>
                <c:pt idx="429">
                  <c:v>77</c:v>
                </c:pt>
                <c:pt idx="430">
                  <c:v>52</c:v>
                </c:pt>
                <c:pt idx="431">
                  <c:v>77</c:v>
                </c:pt>
                <c:pt idx="432">
                  <c:v>77</c:v>
                </c:pt>
                <c:pt idx="433">
                  <c:v>52</c:v>
                </c:pt>
                <c:pt idx="434">
                  <c:v>86</c:v>
                </c:pt>
                <c:pt idx="435">
                  <c:v>77</c:v>
                </c:pt>
                <c:pt idx="436">
                  <c:v>86</c:v>
                </c:pt>
                <c:pt idx="437">
                  <c:v>86</c:v>
                </c:pt>
                <c:pt idx="438">
                  <c:v>77</c:v>
                </c:pt>
                <c:pt idx="439">
                  <c:v>86</c:v>
                </c:pt>
                <c:pt idx="440">
                  <c:v>67</c:v>
                </c:pt>
                <c:pt idx="441">
                  <c:v>79</c:v>
                </c:pt>
                <c:pt idx="442">
                  <c:v>79</c:v>
                </c:pt>
                <c:pt idx="443">
                  <c:v>79</c:v>
                </c:pt>
                <c:pt idx="444">
                  <c:v>88</c:v>
                </c:pt>
                <c:pt idx="445">
                  <c:v>102</c:v>
                </c:pt>
                <c:pt idx="446">
                  <c:v>102</c:v>
                </c:pt>
                <c:pt idx="447">
                  <c:v>65</c:v>
                </c:pt>
                <c:pt idx="448">
                  <c:v>49</c:v>
                </c:pt>
                <c:pt idx="449">
                  <c:v>65</c:v>
                </c:pt>
                <c:pt idx="450">
                  <c:v>65</c:v>
                </c:pt>
                <c:pt idx="451">
                  <c:v>67</c:v>
                </c:pt>
                <c:pt idx="452">
                  <c:v>79</c:v>
                </c:pt>
                <c:pt idx="453">
                  <c:v>79</c:v>
                </c:pt>
                <c:pt idx="454">
                  <c:v>79</c:v>
                </c:pt>
                <c:pt idx="455">
                  <c:v>100</c:v>
                </c:pt>
                <c:pt idx="456">
                  <c:v>107</c:v>
                </c:pt>
                <c:pt idx="457">
                  <c:v>107</c:v>
                </c:pt>
                <c:pt idx="458">
                  <c:v>100</c:v>
                </c:pt>
                <c:pt idx="459">
                  <c:v>87.5</c:v>
                </c:pt>
                <c:pt idx="460">
                  <c:v>87.5</c:v>
                </c:pt>
                <c:pt idx="461">
                  <c:v>66</c:v>
                </c:pt>
                <c:pt idx="462">
                  <c:v>93.1</c:v>
                </c:pt>
                <c:pt idx="463">
                  <c:v>93.1</c:v>
                </c:pt>
                <c:pt idx="464">
                  <c:v>75.8</c:v>
                </c:pt>
                <c:pt idx="465">
                  <c:v>82.7</c:v>
                </c:pt>
                <c:pt idx="466">
                  <c:v>82.7</c:v>
                </c:pt>
                <c:pt idx="467">
                  <c:v>82.7</c:v>
                </c:pt>
                <c:pt idx="468">
                  <c:v>94</c:v>
                </c:pt>
                <c:pt idx="469">
                  <c:v>94</c:v>
                </c:pt>
                <c:pt idx="470">
                  <c:v>94</c:v>
                </c:pt>
                <c:pt idx="471">
                  <c:v>94</c:v>
                </c:pt>
                <c:pt idx="472">
                  <c:v>94</c:v>
                </c:pt>
                <c:pt idx="473">
                  <c:v>71</c:v>
                </c:pt>
                <c:pt idx="474">
                  <c:v>49</c:v>
                </c:pt>
                <c:pt idx="475">
                  <c:v>65</c:v>
                </c:pt>
                <c:pt idx="476">
                  <c:v>65</c:v>
                </c:pt>
                <c:pt idx="477">
                  <c:v>41.2</c:v>
                </c:pt>
              </c:numCache>
            </c:numRef>
          </c:xVal>
          <c:yVal>
            <c:numRef>
              <c:f>scatter_plots_data!$E$2:$E$479</c:f>
              <c:numCache>
                <c:formatCode>General</c:formatCode>
                <c:ptCount val="47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560</c:v>
                </c:pt>
                <c:pt idx="13">
                  <c:v>#N/A</c:v>
                </c:pt>
                <c:pt idx="14">
                  <c:v>#N/A</c:v>
                </c:pt>
                <c:pt idx="15">
                  <c:v>590</c:v>
                </c:pt>
                <c:pt idx="16">
                  <c:v>#N/A</c:v>
                </c:pt>
                <c:pt idx="17">
                  <c:v>#N/A</c:v>
                </c:pt>
                <c:pt idx="18">
                  <c:v>410</c:v>
                </c:pt>
                <c:pt idx="19">
                  <c:v>415</c:v>
                </c:pt>
                <c:pt idx="20">
                  <c:v>#N/A</c:v>
                </c:pt>
                <c:pt idx="21">
                  <c:v>#N/A</c:v>
                </c:pt>
                <c:pt idx="22">
                  <c:v>395</c:v>
                </c:pt>
                <c:pt idx="23">
                  <c:v>395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500</c:v>
                </c:pt>
                <c:pt idx="28">
                  <c:v>#N/A</c:v>
                </c:pt>
                <c:pt idx="29">
                  <c:v>480</c:v>
                </c:pt>
                <c:pt idx="30">
                  <c:v>530</c:v>
                </c:pt>
                <c:pt idx="31">
                  <c:v>555</c:v>
                </c:pt>
                <c:pt idx="32">
                  <c:v>470</c:v>
                </c:pt>
                <c:pt idx="33">
                  <c:v>495</c:v>
                </c:pt>
                <c:pt idx="34">
                  <c:v>525</c:v>
                </c:pt>
                <c:pt idx="35">
                  <c:v>525</c:v>
                </c:pt>
                <c:pt idx="36">
                  <c:v>540</c:v>
                </c:pt>
                <c:pt idx="37">
                  <c:v>540</c:v>
                </c:pt>
                <c:pt idx="38">
                  <c:v>450</c:v>
                </c:pt>
                <c:pt idx="39">
                  <c:v>#N/A</c:v>
                </c:pt>
                <c:pt idx="40">
                  <c:v>#N/A</c:v>
                </c:pt>
                <c:pt idx="41">
                  <c:v>490</c:v>
                </c:pt>
                <c:pt idx="42">
                  <c:v>430</c:v>
                </c:pt>
                <c:pt idx="43">
                  <c:v>425</c:v>
                </c:pt>
                <c:pt idx="44">
                  <c:v>#N/A</c:v>
                </c:pt>
                <c:pt idx="45">
                  <c:v>#N/A</c:v>
                </c:pt>
                <c:pt idx="46">
                  <c:v>465</c:v>
                </c:pt>
                <c:pt idx="47">
                  <c:v>450</c:v>
                </c:pt>
                <c:pt idx="48">
                  <c:v>490</c:v>
                </c:pt>
                <c:pt idx="49">
                  <c:v>#N/A</c:v>
                </c:pt>
                <c:pt idx="50">
                  <c:v>510</c:v>
                </c:pt>
                <c:pt idx="51">
                  <c:v>500</c:v>
                </c:pt>
                <c:pt idx="52">
                  <c:v>470</c:v>
                </c:pt>
                <c:pt idx="53">
                  <c:v>525</c:v>
                </c:pt>
                <c:pt idx="54">
                  <c:v>#N/A</c:v>
                </c:pt>
                <c:pt idx="55">
                  <c:v>380</c:v>
                </c:pt>
                <c:pt idx="56">
                  <c:v>#N/A</c:v>
                </c:pt>
                <c:pt idx="57">
                  <c:v>385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445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400</c:v>
                </c:pt>
                <c:pt idx="72">
                  <c:v>#N/A</c:v>
                </c:pt>
                <c:pt idx="73">
                  <c:v>430</c:v>
                </c:pt>
                <c:pt idx="74">
                  <c:v>460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425</c:v>
                </c:pt>
                <c:pt idx="80">
                  <c:v>460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530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455</c:v>
                </c:pt>
                <c:pt idx="112">
                  <c:v>#N/A</c:v>
                </c:pt>
                <c:pt idx="113">
                  <c:v>#N/A</c:v>
                </c:pt>
                <c:pt idx="114">
                  <c:v>440</c:v>
                </c:pt>
                <c:pt idx="115">
                  <c:v>#N/A</c:v>
                </c:pt>
                <c:pt idx="116">
                  <c:v>#N/A</c:v>
                </c:pt>
                <c:pt idx="117">
                  <c:v>435</c:v>
                </c:pt>
                <c:pt idx="118">
                  <c:v>445</c:v>
                </c:pt>
                <c:pt idx="119">
                  <c:v>#N/A</c:v>
                </c:pt>
                <c:pt idx="120">
                  <c:v>#N/A</c:v>
                </c:pt>
                <c:pt idx="121">
                  <c:v>425</c:v>
                </c:pt>
                <c:pt idx="122">
                  <c:v>435</c:v>
                </c:pt>
                <c:pt idx="123">
                  <c:v>415</c:v>
                </c:pt>
                <c:pt idx="124">
                  <c:v>410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430</c:v>
                </c:pt>
                <c:pt idx="137">
                  <c:v>#N/A</c:v>
                </c:pt>
                <c:pt idx="138">
                  <c:v>#N/A</c:v>
                </c:pt>
                <c:pt idx="139">
                  <c:v>440</c:v>
                </c:pt>
                <c:pt idx="140">
                  <c:v>#N/A</c:v>
                </c:pt>
                <c:pt idx="141">
                  <c:v>375</c:v>
                </c:pt>
                <c:pt idx="142">
                  <c:v>360</c:v>
                </c:pt>
                <c:pt idx="143">
                  <c:v>350</c:v>
                </c:pt>
                <c:pt idx="144">
                  <c:v>#N/A</c:v>
                </c:pt>
                <c:pt idx="145">
                  <c:v>455</c:v>
                </c:pt>
                <c:pt idx="146">
                  <c:v>320</c:v>
                </c:pt>
                <c:pt idx="147">
                  <c:v>370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445</c:v>
                </c:pt>
                <c:pt idx="152">
                  <c:v>#N/A</c:v>
                </c:pt>
                <c:pt idx="153">
                  <c:v>390</c:v>
                </c:pt>
                <c:pt idx="154">
                  <c:v>#N/A</c:v>
                </c:pt>
                <c:pt idx="155">
                  <c:v>440</c:v>
                </c:pt>
                <c:pt idx="156">
                  <c:v>#N/A</c:v>
                </c:pt>
                <c:pt idx="157">
                  <c:v>490</c:v>
                </c:pt>
                <c:pt idx="158">
                  <c:v>#N/A</c:v>
                </c:pt>
                <c:pt idx="159">
                  <c:v>480</c:v>
                </c:pt>
                <c:pt idx="160">
                  <c:v>#N/A</c:v>
                </c:pt>
                <c:pt idx="161">
                  <c:v>#N/A</c:v>
                </c:pt>
                <c:pt idx="162">
                  <c:v>380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385</c:v>
                </c:pt>
                <c:pt idx="173">
                  <c:v>#N/A</c:v>
                </c:pt>
                <c:pt idx="174">
                  <c:v>440</c:v>
                </c:pt>
                <c:pt idx="175">
                  <c:v>#N/A</c:v>
                </c:pt>
                <c:pt idx="176">
                  <c:v>#N/A</c:v>
                </c:pt>
                <c:pt idx="177">
                  <c:v>435</c:v>
                </c:pt>
                <c:pt idx="178">
                  <c:v>420</c:v>
                </c:pt>
                <c:pt idx="179">
                  <c:v>425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350</c:v>
                </c:pt>
                <c:pt idx="187">
                  <c:v>#N/A</c:v>
                </c:pt>
                <c:pt idx="188">
                  <c:v>495</c:v>
                </c:pt>
                <c:pt idx="189">
                  <c:v>455</c:v>
                </c:pt>
                <c:pt idx="190">
                  <c:v>480</c:v>
                </c:pt>
                <c:pt idx="191">
                  <c:v>520</c:v>
                </c:pt>
                <c:pt idx="192">
                  <c:v>465</c:v>
                </c:pt>
                <c:pt idx="193">
                  <c:v>520</c:v>
                </c:pt>
                <c:pt idx="194">
                  <c:v>665</c:v>
                </c:pt>
                <c:pt idx="195">
                  <c:v>#N/A</c:v>
                </c:pt>
                <c:pt idx="196">
                  <c:v>580</c:v>
                </c:pt>
                <c:pt idx="197">
                  <c:v>#N/A</c:v>
                </c:pt>
                <c:pt idx="198">
                  <c:v>395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320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395</c:v>
                </c:pt>
                <c:pt idx="211">
                  <c:v>420</c:v>
                </c:pt>
                <c:pt idx="212">
                  <c:v>400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550</c:v>
                </c:pt>
                <c:pt idx="218">
                  <c:v>#N/A</c:v>
                </c:pt>
                <c:pt idx="219">
                  <c:v>#N/A</c:v>
                </c:pt>
                <c:pt idx="220">
                  <c:v>350</c:v>
                </c:pt>
                <c:pt idx="221">
                  <c:v>350</c:v>
                </c:pt>
                <c:pt idx="222">
                  <c:v>#N/A</c:v>
                </c:pt>
                <c:pt idx="223">
                  <c:v>345</c:v>
                </c:pt>
                <c:pt idx="224">
                  <c:v>345</c:v>
                </c:pt>
                <c:pt idx="225">
                  <c:v>#N/A</c:v>
                </c:pt>
                <c:pt idx="226">
                  <c:v>515</c:v>
                </c:pt>
                <c:pt idx="227">
                  <c:v>#N/A</c:v>
                </c:pt>
                <c:pt idx="228">
                  <c:v>505</c:v>
                </c:pt>
                <c:pt idx="229">
                  <c:v>450</c:v>
                </c:pt>
                <c:pt idx="230">
                  <c:v>450</c:v>
                </c:pt>
                <c:pt idx="231">
                  <c:v>#N/A</c:v>
                </c:pt>
                <c:pt idx="232">
                  <c:v>435</c:v>
                </c:pt>
                <c:pt idx="233">
                  <c:v>#N/A</c:v>
                </c:pt>
                <c:pt idx="234">
                  <c:v>455</c:v>
                </c:pt>
                <c:pt idx="235">
                  <c:v>425</c:v>
                </c:pt>
                <c:pt idx="236">
                  <c:v>420</c:v>
                </c:pt>
                <c:pt idx="237">
                  <c:v>#N/A</c:v>
                </c:pt>
                <c:pt idx="238">
                  <c:v>655</c:v>
                </c:pt>
                <c:pt idx="239">
                  <c:v>#N/A</c:v>
                </c:pt>
                <c:pt idx="240">
                  <c:v>640</c:v>
                </c:pt>
                <c:pt idx="241">
                  <c:v>640</c:v>
                </c:pt>
                <c:pt idx="242">
                  <c:v>585</c:v>
                </c:pt>
                <c:pt idx="243">
                  <c:v>530</c:v>
                </c:pt>
                <c:pt idx="244">
                  <c:v>#N/A</c:v>
                </c:pt>
                <c:pt idx="245">
                  <c:v>530</c:v>
                </c:pt>
                <c:pt idx="246">
                  <c:v>530</c:v>
                </c:pt>
                <c:pt idx="247">
                  <c:v>490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360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365</c:v>
                </c:pt>
                <c:pt idx="266">
                  <c:v>435</c:v>
                </c:pt>
                <c:pt idx="267">
                  <c:v>365</c:v>
                </c:pt>
                <c:pt idx="268">
                  <c:v>430</c:v>
                </c:pt>
                <c:pt idx="269">
                  <c:v>355</c:v>
                </c:pt>
                <c:pt idx="270">
                  <c:v>440</c:v>
                </c:pt>
                <c:pt idx="271">
                  <c:v>360</c:v>
                </c:pt>
                <c:pt idx="272">
                  <c:v>500</c:v>
                </c:pt>
                <c:pt idx="273">
                  <c:v>410</c:v>
                </c:pt>
                <c:pt idx="274">
                  <c:v>485</c:v>
                </c:pt>
                <c:pt idx="275">
                  <c:v>400</c:v>
                </c:pt>
                <c:pt idx="276">
                  <c:v>505</c:v>
                </c:pt>
                <c:pt idx="277">
                  <c:v>415</c:v>
                </c:pt>
                <c:pt idx="278">
                  <c:v>#N/A</c:v>
                </c:pt>
                <c:pt idx="279">
                  <c:v>#N/A</c:v>
                </c:pt>
                <c:pt idx="280">
                  <c:v>405</c:v>
                </c:pt>
                <c:pt idx="281">
                  <c:v>385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375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360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455</c:v>
                </c:pt>
                <c:pt idx="319">
                  <c:v>450</c:v>
                </c:pt>
                <c:pt idx="320">
                  <c:v>#N/A</c:v>
                </c:pt>
                <c:pt idx="321">
                  <c:v>#N/A</c:v>
                </c:pt>
                <c:pt idx="322">
                  <c:v>515</c:v>
                </c:pt>
                <c:pt idx="323">
                  <c:v>495</c:v>
                </c:pt>
                <c:pt idx="324">
                  <c:v>#N/A</c:v>
                </c:pt>
                <c:pt idx="325">
                  <c:v>485</c:v>
                </c:pt>
                <c:pt idx="326">
                  <c:v>#N/A</c:v>
                </c:pt>
                <c:pt idx="327">
                  <c:v>470</c:v>
                </c:pt>
                <c:pt idx="328">
                  <c:v>470</c:v>
                </c:pt>
                <c:pt idx="329">
                  <c:v>#N/A</c:v>
                </c:pt>
                <c:pt idx="330">
                  <c:v>460</c:v>
                </c:pt>
                <c:pt idx="331">
                  <c:v>#N/A</c:v>
                </c:pt>
                <c:pt idx="332">
                  <c:v>490</c:v>
                </c:pt>
                <c:pt idx="333">
                  <c:v>510</c:v>
                </c:pt>
                <c:pt idx="334">
                  <c:v>565</c:v>
                </c:pt>
                <c:pt idx="335">
                  <c:v>490</c:v>
                </c:pt>
                <c:pt idx="336">
                  <c:v>510</c:v>
                </c:pt>
                <c:pt idx="337">
                  <c:v>565</c:v>
                </c:pt>
                <c:pt idx="338">
                  <c:v>510</c:v>
                </c:pt>
                <c:pt idx="339">
                  <c:v>440</c:v>
                </c:pt>
                <c:pt idx="340">
                  <c:v>535</c:v>
                </c:pt>
                <c:pt idx="341">
                  <c:v>505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535</c:v>
                </c:pt>
                <c:pt idx="346">
                  <c:v>495</c:v>
                </c:pt>
                <c:pt idx="347">
                  <c:v>475</c:v>
                </c:pt>
                <c:pt idx="348">
                  <c:v>475</c:v>
                </c:pt>
                <c:pt idx="349">
                  <c:v>525</c:v>
                </c:pt>
                <c:pt idx="350">
                  <c:v>485</c:v>
                </c:pt>
                <c:pt idx="351">
                  <c:v>505</c:v>
                </c:pt>
                <c:pt idx="352">
                  <c:v>505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465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450</c:v>
                </c:pt>
                <c:pt idx="369">
                  <c:v>#N/A</c:v>
                </c:pt>
                <c:pt idx="370">
                  <c:v>#N/A</c:v>
                </c:pt>
                <c:pt idx="371">
                  <c:v>450</c:v>
                </c:pt>
                <c:pt idx="372">
                  <c:v>#N/A</c:v>
                </c:pt>
                <c:pt idx="373">
                  <c:v>#N/A</c:v>
                </c:pt>
                <c:pt idx="374">
                  <c:v>460</c:v>
                </c:pt>
                <c:pt idx="375">
                  <c:v>470</c:v>
                </c:pt>
                <c:pt idx="376">
                  <c:v>460</c:v>
                </c:pt>
                <c:pt idx="377">
                  <c:v>#N/A</c:v>
                </c:pt>
                <c:pt idx="378">
                  <c:v>#N/A</c:v>
                </c:pt>
                <c:pt idx="379">
                  <c:v>325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325</c:v>
                </c:pt>
                <c:pt idx="384">
                  <c:v>#N/A</c:v>
                </c:pt>
                <c:pt idx="385">
                  <c:v>#N/A</c:v>
                </c:pt>
                <c:pt idx="386">
                  <c:v>335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450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455</c:v>
                </c:pt>
                <c:pt idx="395">
                  <c:v>455</c:v>
                </c:pt>
                <c:pt idx="396">
                  <c:v>320</c:v>
                </c:pt>
                <c:pt idx="397">
                  <c:v>525</c:v>
                </c:pt>
                <c:pt idx="398">
                  <c:v>#N/A</c:v>
                </c:pt>
                <c:pt idx="399">
                  <c:v>490</c:v>
                </c:pt>
                <c:pt idx="400">
                  <c:v>#N/A</c:v>
                </c:pt>
                <c:pt idx="401">
                  <c:v>575</c:v>
                </c:pt>
                <c:pt idx="402">
                  <c:v>560</c:v>
                </c:pt>
                <c:pt idx="403">
                  <c:v>485</c:v>
                </c:pt>
                <c:pt idx="404">
                  <c:v>465</c:v>
                </c:pt>
                <c:pt idx="405">
                  <c:v>455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345</c:v>
                </c:pt>
                <c:pt idx="414">
                  <c:v>#N/A</c:v>
                </c:pt>
                <c:pt idx="415">
                  <c:v>405</c:v>
                </c:pt>
                <c:pt idx="416">
                  <c:v>400</c:v>
                </c:pt>
                <c:pt idx="417">
                  <c:v>350</c:v>
                </c:pt>
                <c:pt idx="418">
                  <c:v>#N/A</c:v>
                </c:pt>
                <c:pt idx="419">
                  <c:v>330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420</c:v>
                </c:pt>
                <c:pt idx="428">
                  <c:v>#N/A</c:v>
                </c:pt>
                <c:pt idx="429">
                  <c:v>435</c:v>
                </c:pt>
                <c:pt idx="430">
                  <c:v>#N/A</c:v>
                </c:pt>
                <c:pt idx="431">
                  <c:v>430</c:v>
                </c:pt>
                <c:pt idx="432">
                  <c:v>#N/A</c:v>
                </c:pt>
                <c:pt idx="433">
                  <c:v>#N/A</c:v>
                </c:pt>
                <c:pt idx="434">
                  <c:v>500</c:v>
                </c:pt>
                <c:pt idx="435">
                  <c:v>#N/A</c:v>
                </c:pt>
                <c:pt idx="436">
                  <c:v>#N/A</c:v>
                </c:pt>
                <c:pt idx="437">
                  <c:v>500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400</c:v>
                </c:pt>
                <c:pt idx="443">
                  <c:v>400</c:v>
                </c:pt>
                <c:pt idx="444">
                  <c:v>#N/A</c:v>
                </c:pt>
                <c:pt idx="445">
                  <c:v>530</c:v>
                </c:pt>
                <c:pt idx="446">
                  <c:v>530</c:v>
                </c:pt>
                <c:pt idx="447">
                  <c:v>330</c:v>
                </c:pt>
                <c:pt idx="448">
                  <c:v>#N/A</c:v>
                </c:pt>
                <c:pt idx="449">
                  <c:v>#N/A</c:v>
                </c:pt>
                <c:pt idx="450">
                  <c:v>340</c:v>
                </c:pt>
                <c:pt idx="451">
                  <c:v>#N/A</c:v>
                </c:pt>
                <c:pt idx="452">
                  <c:v>#N/A</c:v>
                </c:pt>
                <c:pt idx="453">
                  <c:v>385</c:v>
                </c:pt>
                <c:pt idx="454">
                  <c:v>385</c:v>
                </c:pt>
                <c:pt idx="455">
                  <c:v>#N/A</c:v>
                </c:pt>
                <c:pt idx="456">
                  <c:v>470</c:v>
                </c:pt>
                <c:pt idx="457">
                  <c:v>455</c:v>
                </c:pt>
                <c:pt idx="458">
                  <c:v>480</c:v>
                </c:pt>
                <c:pt idx="459">
                  <c:v>475</c:v>
                </c:pt>
                <c:pt idx="460">
                  <c:v>#N/A</c:v>
                </c:pt>
                <c:pt idx="461">
                  <c:v>#N/A</c:v>
                </c:pt>
                <c:pt idx="462">
                  <c:v>465</c:v>
                </c:pt>
                <c:pt idx="463">
                  <c:v>#N/A</c:v>
                </c:pt>
                <c:pt idx="464">
                  <c:v>#N/A</c:v>
                </c:pt>
                <c:pt idx="465">
                  <c:v>460</c:v>
                </c:pt>
                <c:pt idx="466">
                  <c:v>#N/A</c:v>
                </c:pt>
                <c:pt idx="467">
                  <c:v>455</c:v>
                </c:pt>
                <c:pt idx="468">
                  <c:v>#N/A</c:v>
                </c:pt>
                <c:pt idx="469">
                  <c:v>480</c:v>
                </c:pt>
                <c:pt idx="470">
                  <c:v>480</c:v>
                </c:pt>
                <c:pt idx="471">
                  <c:v>#N/A</c:v>
                </c:pt>
                <c:pt idx="472">
                  <c:v>450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350</c:v>
                </c:pt>
                <c:pt idx="47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63-475F-9480-EE057A35D9E6}"/>
            </c:ext>
          </c:extLst>
        </c:ser>
        <c:ser>
          <c:idx val="2"/>
          <c:order val="2"/>
          <c:tx>
            <c:strRef>
              <c:f>scatter_plots_data!$F$1</c:f>
              <c:strCache>
                <c:ptCount val="1"/>
                <c:pt idx="0">
                  <c:v>RWD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scatter_plots_data!$A$2:$A$479</c:f>
              <c:numCache>
                <c:formatCode>General</c:formatCode>
                <c:ptCount val="478"/>
                <c:pt idx="0">
                  <c:v>37.799999999999997</c:v>
                </c:pt>
                <c:pt idx="1">
                  <c:v>37.799999999999997</c:v>
                </c:pt>
                <c:pt idx="2">
                  <c:v>50.8</c:v>
                </c:pt>
                <c:pt idx="3">
                  <c:v>50.8</c:v>
                </c:pt>
                <c:pt idx="4">
                  <c:v>60</c:v>
                </c:pt>
                <c:pt idx="5">
                  <c:v>60</c:v>
                </c:pt>
                <c:pt idx="6">
                  <c:v>50.8</c:v>
                </c:pt>
                <c:pt idx="7">
                  <c:v>50.8</c:v>
                </c:pt>
                <c:pt idx="8">
                  <c:v>52</c:v>
                </c:pt>
                <c:pt idx="9">
                  <c:v>52</c:v>
                </c:pt>
                <c:pt idx="10">
                  <c:v>75.8</c:v>
                </c:pt>
                <c:pt idx="11">
                  <c:v>94.9</c:v>
                </c:pt>
                <c:pt idx="12">
                  <c:v>94.9</c:v>
                </c:pt>
                <c:pt idx="13">
                  <c:v>75.8</c:v>
                </c:pt>
                <c:pt idx="14">
                  <c:v>94.9</c:v>
                </c:pt>
                <c:pt idx="15">
                  <c:v>94.9</c:v>
                </c:pt>
                <c:pt idx="16">
                  <c:v>59</c:v>
                </c:pt>
                <c:pt idx="17">
                  <c:v>77</c:v>
                </c:pt>
                <c:pt idx="18">
                  <c:v>77</c:v>
                </c:pt>
                <c:pt idx="19">
                  <c:v>77</c:v>
                </c:pt>
                <c:pt idx="20">
                  <c:v>59</c:v>
                </c:pt>
                <c:pt idx="21">
                  <c:v>77</c:v>
                </c:pt>
                <c:pt idx="22">
                  <c:v>77</c:v>
                </c:pt>
                <c:pt idx="23">
                  <c:v>77</c:v>
                </c:pt>
                <c:pt idx="24">
                  <c:v>75.8</c:v>
                </c:pt>
                <c:pt idx="25">
                  <c:v>75.8</c:v>
                </c:pt>
                <c:pt idx="26">
                  <c:v>94.9</c:v>
                </c:pt>
                <c:pt idx="27">
                  <c:v>94.9</c:v>
                </c:pt>
                <c:pt idx="28">
                  <c:v>94.9</c:v>
                </c:pt>
                <c:pt idx="29">
                  <c:v>94.9</c:v>
                </c:pt>
                <c:pt idx="30">
                  <c:v>94.9</c:v>
                </c:pt>
                <c:pt idx="31">
                  <c:v>94.9</c:v>
                </c:pt>
                <c:pt idx="32">
                  <c:v>94.9</c:v>
                </c:pt>
                <c:pt idx="33">
                  <c:v>94.9</c:v>
                </c:pt>
                <c:pt idx="34">
                  <c:v>97</c:v>
                </c:pt>
                <c:pt idx="35">
                  <c:v>97</c:v>
                </c:pt>
                <c:pt idx="36">
                  <c:v>97</c:v>
                </c:pt>
                <c:pt idx="37">
                  <c:v>97</c:v>
                </c:pt>
                <c:pt idx="38">
                  <c:v>81.3</c:v>
                </c:pt>
                <c:pt idx="39">
                  <c:v>67.099999999999994</c:v>
                </c:pt>
                <c:pt idx="40">
                  <c:v>81.3</c:v>
                </c:pt>
                <c:pt idx="41">
                  <c:v>81.3</c:v>
                </c:pt>
                <c:pt idx="42">
                  <c:v>81.2</c:v>
                </c:pt>
                <c:pt idx="43">
                  <c:v>81.2</c:v>
                </c:pt>
                <c:pt idx="44">
                  <c:v>81.2</c:v>
                </c:pt>
                <c:pt idx="45">
                  <c:v>81.2</c:v>
                </c:pt>
                <c:pt idx="46">
                  <c:v>81.2</c:v>
                </c:pt>
                <c:pt idx="47">
                  <c:v>81.2</c:v>
                </c:pt>
                <c:pt idx="48">
                  <c:v>101.7</c:v>
                </c:pt>
                <c:pt idx="49">
                  <c:v>101.7</c:v>
                </c:pt>
                <c:pt idx="50">
                  <c:v>101.7</c:v>
                </c:pt>
                <c:pt idx="51">
                  <c:v>108.9</c:v>
                </c:pt>
                <c:pt idx="52">
                  <c:v>94.8</c:v>
                </c:pt>
                <c:pt idx="53">
                  <c:v>109.1</c:v>
                </c:pt>
                <c:pt idx="54">
                  <c:v>64.7</c:v>
                </c:pt>
                <c:pt idx="55">
                  <c:v>64.7</c:v>
                </c:pt>
                <c:pt idx="56">
                  <c:v>64.7</c:v>
                </c:pt>
                <c:pt idx="57">
                  <c:v>64.7</c:v>
                </c:pt>
                <c:pt idx="58">
                  <c:v>45.1</c:v>
                </c:pt>
                <c:pt idx="59">
                  <c:v>60.5</c:v>
                </c:pt>
                <c:pt idx="60">
                  <c:v>44.9</c:v>
                </c:pt>
                <c:pt idx="61">
                  <c:v>44.9</c:v>
                </c:pt>
                <c:pt idx="62">
                  <c:v>60.5</c:v>
                </c:pt>
                <c:pt idx="63">
                  <c:v>30</c:v>
                </c:pt>
                <c:pt idx="64">
                  <c:v>43.2</c:v>
                </c:pt>
                <c:pt idx="65">
                  <c:v>43.2</c:v>
                </c:pt>
                <c:pt idx="66">
                  <c:v>61.4</c:v>
                </c:pt>
                <c:pt idx="67">
                  <c:v>82.5</c:v>
                </c:pt>
                <c:pt idx="68">
                  <c:v>82.5</c:v>
                </c:pt>
                <c:pt idx="69">
                  <c:v>71.8</c:v>
                </c:pt>
                <c:pt idx="70">
                  <c:v>87</c:v>
                </c:pt>
                <c:pt idx="71">
                  <c:v>82.5</c:v>
                </c:pt>
                <c:pt idx="72">
                  <c:v>82.5</c:v>
                </c:pt>
                <c:pt idx="73">
                  <c:v>91.3</c:v>
                </c:pt>
                <c:pt idx="74">
                  <c:v>108.8</c:v>
                </c:pt>
                <c:pt idx="75">
                  <c:v>59</c:v>
                </c:pt>
                <c:pt idx="76">
                  <c:v>77</c:v>
                </c:pt>
                <c:pt idx="77">
                  <c:v>79</c:v>
                </c:pt>
                <c:pt idx="78">
                  <c:v>77</c:v>
                </c:pt>
                <c:pt idx="79">
                  <c:v>77</c:v>
                </c:pt>
                <c:pt idx="80">
                  <c:v>102</c:v>
                </c:pt>
                <c:pt idx="81">
                  <c:v>50</c:v>
                </c:pt>
                <c:pt idx="82">
                  <c:v>50</c:v>
                </c:pt>
                <c:pt idx="83">
                  <c:v>44</c:v>
                </c:pt>
                <c:pt idx="84">
                  <c:v>44</c:v>
                </c:pt>
                <c:pt idx="85">
                  <c:v>46.3</c:v>
                </c:pt>
                <c:pt idx="86">
                  <c:v>50.8</c:v>
                </c:pt>
                <c:pt idx="87">
                  <c:v>46.3</c:v>
                </c:pt>
                <c:pt idx="88">
                  <c:v>50.8</c:v>
                </c:pt>
                <c:pt idx="89">
                  <c:v>46.3</c:v>
                </c:pt>
                <c:pt idx="90">
                  <c:v>68</c:v>
                </c:pt>
                <c:pt idx="91">
                  <c:v>46.3</c:v>
                </c:pt>
                <c:pt idx="92">
                  <c:v>68</c:v>
                </c:pt>
                <c:pt idx="93">
                  <c:v>50.8</c:v>
                </c:pt>
                <c:pt idx="94">
                  <c:v>58.3</c:v>
                </c:pt>
                <c:pt idx="95">
                  <c:v>97.2</c:v>
                </c:pt>
                <c:pt idx="96">
                  <c:v>73.7</c:v>
                </c:pt>
                <c:pt idx="97">
                  <c:v>97.2</c:v>
                </c:pt>
                <c:pt idx="98">
                  <c:v>25</c:v>
                </c:pt>
                <c:pt idx="99">
                  <c:v>25</c:v>
                </c:pt>
                <c:pt idx="100">
                  <c:v>29</c:v>
                </c:pt>
                <c:pt idx="101">
                  <c:v>40</c:v>
                </c:pt>
                <c:pt idx="102">
                  <c:v>81</c:v>
                </c:pt>
                <c:pt idx="103">
                  <c:v>21.3</c:v>
                </c:pt>
                <c:pt idx="104">
                  <c:v>37.299999999999997</c:v>
                </c:pt>
                <c:pt idx="105">
                  <c:v>21.3</c:v>
                </c:pt>
                <c:pt idx="106">
                  <c:v>37.299999999999997</c:v>
                </c:pt>
                <c:pt idx="107">
                  <c:v>21.3</c:v>
                </c:pt>
                <c:pt idx="108">
                  <c:v>37.299999999999997</c:v>
                </c:pt>
                <c:pt idx="109">
                  <c:v>50.8</c:v>
                </c:pt>
                <c:pt idx="110">
                  <c:v>43.8</c:v>
                </c:pt>
                <c:pt idx="111">
                  <c:v>79</c:v>
                </c:pt>
                <c:pt idx="112">
                  <c:v>77</c:v>
                </c:pt>
                <c:pt idx="113">
                  <c:v>52</c:v>
                </c:pt>
                <c:pt idx="114">
                  <c:v>79</c:v>
                </c:pt>
                <c:pt idx="115">
                  <c:v>77</c:v>
                </c:pt>
                <c:pt idx="116">
                  <c:v>52</c:v>
                </c:pt>
                <c:pt idx="117">
                  <c:v>88</c:v>
                </c:pt>
                <c:pt idx="118">
                  <c:v>91</c:v>
                </c:pt>
                <c:pt idx="119">
                  <c:v>88</c:v>
                </c:pt>
                <c:pt idx="120">
                  <c:v>91</c:v>
                </c:pt>
                <c:pt idx="121">
                  <c:v>91</c:v>
                </c:pt>
                <c:pt idx="122">
                  <c:v>91</c:v>
                </c:pt>
                <c:pt idx="123">
                  <c:v>91</c:v>
                </c:pt>
                <c:pt idx="124">
                  <c:v>91</c:v>
                </c:pt>
                <c:pt idx="125">
                  <c:v>72.599999999999994</c:v>
                </c:pt>
                <c:pt idx="126">
                  <c:v>72.599999999999994</c:v>
                </c:pt>
                <c:pt idx="127">
                  <c:v>43.6</c:v>
                </c:pt>
                <c:pt idx="128">
                  <c:v>43.6</c:v>
                </c:pt>
                <c:pt idx="129">
                  <c:v>64</c:v>
                </c:pt>
                <c:pt idx="130">
                  <c:v>64</c:v>
                </c:pt>
                <c:pt idx="131">
                  <c:v>64</c:v>
                </c:pt>
                <c:pt idx="132">
                  <c:v>64</c:v>
                </c:pt>
                <c:pt idx="133">
                  <c:v>45.4</c:v>
                </c:pt>
                <c:pt idx="134">
                  <c:v>59.3</c:v>
                </c:pt>
                <c:pt idx="135">
                  <c:v>59.3</c:v>
                </c:pt>
                <c:pt idx="136">
                  <c:v>83.5</c:v>
                </c:pt>
                <c:pt idx="137">
                  <c:v>64.3</c:v>
                </c:pt>
                <c:pt idx="138">
                  <c:v>64.3</c:v>
                </c:pt>
                <c:pt idx="139">
                  <c:v>82.5</c:v>
                </c:pt>
                <c:pt idx="140">
                  <c:v>74</c:v>
                </c:pt>
                <c:pt idx="141">
                  <c:v>74</c:v>
                </c:pt>
                <c:pt idx="142">
                  <c:v>74</c:v>
                </c:pt>
                <c:pt idx="143">
                  <c:v>74</c:v>
                </c:pt>
                <c:pt idx="144">
                  <c:v>61.9</c:v>
                </c:pt>
                <c:pt idx="145">
                  <c:v>112</c:v>
                </c:pt>
                <c:pt idx="146">
                  <c:v>76.5</c:v>
                </c:pt>
                <c:pt idx="147">
                  <c:v>90</c:v>
                </c:pt>
                <c:pt idx="148">
                  <c:v>46</c:v>
                </c:pt>
                <c:pt idx="149">
                  <c:v>39</c:v>
                </c:pt>
                <c:pt idx="150">
                  <c:v>60</c:v>
                </c:pt>
                <c:pt idx="151">
                  <c:v>80</c:v>
                </c:pt>
                <c:pt idx="152">
                  <c:v>80</c:v>
                </c:pt>
                <c:pt idx="153">
                  <c:v>80</c:v>
                </c:pt>
                <c:pt idx="154">
                  <c:v>74</c:v>
                </c:pt>
                <c:pt idx="155">
                  <c:v>74</c:v>
                </c:pt>
                <c:pt idx="156">
                  <c:v>50</c:v>
                </c:pt>
                <c:pt idx="157">
                  <c:v>106</c:v>
                </c:pt>
                <c:pt idx="158">
                  <c:v>106</c:v>
                </c:pt>
                <c:pt idx="159">
                  <c:v>106</c:v>
                </c:pt>
                <c:pt idx="160">
                  <c:v>48.4</c:v>
                </c:pt>
                <c:pt idx="161">
                  <c:v>65.400000000000006</c:v>
                </c:pt>
                <c:pt idx="162">
                  <c:v>84.7</c:v>
                </c:pt>
                <c:pt idx="163">
                  <c:v>50.8</c:v>
                </c:pt>
                <c:pt idx="164">
                  <c:v>74</c:v>
                </c:pt>
                <c:pt idx="165">
                  <c:v>72</c:v>
                </c:pt>
                <c:pt idx="166">
                  <c:v>78</c:v>
                </c:pt>
                <c:pt idx="167">
                  <c:v>55</c:v>
                </c:pt>
                <c:pt idx="168">
                  <c:v>78</c:v>
                </c:pt>
                <c:pt idx="169">
                  <c:v>55</c:v>
                </c:pt>
                <c:pt idx="170">
                  <c:v>78</c:v>
                </c:pt>
                <c:pt idx="171">
                  <c:v>55</c:v>
                </c:pt>
                <c:pt idx="172">
                  <c:v>80</c:v>
                </c:pt>
                <c:pt idx="173">
                  <c:v>80</c:v>
                </c:pt>
                <c:pt idx="174">
                  <c:v>80</c:v>
                </c:pt>
                <c:pt idx="175">
                  <c:v>60</c:v>
                </c:pt>
                <c:pt idx="176">
                  <c:v>73</c:v>
                </c:pt>
                <c:pt idx="177">
                  <c:v>96</c:v>
                </c:pt>
                <c:pt idx="178">
                  <c:v>96</c:v>
                </c:pt>
                <c:pt idx="179">
                  <c:v>96</c:v>
                </c:pt>
                <c:pt idx="180">
                  <c:v>96</c:v>
                </c:pt>
                <c:pt idx="181">
                  <c:v>64.8</c:v>
                </c:pt>
                <c:pt idx="182">
                  <c:v>48.1</c:v>
                </c:pt>
                <c:pt idx="183">
                  <c:v>69.900000000000006</c:v>
                </c:pt>
                <c:pt idx="184">
                  <c:v>36</c:v>
                </c:pt>
                <c:pt idx="185">
                  <c:v>64</c:v>
                </c:pt>
                <c:pt idx="186">
                  <c:v>64</c:v>
                </c:pt>
                <c:pt idx="187">
                  <c:v>64</c:v>
                </c:pt>
                <c:pt idx="188">
                  <c:v>109</c:v>
                </c:pt>
                <c:pt idx="189">
                  <c:v>109</c:v>
                </c:pt>
                <c:pt idx="190">
                  <c:v>109</c:v>
                </c:pt>
                <c:pt idx="191">
                  <c:v>98.9</c:v>
                </c:pt>
                <c:pt idx="192">
                  <c:v>98.9</c:v>
                </c:pt>
                <c:pt idx="193">
                  <c:v>98.9</c:v>
                </c:pt>
                <c:pt idx="194">
                  <c:v>112</c:v>
                </c:pt>
                <c:pt idx="195">
                  <c:v>92</c:v>
                </c:pt>
                <c:pt idx="196">
                  <c:v>92</c:v>
                </c:pt>
                <c:pt idx="197">
                  <c:v>65</c:v>
                </c:pt>
                <c:pt idx="198">
                  <c:v>74.400000000000006</c:v>
                </c:pt>
                <c:pt idx="199">
                  <c:v>74.400000000000006</c:v>
                </c:pt>
                <c:pt idx="200">
                  <c:v>50.8</c:v>
                </c:pt>
                <c:pt idx="201">
                  <c:v>61.7</c:v>
                </c:pt>
                <c:pt idx="202">
                  <c:v>74.400000000000006</c:v>
                </c:pt>
                <c:pt idx="203">
                  <c:v>61.7</c:v>
                </c:pt>
                <c:pt idx="204">
                  <c:v>57.4</c:v>
                </c:pt>
                <c:pt idx="205">
                  <c:v>46</c:v>
                </c:pt>
                <c:pt idx="206">
                  <c:v>47.1</c:v>
                </c:pt>
                <c:pt idx="207">
                  <c:v>62.1</c:v>
                </c:pt>
                <c:pt idx="208">
                  <c:v>68.3</c:v>
                </c:pt>
                <c:pt idx="209">
                  <c:v>49</c:v>
                </c:pt>
                <c:pt idx="210">
                  <c:v>83</c:v>
                </c:pt>
                <c:pt idx="211">
                  <c:v>83</c:v>
                </c:pt>
                <c:pt idx="212">
                  <c:v>95</c:v>
                </c:pt>
                <c:pt idx="213">
                  <c:v>84</c:v>
                </c:pt>
                <c:pt idx="214">
                  <c:v>66</c:v>
                </c:pt>
                <c:pt idx="215">
                  <c:v>75</c:v>
                </c:pt>
                <c:pt idx="216">
                  <c:v>85</c:v>
                </c:pt>
                <c:pt idx="217">
                  <c:v>85</c:v>
                </c:pt>
                <c:pt idx="218">
                  <c:v>66.5</c:v>
                </c:pt>
                <c:pt idx="219">
                  <c:v>70.5</c:v>
                </c:pt>
                <c:pt idx="220">
                  <c:v>66.5</c:v>
                </c:pt>
                <c:pt idx="221">
                  <c:v>66.5</c:v>
                </c:pt>
                <c:pt idx="222">
                  <c:v>70.5</c:v>
                </c:pt>
                <c:pt idx="223">
                  <c:v>66.5</c:v>
                </c:pt>
                <c:pt idx="224">
                  <c:v>66.5</c:v>
                </c:pt>
                <c:pt idx="225">
                  <c:v>89</c:v>
                </c:pt>
                <c:pt idx="226">
                  <c:v>90.6</c:v>
                </c:pt>
                <c:pt idx="227">
                  <c:v>96</c:v>
                </c:pt>
                <c:pt idx="228">
                  <c:v>90.6</c:v>
                </c:pt>
                <c:pt idx="229">
                  <c:v>90.6</c:v>
                </c:pt>
                <c:pt idx="230">
                  <c:v>90.6</c:v>
                </c:pt>
                <c:pt idx="231">
                  <c:v>90.6</c:v>
                </c:pt>
                <c:pt idx="232">
                  <c:v>90.6</c:v>
                </c:pt>
                <c:pt idx="233">
                  <c:v>96</c:v>
                </c:pt>
                <c:pt idx="234">
                  <c:v>96</c:v>
                </c:pt>
                <c:pt idx="235">
                  <c:v>90.6</c:v>
                </c:pt>
                <c:pt idx="236">
                  <c:v>90.6</c:v>
                </c:pt>
                <c:pt idx="237">
                  <c:v>96</c:v>
                </c:pt>
                <c:pt idx="238">
                  <c:v>118</c:v>
                </c:pt>
                <c:pt idx="239">
                  <c:v>118</c:v>
                </c:pt>
                <c:pt idx="240">
                  <c:v>118</c:v>
                </c:pt>
                <c:pt idx="241">
                  <c:v>118</c:v>
                </c:pt>
                <c:pt idx="242">
                  <c:v>118</c:v>
                </c:pt>
                <c:pt idx="243">
                  <c:v>118</c:v>
                </c:pt>
                <c:pt idx="244">
                  <c:v>118</c:v>
                </c:pt>
                <c:pt idx="245">
                  <c:v>118</c:v>
                </c:pt>
                <c:pt idx="246">
                  <c:v>118</c:v>
                </c:pt>
                <c:pt idx="247">
                  <c:v>118</c:v>
                </c:pt>
                <c:pt idx="248">
                  <c:v>45</c:v>
                </c:pt>
                <c:pt idx="249">
                  <c:v>45</c:v>
                </c:pt>
                <c:pt idx="250">
                  <c:v>60</c:v>
                </c:pt>
                <c:pt idx="251">
                  <c:v>60</c:v>
                </c:pt>
                <c:pt idx="252">
                  <c:v>90</c:v>
                </c:pt>
                <c:pt idx="253">
                  <c:v>90</c:v>
                </c:pt>
                <c:pt idx="254">
                  <c:v>116</c:v>
                </c:pt>
                <c:pt idx="255">
                  <c:v>60</c:v>
                </c:pt>
                <c:pt idx="256">
                  <c:v>60</c:v>
                </c:pt>
                <c:pt idx="257">
                  <c:v>90</c:v>
                </c:pt>
                <c:pt idx="258">
                  <c:v>38.5</c:v>
                </c:pt>
                <c:pt idx="259">
                  <c:v>49.2</c:v>
                </c:pt>
                <c:pt idx="260">
                  <c:v>49.2</c:v>
                </c:pt>
                <c:pt idx="261">
                  <c:v>36.6</c:v>
                </c:pt>
                <c:pt idx="262">
                  <c:v>49.2</c:v>
                </c:pt>
                <c:pt idx="263">
                  <c:v>49.2</c:v>
                </c:pt>
                <c:pt idx="264">
                  <c:v>64.599999999999994</c:v>
                </c:pt>
                <c:pt idx="265">
                  <c:v>64.599999999999994</c:v>
                </c:pt>
                <c:pt idx="266">
                  <c:v>90</c:v>
                </c:pt>
                <c:pt idx="267">
                  <c:v>73.5</c:v>
                </c:pt>
                <c:pt idx="268">
                  <c:v>90</c:v>
                </c:pt>
                <c:pt idx="269">
                  <c:v>73.5</c:v>
                </c:pt>
                <c:pt idx="270">
                  <c:v>90</c:v>
                </c:pt>
                <c:pt idx="271">
                  <c:v>73.5</c:v>
                </c:pt>
                <c:pt idx="272">
                  <c:v>90</c:v>
                </c:pt>
                <c:pt idx="273">
                  <c:v>73.5</c:v>
                </c:pt>
                <c:pt idx="274">
                  <c:v>90</c:v>
                </c:pt>
                <c:pt idx="275">
                  <c:v>73.5</c:v>
                </c:pt>
                <c:pt idx="276">
                  <c:v>90</c:v>
                </c:pt>
                <c:pt idx="277">
                  <c:v>73.5</c:v>
                </c:pt>
                <c:pt idx="278">
                  <c:v>63</c:v>
                </c:pt>
                <c:pt idx="279">
                  <c:v>87</c:v>
                </c:pt>
                <c:pt idx="280">
                  <c:v>87</c:v>
                </c:pt>
                <c:pt idx="281">
                  <c:v>87</c:v>
                </c:pt>
                <c:pt idx="282">
                  <c:v>45</c:v>
                </c:pt>
                <c:pt idx="283">
                  <c:v>45</c:v>
                </c:pt>
                <c:pt idx="284">
                  <c:v>61</c:v>
                </c:pt>
                <c:pt idx="285">
                  <c:v>50.8</c:v>
                </c:pt>
                <c:pt idx="286">
                  <c:v>50.8</c:v>
                </c:pt>
                <c:pt idx="287">
                  <c:v>50</c:v>
                </c:pt>
                <c:pt idx="288">
                  <c:v>50</c:v>
                </c:pt>
                <c:pt idx="289">
                  <c:v>46.3</c:v>
                </c:pt>
                <c:pt idx="290">
                  <c:v>48.1</c:v>
                </c:pt>
                <c:pt idx="291">
                  <c:v>44</c:v>
                </c:pt>
                <c:pt idx="292">
                  <c:v>73</c:v>
                </c:pt>
                <c:pt idx="293">
                  <c:v>82.2</c:v>
                </c:pt>
                <c:pt idx="294">
                  <c:v>50.8</c:v>
                </c:pt>
                <c:pt idx="295">
                  <c:v>46.3</c:v>
                </c:pt>
                <c:pt idx="296">
                  <c:v>68</c:v>
                </c:pt>
                <c:pt idx="297">
                  <c:v>46.3</c:v>
                </c:pt>
                <c:pt idx="298">
                  <c:v>68</c:v>
                </c:pt>
                <c:pt idx="299">
                  <c:v>46.3</c:v>
                </c:pt>
                <c:pt idx="300">
                  <c:v>50.8</c:v>
                </c:pt>
                <c:pt idx="301">
                  <c:v>46.3</c:v>
                </c:pt>
                <c:pt idx="302">
                  <c:v>48.1</c:v>
                </c:pt>
                <c:pt idx="303">
                  <c:v>73</c:v>
                </c:pt>
                <c:pt idx="304">
                  <c:v>73</c:v>
                </c:pt>
                <c:pt idx="305">
                  <c:v>96.9</c:v>
                </c:pt>
                <c:pt idx="306">
                  <c:v>50.8</c:v>
                </c:pt>
                <c:pt idx="307">
                  <c:v>50.8</c:v>
                </c:pt>
                <c:pt idx="308">
                  <c:v>58.3</c:v>
                </c:pt>
                <c:pt idx="309">
                  <c:v>73</c:v>
                </c:pt>
                <c:pt idx="310">
                  <c:v>73</c:v>
                </c:pt>
                <c:pt idx="311">
                  <c:v>96.9</c:v>
                </c:pt>
                <c:pt idx="312">
                  <c:v>50</c:v>
                </c:pt>
                <c:pt idx="313">
                  <c:v>50</c:v>
                </c:pt>
                <c:pt idx="314">
                  <c:v>46.3</c:v>
                </c:pt>
                <c:pt idx="315">
                  <c:v>68</c:v>
                </c:pt>
                <c:pt idx="316">
                  <c:v>46.3</c:v>
                </c:pt>
                <c:pt idx="317">
                  <c:v>68</c:v>
                </c:pt>
                <c:pt idx="318">
                  <c:v>79</c:v>
                </c:pt>
                <c:pt idx="319">
                  <c:v>79</c:v>
                </c:pt>
                <c:pt idx="320">
                  <c:v>79</c:v>
                </c:pt>
                <c:pt idx="321">
                  <c:v>67</c:v>
                </c:pt>
                <c:pt idx="322">
                  <c:v>107</c:v>
                </c:pt>
                <c:pt idx="323">
                  <c:v>107</c:v>
                </c:pt>
                <c:pt idx="324">
                  <c:v>107</c:v>
                </c:pt>
                <c:pt idx="325">
                  <c:v>94</c:v>
                </c:pt>
                <c:pt idx="326">
                  <c:v>94</c:v>
                </c:pt>
                <c:pt idx="327">
                  <c:v>95</c:v>
                </c:pt>
                <c:pt idx="328">
                  <c:v>95</c:v>
                </c:pt>
                <c:pt idx="329">
                  <c:v>95</c:v>
                </c:pt>
                <c:pt idx="330">
                  <c:v>95</c:v>
                </c:pt>
                <c:pt idx="331">
                  <c:v>82.3</c:v>
                </c:pt>
                <c:pt idx="332">
                  <c:v>82.3</c:v>
                </c:pt>
                <c:pt idx="333">
                  <c:v>97</c:v>
                </c:pt>
                <c:pt idx="334">
                  <c:v>97</c:v>
                </c:pt>
                <c:pt idx="335">
                  <c:v>82.3</c:v>
                </c:pt>
                <c:pt idx="336">
                  <c:v>97</c:v>
                </c:pt>
                <c:pt idx="337">
                  <c:v>97</c:v>
                </c:pt>
                <c:pt idx="338">
                  <c:v>97</c:v>
                </c:pt>
                <c:pt idx="339">
                  <c:v>82.3</c:v>
                </c:pt>
                <c:pt idx="340">
                  <c:v>97</c:v>
                </c:pt>
                <c:pt idx="341">
                  <c:v>97</c:v>
                </c:pt>
                <c:pt idx="342">
                  <c:v>97</c:v>
                </c:pt>
                <c:pt idx="343">
                  <c:v>97</c:v>
                </c:pt>
                <c:pt idx="344">
                  <c:v>82.3</c:v>
                </c:pt>
                <c:pt idx="345">
                  <c:v>97</c:v>
                </c:pt>
                <c:pt idx="346">
                  <c:v>97</c:v>
                </c:pt>
                <c:pt idx="347">
                  <c:v>97</c:v>
                </c:pt>
                <c:pt idx="348">
                  <c:v>97</c:v>
                </c:pt>
                <c:pt idx="349">
                  <c:v>97</c:v>
                </c:pt>
                <c:pt idx="350">
                  <c:v>97</c:v>
                </c:pt>
                <c:pt idx="351">
                  <c:v>97</c:v>
                </c:pt>
                <c:pt idx="352">
                  <c:v>97</c:v>
                </c:pt>
                <c:pt idx="353">
                  <c:v>40</c:v>
                </c:pt>
                <c:pt idx="354">
                  <c:v>52</c:v>
                </c:pt>
                <c:pt idx="355">
                  <c:v>40</c:v>
                </c:pt>
                <c:pt idx="356">
                  <c:v>40</c:v>
                </c:pt>
                <c:pt idx="357">
                  <c:v>52</c:v>
                </c:pt>
                <c:pt idx="358">
                  <c:v>45</c:v>
                </c:pt>
                <c:pt idx="359">
                  <c:v>45</c:v>
                </c:pt>
                <c:pt idx="360">
                  <c:v>60</c:v>
                </c:pt>
                <c:pt idx="361">
                  <c:v>60</c:v>
                </c:pt>
                <c:pt idx="362">
                  <c:v>60</c:v>
                </c:pt>
                <c:pt idx="363">
                  <c:v>87</c:v>
                </c:pt>
                <c:pt idx="364">
                  <c:v>102</c:v>
                </c:pt>
                <c:pt idx="365">
                  <c:v>52</c:v>
                </c:pt>
                <c:pt idx="366">
                  <c:v>59</c:v>
                </c:pt>
                <c:pt idx="367">
                  <c:v>77</c:v>
                </c:pt>
                <c:pt idx="368">
                  <c:v>79</c:v>
                </c:pt>
                <c:pt idx="369">
                  <c:v>59</c:v>
                </c:pt>
                <c:pt idx="370">
                  <c:v>77</c:v>
                </c:pt>
                <c:pt idx="371">
                  <c:v>77</c:v>
                </c:pt>
                <c:pt idx="372">
                  <c:v>59</c:v>
                </c:pt>
                <c:pt idx="373">
                  <c:v>77</c:v>
                </c:pt>
                <c:pt idx="374">
                  <c:v>77</c:v>
                </c:pt>
                <c:pt idx="375">
                  <c:v>79</c:v>
                </c:pt>
                <c:pt idx="376">
                  <c:v>79</c:v>
                </c:pt>
                <c:pt idx="377">
                  <c:v>81</c:v>
                </c:pt>
                <c:pt idx="378">
                  <c:v>68</c:v>
                </c:pt>
                <c:pt idx="379">
                  <c:v>62</c:v>
                </c:pt>
                <c:pt idx="380">
                  <c:v>62</c:v>
                </c:pt>
                <c:pt idx="381">
                  <c:v>47</c:v>
                </c:pt>
                <c:pt idx="382">
                  <c:v>62</c:v>
                </c:pt>
                <c:pt idx="383">
                  <c:v>62</c:v>
                </c:pt>
                <c:pt idx="384">
                  <c:v>47</c:v>
                </c:pt>
                <c:pt idx="385">
                  <c:v>62</c:v>
                </c:pt>
                <c:pt idx="386">
                  <c:v>62</c:v>
                </c:pt>
                <c:pt idx="387">
                  <c:v>62</c:v>
                </c:pt>
                <c:pt idx="388">
                  <c:v>47</c:v>
                </c:pt>
                <c:pt idx="389">
                  <c:v>62</c:v>
                </c:pt>
                <c:pt idx="390">
                  <c:v>94</c:v>
                </c:pt>
                <c:pt idx="391">
                  <c:v>94</c:v>
                </c:pt>
                <c:pt idx="392">
                  <c:v>74.400000000000006</c:v>
                </c:pt>
                <c:pt idx="393">
                  <c:v>94</c:v>
                </c:pt>
                <c:pt idx="394">
                  <c:v>94</c:v>
                </c:pt>
                <c:pt idx="395">
                  <c:v>94</c:v>
                </c:pt>
                <c:pt idx="396">
                  <c:v>64</c:v>
                </c:pt>
                <c:pt idx="397">
                  <c:v>75</c:v>
                </c:pt>
                <c:pt idx="398">
                  <c:v>75</c:v>
                </c:pt>
                <c:pt idx="399">
                  <c:v>75</c:v>
                </c:pt>
                <c:pt idx="400">
                  <c:v>60.5</c:v>
                </c:pt>
                <c:pt idx="401">
                  <c:v>95</c:v>
                </c:pt>
                <c:pt idx="402">
                  <c:v>95</c:v>
                </c:pt>
                <c:pt idx="403">
                  <c:v>95</c:v>
                </c:pt>
                <c:pt idx="404">
                  <c:v>95</c:v>
                </c:pt>
                <c:pt idx="405">
                  <c:v>75</c:v>
                </c:pt>
                <c:pt idx="406">
                  <c:v>75</c:v>
                </c:pt>
                <c:pt idx="407">
                  <c:v>60.5</c:v>
                </c:pt>
                <c:pt idx="408">
                  <c:v>68</c:v>
                </c:pt>
                <c:pt idx="409">
                  <c:v>46.3</c:v>
                </c:pt>
                <c:pt idx="410">
                  <c:v>68</c:v>
                </c:pt>
                <c:pt idx="411">
                  <c:v>50</c:v>
                </c:pt>
                <c:pt idx="412">
                  <c:v>50</c:v>
                </c:pt>
                <c:pt idx="413">
                  <c:v>64</c:v>
                </c:pt>
                <c:pt idx="414">
                  <c:v>64</c:v>
                </c:pt>
                <c:pt idx="415">
                  <c:v>87.7</c:v>
                </c:pt>
                <c:pt idx="416">
                  <c:v>87.7</c:v>
                </c:pt>
                <c:pt idx="417">
                  <c:v>86</c:v>
                </c:pt>
                <c:pt idx="418">
                  <c:v>86</c:v>
                </c:pt>
                <c:pt idx="419">
                  <c:v>79</c:v>
                </c:pt>
                <c:pt idx="420">
                  <c:v>79</c:v>
                </c:pt>
                <c:pt idx="421">
                  <c:v>59</c:v>
                </c:pt>
                <c:pt idx="422">
                  <c:v>79</c:v>
                </c:pt>
                <c:pt idx="423">
                  <c:v>79</c:v>
                </c:pt>
                <c:pt idx="424">
                  <c:v>59</c:v>
                </c:pt>
                <c:pt idx="425">
                  <c:v>77</c:v>
                </c:pt>
                <c:pt idx="426">
                  <c:v>52</c:v>
                </c:pt>
                <c:pt idx="427">
                  <c:v>77</c:v>
                </c:pt>
                <c:pt idx="428">
                  <c:v>77</c:v>
                </c:pt>
                <c:pt idx="429">
                  <c:v>77</c:v>
                </c:pt>
                <c:pt idx="430">
                  <c:v>52</c:v>
                </c:pt>
                <c:pt idx="431">
                  <c:v>77</c:v>
                </c:pt>
                <c:pt idx="432">
                  <c:v>77</c:v>
                </c:pt>
                <c:pt idx="433">
                  <c:v>52</c:v>
                </c:pt>
                <c:pt idx="434">
                  <c:v>86</c:v>
                </c:pt>
                <c:pt idx="435">
                  <c:v>77</c:v>
                </c:pt>
                <c:pt idx="436">
                  <c:v>86</c:v>
                </c:pt>
                <c:pt idx="437">
                  <c:v>86</c:v>
                </c:pt>
                <c:pt idx="438">
                  <c:v>77</c:v>
                </c:pt>
                <c:pt idx="439">
                  <c:v>86</c:v>
                </c:pt>
                <c:pt idx="440">
                  <c:v>67</c:v>
                </c:pt>
                <c:pt idx="441">
                  <c:v>79</c:v>
                </c:pt>
                <c:pt idx="442">
                  <c:v>79</c:v>
                </c:pt>
                <c:pt idx="443">
                  <c:v>79</c:v>
                </c:pt>
                <c:pt idx="444">
                  <c:v>88</c:v>
                </c:pt>
                <c:pt idx="445">
                  <c:v>102</c:v>
                </c:pt>
                <c:pt idx="446">
                  <c:v>102</c:v>
                </c:pt>
                <c:pt idx="447">
                  <c:v>65</c:v>
                </c:pt>
                <c:pt idx="448">
                  <c:v>49</c:v>
                </c:pt>
                <c:pt idx="449">
                  <c:v>65</c:v>
                </c:pt>
                <c:pt idx="450">
                  <c:v>65</c:v>
                </c:pt>
                <c:pt idx="451">
                  <c:v>67</c:v>
                </c:pt>
                <c:pt idx="452">
                  <c:v>79</c:v>
                </c:pt>
                <c:pt idx="453">
                  <c:v>79</c:v>
                </c:pt>
                <c:pt idx="454">
                  <c:v>79</c:v>
                </c:pt>
                <c:pt idx="455">
                  <c:v>100</c:v>
                </c:pt>
                <c:pt idx="456">
                  <c:v>107</c:v>
                </c:pt>
                <c:pt idx="457">
                  <c:v>107</c:v>
                </c:pt>
                <c:pt idx="458">
                  <c:v>100</c:v>
                </c:pt>
                <c:pt idx="459">
                  <c:v>87.5</c:v>
                </c:pt>
                <c:pt idx="460">
                  <c:v>87.5</c:v>
                </c:pt>
                <c:pt idx="461">
                  <c:v>66</c:v>
                </c:pt>
                <c:pt idx="462">
                  <c:v>93.1</c:v>
                </c:pt>
                <c:pt idx="463">
                  <c:v>93.1</c:v>
                </c:pt>
                <c:pt idx="464">
                  <c:v>75.8</c:v>
                </c:pt>
                <c:pt idx="465">
                  <c:v>82.7</c:v>
                </c:pt>
                <c:pt idx="466">
                  <c:v>82.7</c:v>
                </c:pt>
                <c:pt idx="467">
                  <c:v>82.7</c:v>
                </c:pt>
                <c:pt idx="468">
                  <c:v>94</c:v>
                </c:pt>
                <c:pt idx="469">
                  <c:v>94</c:v>
                </c:pt>
                <c:pt idx="470">
                  <c:v>94</c:v>
                </c:pt>
                <c:pt idx="471">
                  <c:v>94</c:v>
                </c:pt>
                <c:pt idx="472">
                  <c:v>94</c:v>
                </c:pt>
                <c:pt idx="473">
                  <c:v>71</c:v>
                </c:pt>
                <c:pt idx="474">
                  <c:v>49</c:v>
                </c:pt>
                <c:pt idx="475">
                  <c:v>65</c:v>
                </c:pt>
                <c:pt idx="476">
                  <c:v>65</c:v>
                </c:pt>
                <c:pt idx="477">
                  <c:v>41.2</c:v>
                </c:pt>
              </c:numCache>
            </c:numRef>
          </c:xVal>
          <c:yVal>
            <c:numRef>
              <c:f>scatter_plots_data!$F$2:$F$479</c:f>
              <c:numCache>
                <c:formatCode>General</c:formatCode>
                <c:ptCount val="47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465</c:v>
                </c:pt>
                <c:pt idx="11">
                  <c:v>575</c:v>
                </c:pt>
                <c:pt idx="12">
                  <c:v>#N/A</c:v>
                </c:pt>
                <c:pt idx="13">
                  <c:v>495</c:v>
                </c:pt>
                <c:pt idx="14">
                  <c:v>610</c:v>
                </c:pt>
                <c:pt idx="15">
                  <c:v>#N/A</c:v>
                </c:pt>
                <c:pt idx="16">
                  <c:v>340</c:v>
                </c:pt>
                <c:pt idx="17">
                  <c:v>435</c:v>
                </c:pt>
                <c:pt idx="18">
                  <c:v>#N/A</c:v>
                </c:pt>
                <c:pt idx="19">
                  <c:v>#N/A</c:v>
                </c:pt>
                <c:pt idx="20">
                  <c:v>325</c:v>
                </c:pt>
                <c:pt idx="21">
                  <c:v>420</c:v>
                </c:pt>
                <c:pt idx="22">
                  <c:v>#N/A</c:v>
                </c:pt>
                <c:pt idx="23">
                  <c:v>#N/A</c:v>
                </c:pt>
                <c:pt idx="24">
                  <c:v>395</c:v>
                </c:pt>
                <c:pt idx="25">
                  <c:v>410</c:v>
                </c:pt>
                <c:pt idx="26">
                  <c:v>510</c:v>
                </c:pt>
                <c:pt idx="27">
                  <c:v>#N/A</c:v>
                </c:pt>
                <c:pt idx="28">
                  <c:v>490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430</c:v>
                </c:pt>
                <c:pt idx="40">
                  <c:v>515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480</c:v>
                </c:pt>
                <c:pt idx="45">
                  <c:v>465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520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365</c:v>
                </c:pt>
                <c:pt idx="67">
                  <c:v>#N/A</c:v>
                </c:pt>
                <c:pt idx="68">
                  <c:v>480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415</c:v>
                </c:pt>
                <c:pt idx="73">
                  <c:v>#N/A</c:v>
                </c:pt>
                <c:pt idx="74">
                  <c:v>#N/A</c:v>
                </c:pt>
                <c:pt idx="75">
                  <c:v>360</c:v>
                </c:pt>
                <c:pt idx="76">
                  <c:v>460</c:v>
                </c:pt>
                <c:pt idx="77">
                  <c:v>465</c:v>
                </c:pt>
                <c:pt idx="78">
                  <c:v>445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455</c:v>
                </c:pt>
                <c:pt idx="113">
                  <c:v>320</c:v>
                </c:pt>
                <c:pt idx="114">
                  <c:v>#N/A</c:v>
                </c:pt>
                <c:pt idx="115">
                  <c:v>435</c:v>
                </c:pt>
                <c:pt idx="116">
                  <c:v>305</c:v>
                </c:pt>
                <c:pt idx="117">
                  <c:v>#N/A</c:v>
                </c:pt>
                <c:pt idx="118">
                  <c:v>#N/A</c:v>
                </c:pt>
                <c:pt idx="119">
                  <c:v>475</c:v>
                </c:pt>
                <c:pt idx="120">
                  <c:v>480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385</c:v>
                </c:pt>
                <c:pt idx="126">
                  <c:v>380</c:v>
                </c:pt>
                <c:pt idx="127">
                  <c:v>#N/A</c:v>
                </c:pt>
                <c:pt idx="128">
                  <c:v>#N/A</c:v>
                </c:pt>
                <c:pt idx="129">
                  <c:v>235</c:v>
                </c:pt>
                <c:pt idx="130">
                  <c:v>235</c:v>
                </c:pt>
                <c:pt idx="131">
                  <c:v>235</c:v>
                </c:pt>
                <c:pt idx="132">
                  <c:v>235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390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345</c:v>
                </c:pt>
                <c:pt idx="151">
                  <c:v>#N/A</c:v>
                </c:pt>
                <c:pt idx="152">
                  <c:v>450</c:v>
                </c:pt>
                <c:pt idx="153">
                  <c:v>#N/A</c:v>
                </c:pt>
                <c:pt idx="154">
                  <c:v>495</c:v>
                </c:pt>
                <c:pt idx="155">
                  <c:v>#N/A</c:v>
                </c:pt>
                <c:pt idx="156">
                  <c:v>335</c:v>
                </c:pt>
                <c:pt idx="157">
                  <c:v>#N/A</c:v>
                </c:pt>
                <c:pt idx="158">
                  <c:v>500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455</c:v>
                </c:pt>
                <c:pt idx="174">
                  <c:v>#N/A</c:v>
                </c:pt>
                <c:pt idx="175">
                  <c:v>345</c:v>
                </c:pt>
                <c:pt idx="176">
                  <c:v>355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450</c:v>
                </c:pt>
                <c:pt idx="181">
                  <c:v>#N/A</c:v>
                </c:pt>
                <c:pt idx="182">
                  <c:v>#N/A</c:v>
                </c:pt>
                <c:pt idx="183">
                  <c:v>350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565</c:v>
                </c:pt>
                <c:pt idx="196">
                  <c:v>#N/A</c:v>
                </c:pt>
                <c:pt idx="197">
                  <c:v>370</c:v>
                </c:pt>
                <c:pt idx="198">
                  <c:v>#N/A</c:v>
                </c:pt>
                <c:pt idx="199">
                  <c:v>425</c:v>
                </c:pt>
                <c:pt idx="200">
                  <c:v>300</c:v>
                </c:pt>
                <c:pt idx="201">
                  <c:v>360</c:v>
                </c:pt>
                <c:pt idx="202">
                  <c:v>425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275</c:v>
                </c:pt>
                <c:pt idx="207">
                  <c:v>365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390</c:v>
                </c:pt>
                <c:pt idx="215">
                  <c:v>440</c:v>
                </c:pt>
                <c:pt idx="216">
                  <c:v>565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525</c:v>
                </c:pt>
                <c:pt idx="226">
                  <c:v>#N/A</c:v>
                </c:pt>
                <c:pt idx="227">
                  <c:v>555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450</c:v>
                </c:pt>
                <c:pt idx="232">
                  <c:v>#N/A</c:v>
                </c:pt>
                <c:pt idx="233">
                  <c:v>475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570</c:v>
                </c:pt>
                <c:pt idx="238">
                  <c:v>#N/A</c:v>
                </c:pt>
                <c:pt idx="239">
                  <c:v>685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540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475</c:v>
                </c:pt>
                <c:pt idx="321">
                  <c:v>405</c:v>
                </c:pt>
                <c:pt idx="322">
                  <c:v>#N/A</c:v>
                </c:pt>
                <c:pt idx="323">
                  <c:v>#N/A</c:v>
                </c:pt>
                <c:pt idx="324">
                  <c:v>530</c:v>
                </c:pt>
                <c:pt idx="325">
                  <c:v>#N/A</c:v>
                </c:pt>
                <c:pt idx="326">
                  <c:v>495</c:v>
                </c:pt>
                <c:pt idx="327">
                  <c:v>#N/A</c:v>
                </c:pt>
                <c:pt idx="328">
                  <c:v>#N/A</c:v>
                </c:pt>
                <c:pt idx="329">
                  <c:v>495</c:v>
                </c:pt>
                <c:pt idx="330">
                  <c:v>#N/A</c:v>
                </c:pt>
                <c:pt idx="331">
                  <c:v>495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575</c:v>
                </c:pt>
                <c:pt idx="343">
                  <c:v>530</c:v>
                </c:pt>
                <c:pt idx="344">
                  <c:v>460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310</c:v>
                </c:pt>
                <c:pt idx="366">
                  <c:v>350</c:v>
                </c:pt>
                <c:pt idx="367">
                  <c:v>450</c:v>
                </c:pt>
                <c:pt idx="368">
                  <c:v>#N/A</c:v>
                </c:pt>
                <c:pt idx="369">
                  <c:v>360</c:v>
                </c:pt>
                <c:pt idx="370">
                  <c:v>455</c:v>
                </c:pt>
                <c:pt idx="371">
                  <c:v>#N/A</c:v>
                </c:pt>
                <c:pt idx="372">
                  <c:v>370</c:v>
                </c:pt>
                <c:pt idx="373">
                  <c:v>470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335</c:v>
                </c:pt>
                <c:pt idx="381">
                  <c:v>250</c:v>
                </c:pt>
                <c:pt idx="382">
                  <c:v>335</c:v>
                </c:pt>
                <c:pt idx="383">
                  <c:v>#N/A</c:v>
                </c:pt>
                <c:pt idx="384">
                  <c:v>250</c:v>
                </c:pt>
                <c:pt idx="385">
                  <c:v>335</c:v>
                </c:pt>
                <c:pt idx="386">
                  <c:v>#N/A</c:v>
                </c:pt>
                <c:pt idx="387">
                  <c:v>355</c:v>
                </c:pt>
                <c:pt idx="388">
                  <c:v>265</c:v>
                </c:pt>
                <c:pt idx="389">
                  <c:v>355</c:v>
                </c:pt>
                <c:pt idx="390">
                  <c:v>#N/A</c:v>
                </c:pt>
                <c:pt idx="391">
                  <c:v>465</c:v>
                </c:pt>
                <c:pt idx="392">
                  <c:v>370</c:v>
                </c:pt>
                <c:pt idx="393">
                  <c:v>465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545</c:v>
                </c:pt>
                <c:pt idx="399">
                  <c:v>#N/A</c:v>
                </c:pt>
                <c:pt idx="400">
                  <c:v>445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470</c:v>
                </c:pt>
                <c:pt idx="407">
                  <c:v>375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370</c:v>
                </c:pt>
                <c:pt idx="419">
                  <c:v>#N/A</c:v>
                </c:pt>
                <c:pt idx="420">
                  <c:v>360</c:v>
                </c:pt>
                <c:pt idx="421">
                  <c:v>275</c:v>
                </c:pt>
                <c:pt idx="422">
                  <c:v>470</c:v>
                </c:pt>
                <c:pt idx="423">
                  <c:v>465</c:v>
                </c:pt>
                <c:pt idx="424">
                  <c:v>365</c:v>
                </c:pt>
                <c:pt idx="425">
                  <c:v>465</c:v>
                </c:pt>
                <c:pt idx="426">
                  <c:v>325</c:v>
                </c:pt>
                <c:pt idx="427">
                  <c:v>#N/A</c:v>
                </c:pt>
                <c:pt idx="428">
                  <c:v>445</c:v>
                </c:pt>
                <c:pt idx="429">
                  <c:v>#N/A</c:v>
                </c:pt>
                <c:pt idx="430">
                  <c:v>285</c:v>
                </c:pt>
                <c:pt idx="431">
                  <c:v>#N/A</c:v>
                </c:pt>
                <c:pt idx="432">
                  <c:v>460</c:v>
                </c:pt>
                <c:pt idx="433">
                  <c:v>320</c:v>
                </c:pt>
                <c:pt idx="434">
                  <c:v>#N/A</c:v>
                </c:pt>
                <c:pt idx="435">
                  <c:v>475</c:v>
                </c:pt>
                <c:pt idx="436">
                  <c:v>525</c:v>
                </c:pt>
                <c:pt idx="437">
                  <c:v>#N/A</c:v>
                </c:pt>
                <c:pt idx="438">
                  <c:v>470</c:v>
                </c:pt>
                <c:pt idx="439">
                  <c:v>520</c:v>
                </c:pt>
                <c:pt idx="440">
                  <c:v>360</c:v>
                </c:pt>
                <c:pt idx="441">
                  <c:v>420</c:v>
                </c:pt>
                <c:pt idx="442">
                  <c:v>#N/A</c:v>
                </c:pt>
                <c:pt idx="443">
                  <c:v>#N/A</c:v>
                </c:pt>
                <c:pt idx="444">
                  <c:v>485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275</c:v>
                </c:pt>
                <c:pt idx="449">
                  <c:v>365</c:v>
                </c:pt>
                <c:pt idx="450">
                  <c:v>#N/A</c:v>
                </c:pt>
                <c:pt idx="451">
                  <c:v>345</c:v>
                </c:pt>
                <c:pt idx="452">
                  <c:v>400</c:v>
                </c:pt>
                <c:pt idx="453">
                  <c:v>#N/A</c:v>
                </c:pt>
                <c:pt idx="454">
                  <c:v>#N/A</c:v>
                </c:pt>
                <c:pt idx="455">
                  <c:v>460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480</c:v>
                </c:pt>
                <c:pt idx="461">
                  <c:v>370</c:v>
                </c:pt>
                <c:pt idx="462">
                  <c:v>#N/A</c:v>
                </c:pt>
                <c:pt idx="463">
                  <c:v>480</c:v>
                </c:pt>
                <c:pt idx="464">
                  <c:v>395</c:v>
                </c:pt>
                <c:pt idx="465">
                  <c:v>#N/A</c:v>
                </c:pt>
                <c:pt idx="466">
                  <c:v>495</c:v>
                </c:pt>
                <c:pt idx="467">
                  <c:v>#N/A</c:v>
                </c:pt>
                <c:pt idx="468">
                  <c:v>505</c:v>
                </c:pt>
                <c:pt idx="469">
                  <c:v>#N/A</c:v>
                </c:pt>
                <c:pt idx="470">
                  <c:v>#N/A</c:v>
                </c:pt>
                <c:pt idx="471">
                  <c:v>475</c:v>
                </c:pt>
                <c:pt idx="472">
                  <c:v>#N/A</c:v>
                </c:pt>
                <c:pt idx="473">
                  <c:v>365</c:v>
                </c:pt>
                <c:pt idx="474">
                  <c:v>265</c:v>
                </c:pt>
                <c:pt idx="475">
                  <c:v>360</c:v>
                </c:pt>
                <c:pt idx="476">
                  <c:v>#N/A</c:v>
                </c:pt>
                <c:pt idx="477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63-475F-9480-EE057A35D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73231"/>
        <c:axId val="880988591"/>
      </c:scatterChart>
      <c:valAx>
        <c:axId val="880973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Battery 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988591"/>
        <c:crosses val="autoZero"/>
        <c:crossBetween val="midCat"/>
      </c:valAx>
      <c:valAx>
        <c:axId val="88098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973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speed vs</a:t>
            </a:r>
            <a:r>
              <a:rPr lang="en-US" baseline="0"/>
              <a:t> Acceleration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scatter_plots_data!$K$1</c:f>
              <c:strCache>
                <c:ptCount val="1"/>
                <c:pt idx="0">
                  <c:v>top_speed_kmh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scatter_plots_data!$J$2:$J$479</c:f>
              <c:numCache>
                <c:formatCode>General</c:formatCode>
                <c:ptCount val="478"/>
                <c:pt idx="0">
                  <c:v>7</c:v>
                </c:pt>
                <c:pt idx="1">
                  <c:v>7</c:v>
                </c:pt>
                <c:pt idx="2">
                  <c:v>5.9</c:v>
                </c:pt>
                <c:pt idx="3">
                  <c:v>6.2</c:v>
                </c:pt>
                <c:pt idx="4">
                  <c:v>7.5</c:v>
                </c:pt>
                <c:pt idx="5">
                  <c:v>7</c:v>
                </c:pt>
                <c:pt idx="6">
                  <c:v>9</c:v>
                </c:pt>
                <c:pt idx="7">
                  <c:v>6</c:v>
                </c:pt>
                <c:pt idx="8">
                  <c:v>7.4</c:v>
                </c:pt>
                <c:pt idx="9">
                  <c:v>6.4</c:v>
                </c:pt>
                <c:pt idx="10">
                  <c:v>6</c:v>
                </c:pt>
                <c:pt idx="11">
                  <c:v>5.4</c:v>
                </c:pt>
                <c:pt idx="12">
                  <c:v>4.5</c:v>
                </c:pt>
                <c:pt idx="13">
                  <c:v>6</c:v>
                </c:pt>
                <c:pt idx="14">
                  <c:v>5.4</c:v>
                </c:pt>
                <c:pt idx="15">
                  <c:v>4.7</c:v>
                </c:pt>
                <c:pt idx="16">
                  <c:v>8.1</c:v>
                </c:pt>
                <c:pt idx="17">
                  <c:v>6.7</c:v>
                </c:pt>
                <c:pt idx="18">
                  <c:v>6.6</c:v>
                </c:pt>
                <c:pt idx="19">
                  <c:v>5.4</c:v>
                </c:pt>
                <c:pt idx="20">
                  <c:v>8.1</c:v>
                </c:pt>
                <c:pt idx="21">
                  <c:v>6.7</c:v>
                </c:pt>
                <c:pt idx="22">
                  <c:v>6.6</c:v>
                </c:pt>
                <c:pt idx="23">
                  <c:v>5.4</c:v>
                </c:pt>
                <c:pt idx="24">
                  <c:v>7</c:v>
                </c:pt>
                <c:pt idx="25">
                  <c:v>7</c:v>
                </c:pt>
                <c:pt idx="26">
                  <c:v>6.6</c:v>
                </c:pt>
                <c:pt idx="27">
                  <c:v>5.9</c:v>
                </c:pt>
                <c:pt idx="28">
                  <c:v>6.6</c:v>
                </c:pt>
                <c:pt idx="29">
                  <c:v>5.9</c:v>
                </c:pt>
                <c:pt idx="30">
                  <c:v>3.9</c:v>
                </c:pt>
                <c:pt idx="31">
                  <c:v>3.9</c:v>
                </c:pt>
                <c:pt idx="32">
                  <c:v>4.3</c:v>
                </c:pt>
                <c:pt idx="33">
                  <c:v>4.3</c:v>
                </c:pt>
                <c:pt idx="34">
                  <c:v>2.8</c:v>
                </c:pt>
                <c:pt idx="35">
                  <c:v>2.5</c:v>
                </c:pt>
                <c:pt idx="36">
                  <c:v>3.4</c:v>
                </c:pt>
                <c:pt idx="37">
                  <c:v>4</c:v>
                </c:pt>
                <c:pt idx="38">
                  <c:v>3.9</c:v>
                </c:pt>
                <c:pt idx="39">
                  <c:v>6</c:v>
                </c:pt>
                <c:pt idx="40">
                  <c:v>5.6</c:v>
                </c:pt>
                <c:pt idx="41">
                  <c:v>5.0999999999999996</c:v>
                </c:pt>
                <c:pt idx="42">
                  <c:v>3.8</c:v>
                </c:pt>
                <c:pt idx="43">
                  <c:v>3.9</c:v>
                </c:pt>
                <c:pt idx="44">
                  <c:v>6</c:v>
                </c:pt>
                <c:pt idx="45">
                  <c:v>6.1</c:v>
                </c:pt>
                <c:pt idx="46">
                  <c:v>5.4</c:v>
                </c:pt>
                <c:pt idx="47">
                  <c:v>5.5</c:v>
                </c:pt>
                <c:pt idx="48">
                  <c:v>3.7</c:v>
                </c:pt>
                <c:pt idx="49">
                  <c:v>5.5</c:v>
                </c:pt>
                <c:pt idx="50">
                  <c:v>4.7</c:v>
                </c:pt>
                <c:pt idx="51">
                  <c:v>3.8</c:v>
                </c:pt>
                <c:pt idx="52">
                  <c:v>5.0999999999999996</c:v>
                </c:pt>
                <c:pt idx="53">
                  <c:v>4.5999999999999996</c:v>
                </c:pt>
                <c:pt idx="54">
                  <c:v>8.3000000000000007</c:v>
                </c:pt>
                <c:pt idx="55">
                  <c:v>5.6</c:v>
                </c:pt>
                <c:pt idx="56">
                  <c:v>8.6</c:v>
                </c:pt>
                <c:pt idx="57">
                  <c:v>5.6</c:v>
                </c:pt>
                <c:pt idx="58">
                  <c:v>7.9</c:v>
                </c:pt>
                <c:pt idx="59">
                  <c:v>7.3</c:v>
                </c:pt>
                <c:pt idx="60">
                  <c:v>12.3</c:v>
                </c:pt>
                <c:pt idx="61">
                  <c:v>8</c:v>
                </c:pt>
                <c:pt idx="62">
                  <c:v>7</c:v>
                </c:pt>
                <c:pt idx="63">
                  <c:v>11.1</c:v>
                </c:pt>
                <c:pt idx="64">
                  <c:v>12.1</c:v>
                </c:pt>
                <c:pt idx="65">
                  <c:v>9.1</c:v>
                </c:pt>
                <c:pt idx="66">
                  <c:v>7.5</c:v>
                </c:pt>
                <c:pt idx="67">
                  <c:v>3.8</c:v>
                </c:pt>
                <c:pt idx="68">
                  <c:v>5.9</c:v>
                </c:pt>
                <c:pt idx="69">
                  <c:v>9.3000000000000007</c:v>
                </c:pt>
                <c:pt idx="70">
                  <c:v>9.6</c:v>
                </c:pt>
                <c:pt idx="71">
                  <c:v>4.5</c:v>
                </c:pt>
                <c:pt idx="72">
                  <c:v>6.7</c:v>
                </c:pt>
                <c:pt idx="73">
                  <c:v>4.5</c:v>
                </c:pt>
                <c:pt idx="74">
                  <c:v>4.9000000000000004</c:v>
                </c:pt>
                <c:pt idx="75">
                  <c:v>6.7</c:v>
                </c:pt>
                <c:pt idx="76">
                  <c:v>7</c:v>
                </c:pt>
                <c:pt idx="77">
                  <c:v>5.6</c:v>
                </c:pt>
                <c:pt idx="78">
                  <c:v>6.8</c:v>
                </c:pt>
                <c:pt idx="79">
                  <c:v>5.5</c:v>
                </c:pt>
                <c:pt idx="80">
                  <c:v>5.3</c:v>
                </c:pt>
                <c:pt idx="81">
                  <c:v>11.7</c:v>
                </c:pt>
                <c:pt idx="82">
                  <c:v>11.7</c:v>
                </c:pt>
                <c:pt idx="83">
                  <c:v>11.5</c:v>
                </c:pt>
                <c:pt idx="84">
                  <c:v>12.9</c:v>
                </c:pt>
                <c:pt idx="85">
                  <c:v>9.9</c:v>
                </c:pt>
                <c:pt idx="86">
                  <c:v>9.1</c:v>
                </c:pt>
                <c:pt idx="87">
                  <c:v>9.9</c:v>
                </c:pt>
                <c:pt idx="88">
                  <c:v>9.1</c:v>
                </c:pt>
                <c:pt idx="89">
                  <c:v>13.3</c:v>
                </c:pt>
                <c:pt idx="90">
                  <c:v>14.2</c:v>
                </c:pt>
                <c:pt idx="91">
                  <c:v>13.3</c:v>
                </c:pt>
                <c:pt idx="92">
                  <c:v>14.2</c:v>
                </c:pt>
                <c:pt idx="93">
                  <c:v>9</c:v>
                </c:pt>
                <c:pt idx="94">
                  <c:v>7.1</c:v>
                </c:pt>
                <c:pt idx="95">
                  <c:v>5.4</c:v>
                </c:pt>
                <c:pt idx="96">
                  <c:v>7.7</c:v>
                </c:pt>
                <c:pt idx="97">
                  <c:v>7.8</c:v>
                </c:pt>
                <c:pt idx="98">
                  <c:v>19.100000000000001</c:v>
                </c:pt>
                <c:pt idx="99">
                  <c:v>13.7</c:v>
                </c:pt>
                <c:pt idx="100">
                  <c:v>12.5</c:v>
                </c:pt>
                <c:pt idx="101">
                  <c:v>12.5</c:v>
                </c:pt>
                <c:pt idx="102">
                  <c:v>9.5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11</c:v>
                </c:pt>
                <c:pt idx="111">
                  <c:v>5.3</c:v>
                </c:pt>
                <c:pt idx="112">
                  <c:v>6.4</c:v>
                </c:pt>
                <c:pt idx="113">
                  <c:v>9</c:v>
                </c:pt>
                <c:pt idx="114">
                  <c:v>5.3</c:v>
                </c:pt>
                <c:pt idx="115">
                  <c:v>6.4</c:v>
                </c:pt>
                <c:pt idx="116">
                  <c:v>8.6999999999999993</c:v>
                </c:pt>
                <c:pt idx="117">
                  <c:v>4.8</c:v>
                </c:pt>
                <c:pt idx="118">
                  <c:v>4.5999999999999996</c:v>
                </c:pt>
                <c:pt idx="119">
                  <c:v>6.1</c:v>
                </c:pt>
                <c:pt idx="120">
                  <c:v>5.9</c:v>
                </c:pt>
                <c:pt idx="121">
                  <c:v>3.8</c:v>
                </c:pt>
                <c:pt idx="122">
                  <c:v>3.8</c:v>
                </c:pt>
                <c:pt idx="123">
                  <c:v>3.9</c:v>
                </c:pt>
                <c:pt idx="124">
                  <c:v>3.9</c:v>
                </c:pt>
                <c:pt idx="125">
                  <c:v>6.2</c:v>
                </c:pt>
                <c:pt idx="126">
                  <c:v>6.2</c:v>
                </c:pt>
                <c:pt idx="127">
                  <c:v>8</c:v>
                </c:pt>
                <c:pt idx="128">
                  <c:v>11</c:v>
                </c:pt>
                <c:pt idx="129">
                  <c:v>9</c:v>
                </c:pt>
                <c:pt idx="130">
                  <c:v>8</c:v>
                </c:pt>
                <c:pt idx="131">
                  <c:v>9</c:v>
                </c:pt>
                <c:pt idx="132">
                  <c:v>8</c:v>
                </c:pt>
                <c:pt idx="133">
                  <c:v>8.3000000000000007</c:v>
                </c:pt>
                <c:pt idx="134">
                  <c:v>8.1999999999999993</c:v>
                </c:pt>
                <c:pt idx="135">
                  <c:v>8.1999999999999993</c:v>
                </c:pt>
                <c:pt idx="136">
                  <c:v>4.5</c:v>
                </c:pt>
                <c:pt idx="137">
                  <c:v>8.1999999999999993</c:v>
                </c:pt>
                <c:pt idx="138">
                  <c:v>8.1999999999999993</c:v>
                </c:pt>
                <c:pt idx="139">
                  <c:v>4.9000000000000004</c:v>
                </c:pt>
                <c:pt idx="140">
                  <c:v>7.8</c:v>
                </c:pt>
                <c:pt idx="141">
                  <c:v>5.5</c:v>
                </c:pt>
                <c:pt idx="142">
                  <c:v>4</c:v>
                </c:pt>
                <c:pt idx="143">
                  <c:v>4.2</c:v>
                </c:pt>
                <c:pt idx="144">
                  <c:v>7.6</c:v>
                </c:pt>
                <c:pt idx="145">
                  <c:v>4.9000000000000004</c:v>
                </c:pt>
                <c:pt idx="146">
                  <c:v>6.5</c:v>
                </c:pt>
                <c:pt idx="147">
                  <c:v>4.9000000000000004</c:v>
                </c:pt>
                <c:pt idx="148">
                  <c:v>10.6</c:v>
                </c:pt>
                <c:pt idx="149">
                  <c:v>11.7</c:v>
                </c:pt>
                <c:pt idx="150">
                  <c:v>8.5</c:v>
                </c:pt>
                <c:pt idx="151">
                  <c:v>5.3</c:v>
                </c:pt>
                <c:pt idx="152">
                  <c:v>7.5</c:v>
                </c:pt>
                <c:pt idx="153">
                  <c:v>3.4</c:v>
                </c:pt>
                <c:pt idx="154">
                  <c:v>7.4</c:v>
                </c:pt>
                <c:pt idx="155">
                  <c:v>5.0999999999999996</c:v>
                </c:pt>
                <c:pt idx="156">
                  <c:v>8.8000000000000007</c:v>
                </c:pt>
                <c:pt idx="157">
                  <c:v>6.7</c:v>
                </c:pt>
                <c:pt idx="158">
                  <c:v>9.4</c:v>
                </c:pt>
                <c:pt idx="159">
                  <c:v>5.2</c:v>
                </c:pt>
                <c:pt idx="160">
                  <c:v>8.8000000000000007</c:v>
                </c:pt>
                <c:pt idx="161">
                  <c:v>7.8</c:v>
                </c:pt>
                <c:pt idx="162">
                  <c:v>4.8</c:v>
                </c:pt>
                <c:pt idx="163">
                  <c:v>9</c:v>
                </c:pt>
                <c:pt idx="164">
                  <c:v>8.5</c:v>
                </c:pt>
                <c:pt idx="165">
                  <c:v>8.1</c:v>
                </c:pt>
                <c:pt idx="166">
                  <c:v>7.7</c:v>
                </c:pt>
                <c:pt idx="167">
                  <c:v>7.5</c:v>
                </c:pt>
                <c:pt idx="168">
                  <c:v>7.7</c:v>
                </c:pt>
                <c:pt idx="169">
                  <c:v>7.4</c:v>
                </c:pt>
                <c:pt idx="170">
                  <c:v>7.7</c:v>
                </c:pt>
                <c:pt idx="171">
                  <c:v>7.4</c:v>
                </c:pt>
                <c:pt idx="172">
                  <c:v>3.5</c:v>
                </c:pt>
                <c:pt idx="173">
                  <c:v>7.3</c:v>
                </c:pt>
                <c:pt idx="174">
                  <c:v>5.2</c:v>
                </c:pt>
                <c:pt idx="175">
                  <c:v>8.6999999999999993</c:v>
                </c:pt>
                <c:pt idx="176">
                  <c:v>8.5</c:v>
                </c:pt>
                <c:pt idx="177">
                  <c:v>6</c:v>
                </c:pt>
                <c:pt idx="178">
                  <c:v>4.5999999999999996</c:v>
                </c:pt>
                <c:pt idx="179">
                  <c:v>5.3</c:v>
                </c:pt>
                <c:pt idx="180">
                  <c:v>9.4</c:v>
                </c:pt>
                <c:pt idx="181">
                  <c:v>7.8</c:v>
                </c:pt>
                <c:pt idx="182">
                  <c:v>8.1999999999999993</c:v>
                </c:pt>
                <c:pt idx="183">
                  <c:v>7.5</c:v>
                </c:pt>
                <c:pt idx="184">
                  <c:v>12.7</c:v>
                </c:pt>
                <c:pt idx="185">
                  <c:v>8</c:v>
                </c:pt>
                <c:pt idx="186">
                  <c:v>5.6</c:v>
                </c:pt>
                <c:pt idx="187">
                  <c:v>7.5</c:v>
                </c:pt>
                <c:pt idx="188">
                  <c:v>4.5</c:v>
                </c:pt>
                <c:pt idx="189">
                  <c:v>2.9</c:v>
                </c:pt>
                <c:pt idx="190">
                  <c:v>4.5</c:v>
                </c:pt>
                <c:pt idx="191">
                  <c:v>4.2</c:v>
                </c:pt>
                <c:pt idx="192">
                  <c:v>2.8</c:v>
                </c:pt>
                <c:pt idx="193">
                  <c:v>4.2</c:v>
                </c:pt>
                <c:pt idx="194">
                  <c:v>3</c:v>
                </c:pt>
                <c:pt idx="195">
                  <c:v>4.7</c:v>
                </c:pt>
                <c:pt idx="196">
                  <c:v>3.2</c:v>
                </c:pt>
                <c:pt idx="197">
                  <c:v>5.5</c:v>
                </c:pt>
                <c:pt idx="198">
                  <c:v>3.2</c:v>
                </c:pt>
                <c:pt idx="199">
                  <c:v>5</c:v>
                </c:pt>
                <c:pt idx="200">
                  <c:v>7.7</c:v>
                </c:pt>
                <c:pt idx="201">
                  <c:v>7.9</c:v>
                </c:pt>
                <c:pt idx="202">
                  <c:v>6.5</c:v>
                </c:pt>
                <c:pt idx="203">
                  <c:v>3.8</c:v>
                </c:pt>
                <c:pt idx="204">
                  <c:v>7.7</c:v>
                </c:pt>
                <c:pt idx="205">
                  <c:v>7.7</c:v>
                </c:pt>
                <c:pt idx="206">
                  <c:v>8</c:v>
                </c:pt>
                <c:pt idx="207">
                  <c:v>6.3</c:v>
                </c:pt>
                <c:pt idx="208">
                  <c:v>8.4</c:v>
                </c:pt>
                <c:pt idx="209">
                  <c:v>8.6</c:v>
                </c:pt>
                <c:pt idx="210">
                  <c:v>2.8</c:v>
                </c:pt>
                <c:pt idx="211">
                  <c:v>2.7</c:v>
                </c:pt>
                <c:pt idx="212">
                  <c:v>4.0999999999999996</c:v>
                </c:pt>
                <c:pt idx="213">
                  <c:v>9.1999999999999993</c:v>
                </c:pt>
                <c:pt idx="214">
                  <c:v>7.6</c:v>
                </c:pt>
                <c:pt idx="215">
                  <c:v>7.8</c:v>
                </c:pt>
                <c:pt idx="216">
                  <c:v>6.7</c:v>
                </c:pt>
                <c:pt idx="217">
                  <c:v>4.9000000000000004</c:v>
                </c:pt>
                <c:pt idx="218">
                  <c:v>8.6</c:v>
                </c:pt>
                <c:pt idx="219">
                  <c:v>8.6</c:v>
                </c:pt>
                <c:pt idx="220">
                  <c:v>7.7</c:v>
                </c:pt>
                <c:pt idx="221">
                  <c:v>6</c:v>
                </c:pt>
                <c:pt idx="222">
                  <c:v>8.9</c:v>
                </c:pt>
                <c:pt idx="223">
                  <c:v>8</c:v>
                </c:pt>
                <c:pt idx="224">
                  <c:v>6.2</c:v>
                </c:pt>
                <c:pt idx="225">
                  <c:v>7.3</c:v>
                </c:pt>
                <c:pt idx="226">
                  <c:v>6.3</c:v>
                </c:pt>
                <c:pt idx="227">
                  <c:v>6.5</c:v>
                </c:pt>
                <c:pt idx="228">
                  <c:v>4.7</c:v>
                </c:pt>
                <c:pt idx="229">
                  <c:v>4.2</c:v>
                </c:pt>
                <c:pt idx="230">
                  <c:v>3.5</c:v>
                </c:pt>
                <c:pt idx="231">
                  <c:v>7.6</c:v>
                </c:pt>
                <c:pt idx="232">
                  <c:v>6.6</c:v>
                </c:pt>
                <c:pt idx="233">
                  <c:v>6.9</c:v>
                </c:pt>
                <c:pt idx="234">
                  <c:v>4.9000000000000004</c:v>
                </c:pt>
                <c:pt idx="235">
                  <c:v>4.3</c:v>
                </c:pt>
                <c:pt idx="236">
                  <c:v>3.5</c:v>
                </c:pt>
                <c:pt idx="237">
                  <c:v>6.7</c:v>
                </c:pt>
                <c:pt idx="238">
                  <c:v>5.7</c:v>
                </c:pt>
                <c:pt idx="239">
                  <c:v>6.2</c:v>
                </c:pt>
                <c:pt idx="240">
                  <c:v>4.9000000000000004</c:v>
                </c:pt>
                <c:pt idx="241">
                  <c:v>4.4000000000000004</c:v>
                </c:pt>
                <c:pt idx="242">
                  <c:v>3.4</c:v>
                </c:pt>
                <c:pt idx="243">
                  <c:v>6.1</c:v>
                </c:pt>
                <c:pt idx="244">
                  <c:v>6.8</c:v>
                </c:pt>
                <c:pt idx="245">
                  <c:v>5.3</c:v>
                </c:pt>
                <c:pt idx="246">
                  <c:v>4.7</c:v>
                </c:pt>
                <c:pt idx="247">
                  <c:v>4.4000000000000004</c:v>
                </c:pt>
                <c:pt idx="248">
                  <c:v>13.3</c:v>
                </c:pt>
                <c:pt idx="249">
                  <c:v>12.6</c:v>
                </c:pt>
                <c:pt idx="250">
                  <c:v>12</c:v>
                </c:pt>
                <c:pt idx="251">
                  <c:v>12</c:v>
                </c:pt>
                <c:pt idx="252">
                  <c:v>12.2</c:v>
                </c:pt>
                <c:pt idx="253">
                  <c:v>12.1</c:v>
                </c:pt>
                <c:pt idx="254">
                  <c:v>4.7</c:v>
                </c:pt>
                <c:pt idx="255">
                  <c:v>12</c:v>
                </c:pt>
                <c:pt idx="256">
                  <c:v>12</c:v>
                </c:pt>
                <c:pt idx="257">
                  <c:v>12.1</c:v>
                </c:pt>
                <c:pt idx="258">
                  <c:v>7.9</c:v>
                </c:pt>
                <c:pt idx="259">
                  <c:v>6.4</c:v>
                </c:pt>
                <c:pt idx="260">
                  <c:v>7.1</c:v>
                </c:pt>
                <c:pt idx="261">
                  <c:v>7.3</c:v>
                </c:pt>
                <c:pt idx="262">
                  <c:v>5.9</c:v>
                </c:pt>
                <c:pt idx="263">
                  <c:v>6.7</c:v>
                </c:pt>
                <c:pt idx="264">
                  <c:v>8.6</c:v>
                </c:pt>
                <c:pt idx="265">
                  <c:v>5.6</c:v>
                </c:pt>
                <c:pt idx="266">
                  <c:v>4.5</c:v>
                </c:pt>
                <c:pt idx="267">
                  <c:v>4.5</c:v>
                </c:pt>
                <c:pt idx="268">
                  <c:v>3.9</c:v>
                </c:pt>
                <c:pt idx="269">
                  <c:v>3.9</c:v>
                </c:pt>
                <c:pt idx="270">
                  <c:v>4.0999999999999996</c:v>
                </c:pt>
                <c:pt idx="271">
                  <c:v>4.0999999999999996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3.8</c:v>
                </c:pt>
                <c:pt idx="277">
                  <c:v>3.8</c:v>
                </c:pt>
                <c:pt idx="278">
                  <c:v>7.5</c:v>
                </c:pt>
                <c:pt idx="279">
                  <c:v>7.6</c:v>
                </c:pt>
                <c:pt idx="280">
                  <c:v>5.7</c:v>
                </c:pt>
                <c:pt idx="281">
                  <c:v>5</c:v>
                </c:pt>
                <c:pt idx="282">
                  <c:v>12.6</c:v>
                </c:pt>
                <c:pt idx="283">
                  <c:v>13.3</c:v>
                </c:pt>
                <c:pt idx="284">
                  <c:v>7.6</c:v>
                </c:pt>
                <c:pt idx="285">
                  <c:v>9.1999999999999993</c:v>
                </c:pt>
                <c:pt idx="286">
                  <c:v>9.3000000000000007</c:v>
                </c:pt>
                <c:pt idx="287">
                  <c:v>11.3</c:v>
                </c:pt>
                <c:pt idx="288">
                  <c:v>11.3</c:v>
                </c:pt>
                <c:pt idx="289">
                  <c:v>8.6999999999999993</c:v>
                </c:pt>
                <c:pt idx="290">
                  <c:v>8.1</c:v>
                </c:pt>
                <c:pt idx="291">
                  <c:v>12.1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13.3</c:v>
                </c:pt>
                <c:pt idx="296">
                  <c:v>14.2</c:v>
                </c:pt>
                <c:pt idx="297">
                  <c:v>13.3</c:v>
                </c:pt>
                <c:pt idx="298">
                  <c:v>14.2</c:v>
                </c:pt>
                <c:pt idx="299">
                  <c:v>9.9</c:v>
                </c:pt>
                <c:pt idx="300">
                  <c:v>9.1</c:v>
                </c:pt>
                <c:pt idx="301">
                  <c:v>9</c:v>
                </c:pt>
                <c:pt idx="302">
                  <c:v>8.1999999999999993</c:v>
                </c:pt>
                <c:pt idx="303">
                  <c:v>8.8000000000000007</c:v>
                </c:pt>
                <c:pt idx="304">
                  <c:v>6.4</c:v>
                </c:pt>
                <c:pt idx="305">
                  <c:v>8.6999999999999993</c:v>
                </c:pt>
                <c:pt idx="306">
                  <c:v>9.8000000000000007</c:v>
                </c:pt>
                <c:pt idx="307">
                  <c:v>10</c:v>
                </c:pt>
                <c:pt idx="308">
                  <c:v>7.2</c:v>
                </c:pt>
                <c:pt idx="309">
                  <c:v>9.6999999999999993</c:v>
                </c:pt>
                <c:pt idx="310">
                  <c:v>7</c:v>
                </c:pt>
                <c:pt idx="311">
                  <c:v>9.6</c:v>
                </c:pt>
                <c:pt idx="312">
                  <c:v>11.7</c:v>
                </c:pt>
                <c:pt idx="313">
                  <c:v>11.7</c:v>
                </c:pt>
                <c:pt idx="314">
                  <c:v>13.3</c:v>
                </c:pt>
                <c:pt idx="315">
                  <c:v>14.2</c:v>
                </c:pt>
                <c:pt idx="316">
                  <c:v>13.3</c:v>
                </c:pt>
                <c:pt idx="317">
                  <c:v>14.2</c:v>
                </c:pt>
                <c:pt idx="318">
                  <c:v>4.5</c:v>
                </c:pt>
                <c:pt idx="319">
                  <c:v>4.2</c:v>
                </c:pt>
                <c:pt idx="320">
                  <c:v>6.2</c:v>
                </c:pt>
                <c:pt idx="321">
                  <c:v>6.4</c:v>
                </c:pt>
                <c:pt idx="322">
                  <c:v>5</c:v>
                </c:pt>
                <c:pt idx="323">
                  <c:v>4.7</c:v>
                </c:pt>
                <c:pt idx="324">
                  <c:v>7.8</c:v>
                </c:pt>
                <c:pt idx="325">
                  <c:v>3.8</c:v>
                </c:pt>
                <c:pt idx="326">
                  <c:v>7.4</c:v>
                </c:pt>
                <c:pt idx="327">
                  <c:v>5.2</c:v>
                </c:pt>
                <c:pt idx="328">
                  <c:v>4.0999999999999996</c:v>
                </c:pt>
                <c:pt idx="329">
                  <c:v>5.7</c:v>
                </c:pt>
                <c:pt idx="330">
                  <c:v>3.3</c:v>
                </c:pt>
                <c:pt idx="331">
                  <c:v>4.8</c:v>
                </c:pt>
                <c:pt idx="332">
                  <c:v>4.5999999999999996</c:v>
                </c:pt>
                <c:pt idx="333">
                  <c:v>4.7</c:v>
                </c:pt>
                <c:pt idx="334">
                  <c:v>4.5999999999999996</c:v>
                </c:pt>
                <c:pt idx="335">
                  <c:v>3.7</c:v>
                </c:pt>
                <c:pt idx="336">
                  <c:v>3.8</c:v>
                </c:pt>
                <c:pt idx="337">
                  <c:v>3.7</c:v>
                </c:pt>
                <c:pt idx="338">
                  <c:v>3.7</c:v>
                </c:pt>
                <c:pt idx="339">
                  <c:v>3.7</c:v>
                </c:pt>
                <c:pt idx="340">
                  <c:v>3.3</c:v>
                </c:pt>
                <c:pt idx="341">
                  <c:v>3.3</c:v>
                </c:pt>
                <c:pt idx="342">
                  <c:v>4.8</c:v>
                </c:pt>
                <c:pt idx="343">
                  <c:v>4.8</c:v>
                </c:pt>
                <c:pt idx="344">
                  <c:v>4.8</c:v>
                </c:pt>
                <c:pt idx="345">
                  <c:v>2.7</c:v>
                </c:pt>
                <c:pt idx="346">
                  <c:v>2.8</c:v>
                </c:pt>
                <c:pt idx="347">
                  <c:v>2.2999999999999998</c:v>
                </c:pt>
                <c:pt idx="348">
                  <c:v>2.2000000000000002</c:v>
                </c:pt>
                <c:pt idx="349">
                  <c:v>2.4</c:v>
                </c:pt>
                <c:pt idx="350">
                  <c:v>2.5</c:v>
                </c:pt>
                <c:pt idx="351">
                  <c:v>2.4</c:v>
                </c:pt>
                <c:pt idx="352">
                  <c:v>2.7</c:v>
                </c:pt>
                <c:pt idx="353">
                  <c:v>9.1999999999999993</c:v>
                </c:pt>
                <c:pt idx="354">
                  <c:v>8.1999999999999993</c:v>
                </c:pt>
                <c:pt idx="355">
                  <c:v>9</c:v>
                </c:pt>
                <c:pt idx="356">
                  <c:v>12</c:v>
                </c:pt>
                <c:pt idx="357">
                  <c:v>8</c:v>
                </c:pt>
                <c:pt idx="358">
                  <c:v>12.6</c:v>
                </c:pt>
                <c:pt idx="359">
                  <c:v>13.3</c:v>
                </c:pt>
                <c:pt idx="360">
                  <c:v>10.5</c:v>
                </c:pt>
                <c:pt idx="361">
                  <c:v>7.4</c:v>
                </c:pt>
                <c:pt idx="362">
                  <c:v>8.6</c:v>
                </c:pt>
                <c:pt idx="363">
                  <c:v>7.9</c:v>
                </c:pt>
                <c:pt idx="364">
                  <c:v>4.5</c:v>
                </c:pt>
                <c:pt idx="365">
                  <c:v>9</c:v>
                </c:pt>
                <c:pt idx="366">
                  <c:v>8.5</c:v>
                </c:pt>
                <c:pt idx="367">
                  <c:v>6.6</c:v>
                </c:pt>
                <c:pt idx="368">
                  <c:v>5.4</c:v>
                </c:pt>
                <c:pt idx="369">
                  <c:v>8.1</c:v>
                </c:pt>
                <c:pt idx="370">
                  <c:v>6.7</c:v>
                </c:pt>
                <c:pt idx="371">
                  <c:v>6.7</c:v>
                </c:pt>
                <c:pt idx="372">
                  <c:v>8.1</c:v>
                </c:pt>
                <c:pt idx="373">
                  <c:v>6.7</c:v>
                </c:pt>
                <c:pt idx="374">
                  <c:v>6.7</c:v>
                </c:pt>
                <c:pt idx="375">
                  <c:v>5.4</c:v>
                </c:pt>
                <c:pt idx="376">
                  <c:v>5.4</c:v>
                </c:pt>
                <c:pt idx="377">
                  <c:v>9.6</c:v>
                </c:pt>
                <c:pt idx="378">
                  <c:v>9.6</c:v>
                </c:pt>
                <c:pt idx="379">
                  <c:v>3.9</c:v>
                </c:pt>
                <c:pt idx="380">
                  <c:v>6.7</c:v>
                </c:pt>
                <c:pt idx="381">
                  <c:v>6.7</c:v>
                </c:pt>
                <c:pt idx="382">
                  <c:v>6.7</c:v>
                </c:pt>
                <c:pt idx="383">
                  <c:v>4.5</c:v>
                </c:pt>
                <c:pt idx="384">
                  <c:v>6.7</c:v>
                </c:pt>
                <c:pt idx="385">
                  <c:v>6.7</c:v>
                </c:pt>
                <c:pt idx="386">
                  <c:v>3.7</c:v>
                </c:pt>
                <c:pt idx="387">
                  <c:v>5.8</c:v>
                </c:pt>
                <c:pt idx="388">
                  <c:v>5.9</c:v>
                </c:pt>
                <c:pt idx="389">
                  <c:v>5.8</c:v>
                </c:pt>
                <c:pt idx="390">
                  <c:v>3.8</c:v>
                </c:pt>
                <c:pt idx="391">
                  <c:v>6.5</c:v>
                </c:pt>
                <c:pt idx="392">
                  <c:v>6.9</c:v>
                </c:pt>
                <c:pt idx="393">
                  <c:v>6.5</c:v>
                </c:pt>
                <c:pt idx="394">
                  <c:v>4.9000000000000004</c:v>
                </c:pt>
                <c:pt idx="395">
                  <c:v>4.9000000000000004</c:v>
                </c:pt>
                <c:pt idx="396">
                  <c:v>6.9</c:v>
                </c:pt>
                <c:pt idx="397">
                  <c:v>4.4000000000000004</c:v>
                </c:pt>
                <c:pt idx="398">
                  <c:v>5.2</c:v>
                </c:pt>
                <c:pt idx="399">
                  <c:v>3.2</c:v>
                </c:pt>
                <c:pt idx="400">
                  <c:v>6.1</c:v>
                </c:pt>
                <c:pt idx="401">
                  <c:v>3.2</c:v>
                </c:pt>
                <c:pt idx="402">
                  <c:v>2.2999999999999998</c:v>
                </c:pt>
                <c:pt idx="403">
                  <c:v>3.9</c:v>
                </c:pt>
                <c:pt idx="404">
                  <c:v>2.7</c:v>
                </c:pt>
                <c:pt idx="405">
                  <c:v>4.8</c:v>
                </c:pt>
                <c:pt idx="406">
                  <c:v>5.6</c:v>
                </c:pt>
                <c:pt idx="407">
                  <c:v>5.9</c:v>
                </c:pt>
                <c:pt idx="408">
                  <c:v>13.3</c:v>
                </c:pt>
                <c:pt idx="409">
                  <c:v>12.1</c:v>
                </c:pt>
                <c:pt idx="410">
                  <c:v>13.3</c:v>
                </c:pt>
                <c:pt idx="411">
                  <c:v>11.7</c:v>
                </c:pt>
                <c:pt idx="412">
                  <c:v>11.7</c:v>
                </c:pt>
                <c:pt idx="413">
                  <c:v>6.9</c:v>
                </c:pt>
                <c:pt idx="414">
                  <c:v>7.5</c:v>
                </c:pt>
                <c:pt idx="415">
                  <c:v>5.9</c:v>
                </c:pt>
                <c:pt idx="416">
                  <c:v>5.5</c:v>
                </c:pt>
                <c:pt idx="417">
                  <c:v>6.5</c:v>
                </c:pt>
                <c:pt idx="418">
                  <c:v>7.9</c:v>
                </c:pt>
                <c:pt idx="419">
                  <c:v>6.5</c:v>
                </c:pt>
                <c:pt idx="420">
                  <c:v>7.6</c:v>
                </c:pt>
                <c:pt idx="421">
                  <c:v>10.7</c:v>
                </c:pt>
                <c:pt idx="422">
                  <c:v>5.9</c:v>
                </c:pt>
                <c:pt idx="423">
                  <c:v>5.6</c:v>
                </c:pt>
                <c:pt idx="424">
                  <c:v>7.6</c:v>
                </c:pt>
                <c:pt idx="425">
                  <c:v>7.1</c:v>
                </c:pt>
                <c:pt idx="426">
                  <c:v>8.1999999999999993</c:v>
                </c:pt>
                <c:pt idx="427">
                  <c:v>5.4</c:v>
                </c:pt>
                <c:pt idx="428">
                  <c:v>6.7</c:v>
                </c:pt>
                <c:pt idx="429">
                  <c:v>6.6</c:v>
                </c:pt>
                <c:pt idx="430">
                  <c:v>9</c:v>
                </c:pt>
                <c:pt idx="431">
                  <c:v>5.5</c:v>
                </c:pt>
                <c:pt idx="432">
                  <c:v>6.7</c:v>
                </c:pt>
                <c:pt idx="433">
                  <c:v>8.9</c:v>
                </c:pt>
                <c:pt idx="434">
                  <c:v>5.4</c:v>
                </c:pt>
                <c:pt idx="435">
                  <c:v>6.5</c:v>
                </c:pt>
                <c:pt idx="436">
                  <c:v>6.6</c:v>
                </c:pt>
                <c:pt idx="437">
                  <c:v>5.5</c:v>
                </c:pt>
                <c:pt idx="438">
                  <c:v>6.6</c:v>
                </c:pt>
                <c:pt idx="439">
                  <c:v>6.7</c:v>
                </c:pt>
                <c:pt idx="440">
                  <c:v>7.3</c:v>
                </c:pt>
                <c:pt idx="441">
                  <c:v>7.3</c:v>
                </c:pt>
                <c:pt idx="442">
                  <c:v>4.8</c:v>
                </c:pt>
                <c:pt idx="443">
                  <c:v>4.5999999999999996</c:v>
                </c:pt>
                <c:pt idx="444">
                  <c:v>6.9</c:v>
                </c:pt>
                <c:pt idx="445">
                  <c:v>5.5</c:v>
                </c:pt>
                <c:pt idx="446">
                  <c:v>4</c:v>
                </c:pt>
                <c:pt idx="447">
                  <c:v>3.7</c:v>
                </c:pt>
                <c:pt idx="448">
                  <c:v>5.7</c:v>
                </c:pt>
                <c:pt idx="449">
                  <c:v>5.3</c:v>
                </c:pt>
                <c:pt idx="450">
                  <c:v>3.6</c:v>
                </c:pt>
                <c:pt idx="451">
                  <c:v>7.3</c:v>
                </c:pt>
                <c:pt idx="452">
                  <c:v>7.3</c:v>
                </c:pt>
                <c:pt idx="453">
                  <c:v>4.8</c:v>
                </c:pt>
                <c:pt idx="454">
                  <c:v>4.5999999999999996</c:v>
                </c:pt>
                <c:pt idx="455">
                  <c:v>8.4</c:v>
                </c:pt>
                <c:pt idx="456">
                  <c:v>5.9</c:v>
                </c:pt>
                <c:pt idx="457">
                  <c:v>4.9000000000000004</c:v>
                </c:pt>
                <c:pt idx="458">
                  <c:v>4.4000000000000004</c:v>
                </c:pt>
                <c:pt idx="459">
                  <c:v>4.0999999999999996</c:v>
                </c:pt>
                <c:pt idx="460">
                  <c:v>6.7</c:v>
                </c:pt>
                <c:pt idx="461">
                  <c:v>6.9</c:v>
                </c:pt>
                <c:pt idx="462">
                  <c:v>3.9</c:v>
                </c:pt>
                <c:pt idx="463">
                  <c:v>6.4</c:v>
                </c:pt>
                <c:pt idx="464">
                  <c:v>6.4</c:v>
                </c:pt>
                <c:pt idx="465">
                  <c:v>4.0999999999999996</c:v>
                </c:pt>
                <c:pt idx="466">
                  <c:v>6.7</c:v>
                </c:pt>
                <c:pt idx="467">
                  <c:v>4.0999999999999996</c:v>
                </c:pt>
                <c:pt idx="468">
                  <c:v>7.2</c:v>
                </c:pt>
                <c:pt idx="469">
                  <c:v>3.8</c:v>
                </c:pt>
                <c:pt idx="470">
                  <c:v>3.8</c:v>
                </c:pt>
                <c:pt idx="471">
                  <c:v>6</c:v>
                </c:pt>
                <c:pt idx="472">
                  <c:v>3.8</c:v>
                </c:pt>
                <c:pt idx="473">
                  <c:v>6</c:v>
                </c:pt>
                <c:pt idx="474">
                  <c:v>5.9</c:v>
                </c:pt>
                <c:pt idx="475">
                  <c:v>5.6</c:v>
                </c:pt>
                <c:pt idx="476">
                  <c:v>3.8</c:v>
                </c:pt>
                <c:pt idx="477">
                  <c:v>8.1</c:v>
                </c:pt>
              </c:numCache>
            </c:numRef>
          </c:xVal>
          <c:yVal>
            <c:numRef>
              <c:f>scatter_plots_data!$K$2:$K$479</c:f>
              <c:numCache>
                <c:formatCode>General</c:formatCode>
                <c:ptCount val="478"/>
                <c:pt idx="0">
                  <c:v>155</c:v>
                </c:pt>
                <c:pt idx="1">
                  <c:v>155</c:v>
                </c:pt>
                <c:pt idx="2">
                  <c:v>200</c:v>
                </c:pt>
                <c:pt idx="3">
                  <c:v>200</c:v>
                </c:pt>
                <c:pt idx="4">
                  <c:v>150</c:v>
                </c:pt>
                <c:pt idx="5">
                  <c:v>160</c:v>
                </c:pt>
                <c:pt idx="6">
                  <c:v>150</c:v>
                </c:pt>
                <c:pt idx="7">
                  <c:v>200</c:v>
                </c:pt>
                <c:pt idx="8">
                  <c:v>160</c:v>
                </c:pt>
                <c:pt idx="9">
                  <c:v>170</c:v>
                </c:pt>
                <c:pt idx="10">
                  <c:v>210</c:v>
                </c:pt>
                <c:pt idx="11">
                  <c:v>210</c:v>
                </c:pt>
                <c:pt idx="12">
                  <c:v>210</c:v>
                </c:pt>
                <c:pt idx="13">
                  <c:v>210</c:v>
                </c:pt>
                <c:pt idx="14">
                  <c:v>210</c:v>
                </c:pt>
                <c:pt idx="15">
                  <c:v>210</c:v>
                </c:pt>
                <c:pt idx="16">
                  <c:v>160</c:v>
                </c:pt>
                <c:pt idx="17">
                  <c:v>180</c:v>
                </c:pt>
                <c:pt idx="18">
                  <c:v>180</c:v>
                </c:pt>
                <c:pt idx="19">
                  <c:v>180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180</c:v>
                </c:pt>
                <c:pt idx="24">
                  <c:v>210</c:v>
                </c:pt>
                <c:pt idx="25">
                  <c:v>210</c:v>
                </c:pt>
                <c:pt idx="26">
                  <c:v>210</c:v>
                </c:pt>
                <c:pt idx="27">
                  <c:v>210</c:v>
                </c:pt>
                <c:pt idx="28">
                  <c:v>210</c:v>
                </c:pt>
                <c:pt idx="29">
                  <c:v>210</c:v>
                </c:pt>
                <c:pt idx="30">
                  <c:v>240</c:v>
                </c:pt>
                <c:pt idx="31">
                  <c:v>240</c:v>
                </c:pt>
                <c:pt idx="32">
                  <c:v>230</c:v>
                </c:pt>
                <c:pt idx="33">
                  <c:v>230</c:v>
                </c:pt>
                <c:pt idx="34">
                  <c:v>250</c:v>
                </c:pt>
                <c:pt idx="35">
                  <c:v>250</c:v>
                </c:pt>
                <c:pt idx="36">
                  <c:v>245</c:v>
                </c:pt>
                <c:pt idx="37">
                  <c:v>245</c:v>
                </c:pt>
                <c:pt idx="38">
                  <c:v>225</c:v>
                </c:pt>
                <c:pt idx="39">
                  <c:v>190</c:v>
                </c:pt>
                <c:pt idx="40">
                  <c:v>190</c:v>
                </c:pt>
                <c:pt idx="41">
                  <c:v>200</c:v>
                </c:pt>
                <c:pt idx="42">
                  <c:v>230</c:v>
                </c:pt>
                <c:pt idx="43">
                  <c:v>230</c:v>
                </c:pt>
                <c:pt idx="44">
                  <c:v>193</c:v>
                </c:pt>
                <c:pt idx="45">
                  <c:v>193</c:v>
                </c:pt>
                <c:pt idx="46">
                  <c:v>215</c:v>
                </c:pt>
                <c:pt idx="47">
                  <c:v>215</c:v>
                </c:pt>
                <c:pt idx="48">
                  <c:v>250</c:v>
                </c:pt>
                <c:pt idx="49">
                  <c:v>205</c:v>
                </c:pt>
                <c:pt idx="50">
                  <c:v>240</c:v>
                </c:pt>
                <c:pt idx="51">
                  <c:v>250</c:v>
                </c:pt>
                <c:pt idx="52">
                  <c:v>200</c:v>
                </c:pt>
                <c:pt idx="53">
                  <c:v>200</c:v>
                </c:pt>
                <c:pt idx="54">
                  <c:v>170</c:v>
                </c:pt>
                <c:pt idx="55">
                  <c:v>180</c:v>
                </c:pt>
                <c:pt idx="56">
                  <c:v>170</c:v>
                </c:pt>
                <c:pt idx="57">
                  <c:v>180</c:v>
                </c:pt>
                <c:pt idx="58">
                  <c:v>160</c:v>
                </c:pt>
                <c:pt idx="59">
                  <c:v>160</c:v>
                </c:pt>
                <c:pt idx="60">
                  <c:v>150</c:v>
                </c:pt>
                <c:pt idx="61">
                  <c:v>160</c:v>
                </c:pt>
                <c:pt idx="62">
                  <c:v>160</c:v>
                </c:pt>
                <c:pt idx="63">
                  <c:v>150</c:v>
                </c:pt>
                <c:pt idx="64">
                  <c:v>150</c:v>
                </c:pt>
                <c:pt idx="65">
                  <c:v>150</c:v>
                </c:pt>
                <c:pt idx="66">
                  <c:v>220</c:v>
                </c:pt>
                <c:pt idx="67">
                  <c:v>180</c:v>
                </c:pt>
                <c:pt idx="68">
                  <c:v>180</c:v>
                </c:pt>
                <c:pt idx="69">
                  <c:v>175</c:v>
                </c:pt>
                <c:pt idx="70">
                  <c:v>175</c:v>
                </c:pt>
                <c:pt idx="71">
                  <c:v>215</c:v>
                </c:pt>
                <c:pt idx="72">
                  <c:v>215</c:v>
                </c:pt>
                <c:pt idx="73">
                  <c:v>215</c:v>
                </c:pt>
                <c:pt idx="74">
                  <c:v>190</c:v>
                </c:pt>
                <c:pt idx="75">
                  <c:v>160</c:v>
                </c:pt>
                <c:pt idx="76">
                  <c:v>160</c:v>
                </c:pt>
                <c:pt idx="77">
                  <c:v>200</c:v>
                </c:pt>
                <c:pt idx="78">
                  <c:v>180</c:v>
                </c:pt>
                <c:pt idx="79">
                  <c:v>180</c:v>
                </c:pt>
                <c:pt idx="80">
                  <c:v>210</c:v>
                </c:pt>
                <c:pt idx="81">
                  <c:v>132</c:v>
                </c:pt>
                <c:pt idx="82">
                  <c:v>132</c:v>
                </c:pt>
                <c:pt idx="83">
                  <c:v>135</c:v>
                </c:pt>
                <c:pt idx="84">
                  <c:v>145</c:v>
                </c:pt>
                <c:pt idx="85">
                  <c:v>150</c:v>
                </c:pt>
                <c:pt idx="86">
                  <c:v>150</c:v>
                </c:pt>
                <c:pt idx="87">
                  <c:v>150</c:v>
                </c:pt>
                <c:pt idx="88">
                  <c:v>150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150</c:v>
                </c:pt>
                <c:pt idx="94">
                  <c:v>160</c:v>
                </c:pt>
                <c:pt idx="95">
                  <c:v>190</c:v>
                </c:pt>
                <c:pt idx="96">
                  <c:v>190</c:v>
                </c:pt>
                <c:pt idx="97">
                  <c:v>190</c:v>
                </c:pt>
                <c:pt idx="98">
                  <c:v>125</c:v>
                </c:pt>
                <c:pt idx="99">
                  <c:v>125</c:v>
                </c:pt>
                <c:pt idx="100">
                  <c:v>140</c:v>
                </c:pt>
                <c:pt idx="101">
                  <c:v>140</c:v>
                </c:pt>
                <c:pt idx="102">
                  <c:v>150</c:v>
                </c:pt>
                <c:pt idx="103">
                  <c:v>135</c:v>
                </c:pt>
                <c:pt idx="104">
                  <c:v>150</c:v>
                </c:pt>
                <c:pt idx="105">
                  <c:v>135</c:v>
                </c:pt>
                <c:pt idx="106">
                  <c:v>150</c:v>
                </c:pt>
                <c:pt idx="107">
                  <c:v>135</c:v>
                </c:pt>
                <c:pt idx="108">
                  <c:v>150</c:v>
                </c:pt>
                <c:pt idx="109">
                  <c:v>150</c:v>
                </c:pt>
                <c:pt idx="110">
                  <c:v>132</c:v>
                </c:pt>
                <c:pt idx="111">
                  <c:v>180</c:v>
                </c:pt>
                <c:pt idx="112">
                  <c:v>180</c:v>
                </c:pt>
                <c:pt idx="113">
                  <c:v>160</c:v>
                </c:pt>
                <c:pt idx="114">
                  <c:v>180</c:v>
                </c:pt>
                <c:pt idx="115">
                  <c:v>180</c:v>
                </c:pt>
                <c:pt idx="116">
                  <c:v>160</c:v>
                </c:pt>
                <c:pt idx="117">
                  <c:v>180</c:v>
                </c:pt>
                <c:pt idx="118">
                  <c:v>180</c:v>
                </c:pt>
                <c:pt idx="119">
                  <c:v>180</c:v>
                </c:pt>
                <c:pt idx="120">
                  <c:v>180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180</c:v>
                </c:pt>
                <c:pt idx="126">
                  <c:v>180</c:v>
                </c:pt>
                <c:pt idx="127">
                  <c:v>160</c:v>
                </c:pt>
                <c:pt idx="128">
                  <c:v>145</c:v>
                </c:pt>
                <c:pt idx="129">
                  <c:v>130</c:v>
                </c:pt>
                <c:pt idx="130">
                  <c:v>130</c:v>
                </c:pt>
                <c:pt idx="131">
                  <c:v>150</c:v>
                </c:pt>
                <c:pt idx="132">
                  <c:v>150</c:v>
                </c:pt>
                <c:pt idx="133">
                  <c:v>160</c:v>
                </c:pt>
                <c:pt idx="134">
                  <c:v>160</c:v>
                </c:pt>
                <c:pt idx="135">
                  <c:v>160</c:v>
                </c:pt>
                <c:pt idx="136">
                  <c:v>180</c:v>
                </c:pt>
                <c:pt idx="137">
                  <c:v>170</c:v>
                </c:pt>
                <c:pt idx="138">
                  <c:v>170</c:v>
                </c:pt>
                <c:pt idx="139">
                  <c:v>225</c:v>
                </c:pt>
                <c:pt idx="140">
                  <c:v>185</c:v>
                </c:pt>
                <c:pt idx="141">
                  <c:v>200</c:v>
                </c:pt>
                <c:pt idx="142">
                  <c:v>235</c:v>
                </c:pt>
                <c:pt idx="143">
                  <c:v>235</c:v>
                </c:pt>
                <c:pt idx="144">
                  <c:v>160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150</c:v>
                </c:pt>
                <c:pt idx="149">
                  <c:v>140</c:v>
                </c:pt>
                <c:pt idx="150">
                  <c:v>185</c:v>
                </c:pt>
                <c:pt idx="151">
                  <c:v>185</c:v>
                </c:pt>
                <c:pt idx="152">
                  <c:v>185</c:v>
                </c:pt>
                <c:pt idx="153">
                  <c:v>260</c:v>
                </c:pt>
                <c:pt idx="154">
                  <c:v>185</c:v>
                </c:pt>
                <c:pt idx="155">
                  <c:v>185</c:v>
                </c:pt>
                <c:pt idx="156">
                  <c:v>185</c:v>
                </c:pt>
                <c:pt idx="157">
                  <c:v>200</c:v>
                </c:pt>
                <c:pt idx="158">
                  <c:v>185</c:v>
                </c:pt>
                <c:pt idx="159">
                  <c:v>200</c:v>
                </c:pt>
                <c:pt idx="160">
                  <c:v>160</c:v>
                </c:pt>
                <c:pt idx="161">
                  <c:v>170</c:v>
                </c:pt>
                <c:pt idx="162">
                  <c:v>200</c:v>
                </c:pt>
                <c:pt idx="163">
                  <c:v>150</c:v>
                </c:pt>
                <c:pt idx="164">
                  <c:v>180</c:v>
                </c:pt>
                <c:pt idx="165">
                  <c:v>175</c:v>
                </c:pt>
                <c:pt idx="166">
                  <c:v>170</c:v>
                </c:pt>
                <c:pt idx="167">
                  <c:v>170</c:v>
                </c:pt>
                <c:pt idx="168">
                  <c:v>170</c:v>
                </c:pt>
                <c:pt idx="169">
                  <c:v>170</c:v>
                </c:pt>
                <c:pt idx="170">
                  <c:v>170</c:v>
                </c:pt>
                <c:pt idx="171">
                  <c:v>170</c:v>
                </c:pt>
                <c:pt idx="172">
                  <c:v>260</c:v>
                </c:pt>
                <c:pt idx="173">
                  <c:v>185</c:v>
                </c:pt>
                <c:pt idx="174">
                  <c:v>185</c:v>
                </c:pt>
                <c:pt idx="175">
                  <c:v>185</c:v>
                </c:pt>
                <c:pt idx="176">
                  <c:v>190</c:v>
                </c:pt>
                <c:pt idx="177">
                  <c:v>200</c:v>
                </c:pt>
                <c:pt idx="178">
                  <c:v>220</c:v>
                </c:pt>
                <c:pt idx="179">
                  <c:v>200</c:v>
                </c:pt>
                <c:pt idx="180">
                  <c:v>185</c:v>
                </c:pt>
                <c:pt idx="181">
                  <c:v>167</c:v>
                </c:pt>
                <c:pt idx="182">
                  <c:v>150</c:v>
                </c:pt>
                <c:pt idx="183">
                  <c:v>170</c:v>
                </c:pt>
                <c:pt idx="184">
                  <c:v>130</c:v>
                </c:pt>
                <c:pt idx="185">
                  <c:v>160</c:v>
                </c:pt>
                <c:pt idx="186">
                  <c:v>160</c:v>
                </c:pt>
                <c:pt idx="187">
                  <c:v>160</c:v>
                </c:pt>
                <c:pt idx="188">
                  <c:v>250</c:v>
                </c:pt>
                <c:pt idx="189">
                  <c:v>260</c:v>
                </c:pt>
                <c:pt idx="190">
                  <c:v>250</c:v>
                </c:pt>
                <c:pt idx="191">
                  <c:v>250</c:v>
                </c:pt>
                <c:pt idx="192">
                  <c:v>256</c:v>
                </c:pt>
                <c:pt idx="193">
                  <c:v>250</c:v>
                </c:pt>
                <c:pt idx="194">
                  <c:v>270</c:v>
                </c:pt>
                <c:pt idx="195">
                  <c:v>200</c:v>
                </c:pt>
                <c:pt idx="196">
                  <c:v>250</c:v>
                </c:pt>
                <c:pt idx="197">
                  <c:v>180</c:v>
                </c:pt>
                <c:pt idx="198">
                  <c:v>200</c:v>
                </c:pt>
                <c:pt idx="199">
                  <c:v>195</c:v>
                </c:pt>
                <c:pt idx="200">
                  <c:v>160</c:v>
                </c:pt>
                <c:pt idx="201">
                  <c:v>160</c:v>
                </c:pt>
                <c:pt idx="202">
                  <c:v>180</c:v>
                </c:pt>
                <c:pt idx="203">
                  <c:v>200</c:v>
                </c:pt>
                <c:pt idx="204">
                  <c:v>185</c:v>
                </c:pt>
                <c:pt idx="205">
                  <c:v>185</c:v>
                </c:pt>
                <c:pt idx="206">
                  <c:v>170</c:v>
                </c:pt>
                <c:pt idx="207">
                  <c:v>190</c:v>
                </c:pt>
                <c:pt idx="208">
                  <c:v>175</c:v>
                </c:pt>
                <c:pt idx="209">
                  <c:v>175</c:v>
                </c:pt>
                <c:pt idx="210">
                  <c:v>290</c:v>
                </c:pt>
                <c:pt idx="211">
                  <c:v>325</c:v>
                </c:pt>
                <c:pt idx="212">
                  <c:v>220</c:v>
                </c:pt>
                <c:pt idx="213">
                  <c:v>180</c:v>
                </c:pt>
                <c:pt idx="214">
                  <c:v>175</c:v>
                </c:pt>
                <c:pt idx="215">
                  <c:v>175</c:v>
                </c:pt>
                <c:pt idx="216">
                  <c:v>210</c:v>
                </c:pt>
                <c:pt idx="217">
                  <c:v>210</c:v>
                </c:pt>
                <c:pt idx="218">
                  <c:v>160</c:v>
                </c:pt>
                <c:pt idx="219">
                  <c:v>160</c:v>
                </c:pt>
                <c:pt idx="220">
                  <c:v>160</c:v>
                </c:pt>
                <c:pt idx="221">
                  <c:v>160</c:v>
                </c:pt>
                <c:pt idx="222">
                  <c:v>160</c:v>
                </c:pt>
                <c:pt idx="223">
                  <c:v>160</c:v>
                </c:pt>
                <c:pt idx="224">
                  <c:v>160</c:v>
                </c:pt>
                <c:pt idx="225">
                  <c:v>210</c:v>
                </c:pt>
                <c:pt idx="226">
                  <c:v>210</c:v>
                </c:pt>
                <c:pt idx="227">
                  <c:v>210</c:v>
                </c:pt>
                <c:pt idx="228">
                  <c:v>210</c:v>
                </c:pt>
                <c:pt idx="229">
                  <c:v>210</c:v>
                </c:pt>
                <c:pt idx="230">
                  <c:v>220</c:v>
                </c:pt>
                <c:pt idx="231">
                  <c:v>210</c:v>
                </c:pt>
                <c:pt idx="232">
                  <c:v>210</c:v>
                </c:pt>
                <c:pt idx="233">
                  <c:v>210</c:v>
                </c:pt>
                <c:pt idx="234">
                  <c:v>210</c:v>
                </c:pt>
                <c:pt idx="235">
                  <c:v>210</c:v>
                </c:pt>
                <c:pt idx="236">
                  <c:v>240</c:v>
                </c:pt>
                <c:pt idx="237">
                  <c:v>210</c:v>
                </c:pt>
                <c:pt idx="238">
                  <c:v>210</c:v>
                </c:pt>
                <c:pt idx="239">
                  <c:v>210</c:v>
                </c:pt>
                <c:pt idx="240">
                  <c:v>210</c:v>
                </c:pt>
                <c:pt idx="241">
                  <c:v>210</c:v>
                </c:pt>
                <c:pt idx="242">
                  <c:v>250</c:v>
                </c:pt>
                <c:pt idx="243">
                  <c:v>210</c:v>
                </c:pt>
                <c:pt idx="244">
                  <c:v>210</c:v>
                </c:pt>
                <c:pt idx="245">
                  <c:v>210</c:v>
                </c:pt>
                <c:pt idx="246">
                  <c:v>210</c:v>
                </c:pt>
                <c:pt idx="247">
                  <c:v>210</c:v>
                </c:pt>
                <c:pt idx="248">
                  <c:v>132</c:v>
                </c:pt>
                <c:pt idx="249">
                  <c:v>132</c:v>
                </c:pt>
                <c:pt idx="250">
                  <c:v>160</c:v>
                </c:pt>
                <c:pt idx="251">
                  <c:v>160</c:v>
                </c:pt>
                <c:pt idx="252">
                  <c:v>140</c:v>
                </c:pt>
                <c:pt idx="253">
                  <c:v>160</c:v>
                </c:pt>
                <c:pt idx="254">
                  <c:v>180</c:v>
                </c:pt>
                <c:pt idx="255">
                  <c:v>160</c:v>
                </c:pt>
                <c:pt idx="256">
                  <c:v>160</c:v>
                </c:pt>
                <c:pt idx="257">
                  <c:v>160</c:v>
                </c:pt>
                <c:pt idx="258">
                  <c:v>160</c:v>
                </c:pt>
                <c:pt idx="259">
                  <c:v>200</c:v>
                </c:pt>
                <c:pt idx="260">
                  <c:v>170</c:v>
                </c:pt>
                <c:pt idx="261">
                  <c:v>160</c:v>
                </c:pt>
                <c:pt idx="262">
                  <c:v>200</c:v>
                </c:pt>
                <c:pt idx="263">
                  <c:v>170</c:v>
                </c:pt>
                <c:pt idx="264">
                  <c:v>170</c:v>
                </c:pt>
                <c:pt idx="265">
                  <c:v>180</c:v>
                </c:pt>
                <c:pt idx="266">
                  <c:v>200</c:v>
                </c:pt>
                <c:pt idx="267">
                  <c:v>200</c:v>
                </c:pt>
                <c:pt idx="268">
                  <c:v>200</c:v>
                </c:pt>
                <c:pt idx="269">
                  <c:v>200</c:v>
                </c:pt>
                <c:pt idx="270">
                  <c:v>200</c:v>
                </c:pt>
                <c:pt idx="271">
                  <c:v>200</c:v>
                </c:pt>
                <c:pt idx="272">
                  <c:v>200</c:v>
                </c:pt>
                <c:pt idx="273">
                  <c:v>200</c:v>
                </c:pt>
                <c:pt idx="274">
                  <c:v>200</c:v>
                </c:pt>
                <c:pt idx="275">
                  <c:v>200</c:v>
                </c:pt>
                <c:pt idx="276">
                  <c:v>200</c:v>
                </c:pt>
                <c:pt idx="277">
                  <c:v>200</c:v>
                </c:pt>
                <c:pt idx="278">
                  <c:v>160</c:v>
                </c:pt>
                <c:pt idx="279">
                  <c:v>160</c:v>
                </c:pt>
                <c:pt idx="280">
                  <c:v>200</c:v>
                </c:pt>
                <c:pt idx="281">
                  <c:v>200</c:v>
                </c:pt>
                <c:pt idx="282">
                  <c:v>132</c:v>
                </c:pt>
                <c:pt idx="283">
                  <c:v>130</c:v>
                </c:pt>
                <c:pt idx="284">
                  <c:v>172</c:v>
                </c:pt>
                <c:pt idx="285">
                  <c:v>170</c:v>
                </c:pt>
                <c:pt idx="286">
                  <c:v>170</c:v>
                </c:pt>
                <c:pt idx="287">
                  <c:v>135</c:v>
                </c:pt>
                <c:pt idx="288">
                  <c:v>135</c:v>
                </c:pt>
                <c:pt idx="289">
                  <c:v>150</c:v>
                </c:pt>
                <c:pt idx="290">
                  <c:v>150</c:v>
                </c:pt>
                <c:pt idx="291">
                  <c:v>140</c:v>
                </c:pt>
                <c:pt idx="292">
                  <c:v>170</c:v>
                </c:pt>
                <c:pt idx="293">
                  <c:v>170</c:v>
                </c:pt>
                <c:pt idx="294">
                  <c:v>150</c:v>
                </c:pt>
                <c:pt idx="295">
                  <c:v>130</c:v>
                </c:pt>
                <c:pt idx="296">
                  <c:v>130</c:v>
                </c:pt>
                <c:pt idx="297">
                  <c:v>130</c:v>
                </c:pt>
                <c:pt idx="298">
                  <c:v>130</c:v>
                </c:pt>
                <c:pt idx="299">
                  <c:v>150</c:v>
                </c:pt>
                <c:pt idx="300">
                  <c:v>150</c:v>
                </c:pt>
                <c:pt idx="301">
                  <c:v>150</c:v>
                </c:pt>
                <c:pt idx="302">
                  <c:v>150</c:v>
                </c:pt>
                <c:pt idx="303">
                  <c:v>170</c:v>
                </c:pt>
                <c:pt idx="304">
                  <c:v>170</c:v>
                </c:pt>
                <c:pt idx="305">
                  <c:v>170</c:v>
                </c:pt>
                <c:pt idx="306">
                  <c:v>170</c:v>
                </c:pt>
                <c:pt idx="307">
                  <c:v>150</c:v>
                </c:pt>
                <c:pt idx="308">
                  <c:v>160</c:v>
                </c:pt>
                <c:pt idx="309">
                  <c:v>170</c:v>
                </c:pt>
                <c:pt idx="310">
                  <c:v>170</c:v>
                </c:pt>
                <c:pt idx="311">
                  <c:v>170</c:v>
                </c:pt>
                <c:pt idx="312">
                  <c:v>132</c:v>
                </c:pt>
                <c:pt idx="313">
                  <c:v>132</c:v>
                </c:pt>
                <c:pt idx="314">
                  <c:v>130</c:v>
                </c:pt>
                <c:pt idx="315">
                  <c:v>130</c:v>
                </c:pt>
                <c:pt idx="316">
                  <c:v>130</c:v>
                </c:pt>
                <c:pt idx="317">
                  <c:v>130</c:v>
                </c:pt>
                <c:pt idx="318">
                  <c:v>205</c:v>
                </c:pt>
                <c:pt idx="319">
                  <c:v>205</c:v>
                </c:pt>
                <c:pt idx="320">
                  <c:v>205</c:v>
                </c:pt>
                <c:pt idx="321">
                  <c:v>205</c:v>
                </c:pt>
                <c:pt idx="322">
                  <c:v>210</c:v>
                </c:pt>
                <c:pt idx="323">
                  <c:v>210</c:v>
                </c:pt>
                <c:pt idx="324">
                  <c:v>180</c:v>
                </c:pt>
                <c:pt idx="325">
                  <c:v>200</c:v>
                </c:pt>
                <c:pt idx="326">
                  <c:v>180</c:v>
                </c:pt>
                <c:pt idx="327">
                  <c:v>220</c:v>
                </c:pt>
                <c:pt idx="328">
                  <c:v>240</c:v>
                </c:pt>
                <c:pt idx="329">
                  <c:v>220</c:v>
                </c:pt>
                <c:pt idx="330">
                  <c:v>260</c:v>
                </c:pt>
                <c:pt idx="331">
                  <c:v>230</c:v>
                </c:pt>
                <c:pt idx="332">
                  <c:v>230</c:v>
                </c:pt>
                <c:pt idx="333">
                  <c:v>220</c:v>
                </c:pt>
                <c:pt idx="334">
                  <c:v>230</c:v>
                </c:pt>
                <c:pt idx="335">
                  <c:v>250</c:v>
                </c:pt>
                <c:pt idx="336">
                  <c:v>240</c:v>
                </c:pt>
                <c:pt idx="337">
                  <c:v>250</c:v>
                </c:pt>
                <c:pt idx="338">
                  <c:v>250</c:v>
                </c:pt>
                <c:pt idx="339">
                  <c:v>250</c:v>
                </c:pt>
                <c:pt idx="340">
                  <c:v>250</c:v>
                </c:pt>
                <c:pt idx="341">
                  <c:v>250</c:v>
                </c:pt>
                <c:pt idx="342">
                  <c:v>230</c:v>
                </c:pt>
                <c:pt idx="343">
                  <c:v>230</c:v>
                </c:pt>
                <c:pt idx="344">
                  <c:v>230</c:v>
                </c:pt>
                <c:pt idx="345">
                  <c:v>260</c:v>
                </c:pt>
                <c:pt idx="346">
                  <c:v>250</c:v>
                </c:pt>
                <c:pt idx="347">
                  <c:v>290</c:v>
                </c:pt>
                <c:pt idx="348">
                  <c:v>305</c:v>
                </c:pt>
                <c:pt idx="349">
                  <c:v>260</c:v>
                </c:pt>
                <c:pt idx="350">
                  <c:v>250</c:v>
                </c:pt>
                <c:pt idx="351">
                  <c:v>260</c:v>
                </c:pt>
                <c:pt idx="352">
                  <c:v>260</c:v>
                </c:pt>
                <c:pt idx="353">
                  <c:v>150</c:v>
                </c:pt>
                <c:pt idx="354">
                  <c:v>150</c:v>
                </c:pt>
                <c:pt idx="355">
                  <c:v>150</c:v>
                </c:pt>
                <c:pt idx="356">
                  <c:v>130</c:v>
                </c:pt>
                <c:pt idx="357">
                  <c:v>150</c:v>
                </c:pt>
                <c:pt idx="358">
                  <c:v>135</c:v>
                </c:pt>
                <c:pt idx="359">
                  <c:v>130</c:v>
                </c:pt>
                <c:pt idx="360">
                  <c:v>150</c:v>
                </c:pt>
                <c:pt idx="361">
                  <c:v>160</c:v>
                </c:pt>
                <c:pt idx="362">
                  <c:v>150</c:v>
                </c:pt>
                <c:pt idx="363">
                  <c:v>170</c:v>
                </c:pt>
                <c:pt idx="364">
                  <c:v>250</c:v>
                </c:pt>
                <c:pt idx="365">
                  <c:v>160</c:v>
                </c:pt>
                <c:pt idx="366">
                  <c:v>160</c:v>
                </c:pt>
                <c:pt idx="367">
                  <c:v>180</c:v>
                </c:pt>
                <c:pt idx="368">
                  <c:v>180</c:v>
                </c:pt>
                <c:pt idx="369">
                  <c:v>160</c:v>
                </c:pt>
                <c:pt idx="370">
                  <c:v>180</c:v>
                </c:pt>
                <c:pt idx="371">
                  <c:v>180</c:v>
                </c:pt>
                <c:pt idx="372">
                  <c:v>160</c:v>
                </c:pt>
                <c:pt idx="373">
                  <c:v>180</c:v>
                </c:pt>
                <c:pt idx="374">
                  <c:v>180</c:v>
                </c:pt>
                <c:pt idx="375">
                  <c:v>180</c:v>
                </c:pt>
                <c:pt idx="376">
                  <c:v>180</c:v>
                </c:pt>
                <c:pt idx="377">
                  <c:v>150</c:v>
                </c:pt>
                <c:pt idx="378">
                  <c:v>150</c:v>
                </c:pt>
                <c:pt idx="379">
                  <c:v>180</c:v>
                </c:pt>
                <c:pt idx="380">
                  <c:v>180</c:v>
                </c:pt>
                <c:pt idx="381">
                  <c:v>180</c:v>
                </c:pt>
                <c:pt idx="382">
                  <c:v>180</c:v>
                </c:pt>
                <c:pt idx="383">
                  <c:v>180</c:v>
                </c:pt>
                <c:pt idx="384">
                  <c:v>180</c:v>
                </c:pt>
                <c:pt idx="385">
                  <c:v>180</c:v>
                </c:pt>
                <c:pt idx="386">
                  <c:v>180</c:v>
                </c:pt>
                <c:pt idx="387">
                  <c:v>180</c:v>
                </c:pt>
                <c:pt idx="388">
                  <c:v>180</c:v>
                </c:pt>
                <c:pt idx="389">
                  <c:v>180</c:v>
                </c:pt>
                <c:pt idx="390">
                  <c:v>210</c:v>
                </c:pt>
                <c:pt idx="391">
                  <c:v>200</c:v>
                </c:pt>
                <c:pt idx="392">
                  <c:v>200</c:v>
                </c:pt>
                <c:pt idx="393">
                  <c:v>200</c:v>
                </c:pt>
                <c:pt idx="394">
                  <c:v>200</c:v>
                </c:pt>
                <c:pt idx="395">
                  <c:v>200</c:v>
                </c:pt>
                <c:pt idx="396">
                  <c:v>160</c:v>
                </c:pt>
                <c:pt idx="397">
                  <c:v>201</c:v>
                </c:pt>
                <c:pt idx="398">
                  <c:v>201</c:v>
                </c:pt>
                <c:pt idx="399">
                  <c:v>262</c:v>
                </c:pt>
                <c:pt idx="400">
                  <c:v>201</c:v>
                </c:pt>
                <c:pt idx="401">
                  <c:v>250</c:v>
                </c:pt>
                <c:pt idx="402">
                  <c:v>282</c:v>
                </c:pt>
                <c:pt idx="403">
                  <c:v>250</c:v>
                </c:pt>
                <c:pt idx="404">
                  <c:v>262</c:v>
                </c:pt>
                <c:pt idx="405">
                  <c:v>201</c:v>
                </c:pt>
                <c:pt idx="406">
                  <c:v>201</c:v>
                </c:pt>
                <c:pt idx="407">
                  <c:v>201</c:v>
                </c:pt>
                <c:pt idx="408">
                  <c:v>130</c:v>
                </c:pt>
                <c:pt idx="409">
                  <c:v>130</c:v>
                </c:pt>
                <c:pt idx="410">
                  <c:v>130</c:v>
                </c:pt>
                <c:pt idx="411">
                  <c:v>132</c:v>
                </c:pt>
                <c:pt idx="412">
                  <c:v>132</c:v>
                </c:pt>
                <c:pt idx="413">
                  <c:v>160</c:v>
                </c:pt>
                <c:pt idx="414">
                  <c:v>160</c:v>
                </c:pt>
                <c:pt idx="415">
                  <c:v>200</c:v>
                </c:pt>
                <c:pt idx="416">
                  <c:v>200</c:v>
                </c:pt>
                <c:pt idx="417">
                  <c:v>160</c:v>
                </c:pt>
                <c:pt idx="418">
                  <c:v>160</c:v>
                </c:pt>
                <c:pt idx="419">
                  <c:v>160</c:v>
                </c:pt>
                <c:pt idx="420">
                  <c:v>160</c:v>
                </c:pt>
                <c:pt idx="421">
                  <c:v>145</c:v>
                </c:pt>
                <c:pt idx="422">
                  <c:v>180</c:v>
                </c:pt>
                <c:pt idx="423">
                  <c:v>200</c:v>
                </c:pt>
                <c:pt idx="424">
                  <c:v>160</c:v>
                </c:pt>
                <c:pt idx="425">
                  <c:v>160</c:v>
                </c:pt>
                <c:pt idx="426">
                  <c:v>160</c:v>
                </c:pt>
                <c:pt idx="427">
                  <c:v>180</c:v>
                </c:pt>
                <c:pt idx="428">
                  <c:v>180</c:v>
                </c:pt>
                <c:pt idx="429">
                  <c:v>180</c:v>
                </c:pt>
                <c:pt idx="430">
                  <c:v>160</c:v>
                </c:pt>
                <c:pt idx="431">
                  <c:v>180</c:v>
                </c:pt>
                <c:pt idx="432">
                  <c:v>180</c:v>
                </c:pt>
                <c:pt idx="433">
                  <c:v>160</c:v>
                </c:pt>
                <c:pt idx="434">
                  <c:v>180</c:v>
                </c:pt>
                <c:pt idx="435">
                  <c:v>180</c:v>
                </c:pt>
                <c:pt idx="436">
                  <c:v>180</c:v>
                </c:pt>
                <c:pt idx="437">
                  <c:v>180</c:v>
                </c:pt>
                <c:pt idx="438">
                  <c:v>180</c:v>
                </c:pt>
                <c:pt idx="439">
                  <c:v>180</c:v>
                </c:pt>
                <c:pt idx="440">
                  <c:v>180</c:v>
                </c:pt>
                <c:pt idx="441">
                  <c:v>180</c:v>
                </c:pt>
                <c:pt idx="442">
                  <c:v>180</c:v>
                </c:pt>
                <c:pt idx="443">
                  <c:v>180</c:v>
                </c:pt>
                <c:pt idx="444">
                  <c:v>180</c:v>
                </c:pt>
                <c:pt idx="445">
                  <c:v>180</c:v>
                </c:pt>
                <c:pt idx="446">
                  <c:v>180</c:v>
                </c:pt>
                <c:pt idx="447">
                  <c:v>180</c:v>
                </c:pt>
                <c:pt idx="448">
                  <c:v>180</c:v>
                </c:pt>
                <c:pt idx="449">
                  <c:v>180</c:v>
                </c:pt>
                <c:pt idx="450">
                  <c:v>180</c:v>
                </c:pt>
                <c:pt idx="451">
                  <c:v>180</c:v>
                </c:pt>
                <c:pt idx="452">
                  <c:v>180</c:v>
                </c:pt>
                <c:pt idx="453">
                  <c:v>180</c:v>
                </c:pt>
                <c:pt idx="454">
                  <c:v>180</c:v>
                </c:pt>
                <c:pt idx="455">
                  <c:v>180</c:v>
                </c:pt>
                <c:pt idx="456">
                  <c:v>180</c:v>
                </c:pt>
                <c:pt idx="457">
                  <c:v>180</c:v>
                </c:pt>
                <c:pt idx="458">
                  <c:v>200</c:v>
                </c:pt>
                <c:pt idx="459">
                  <c:v>200</c:v>
                </c:pt>
                <c:pt idx="460">
                  <c:v>200</c:v>
                </c:pt>
                <c:pt idx="461">
                  <c:v>200</c:v>
                </c:pt>
                <c:pt idx="462">
                  <c:v>200</c:v>
                </c:pt>
                <c:pt idx="463">
                  <c:v>200</c:v>
                </c:pt>
                <c:pt idx="464">
                  <c:v>200</c:v>
                </c:pt>
                <c:pt idx="465">
                  <c:v>200</c:v>
                </c:pt>
                <c:pt idx="466">
                  <c:v>200</c:v>
                </c:pt>
                <c:pt idx="467">
                  <c:v>200</c:v>
                </c:pt>
                <c:pt idx="468">
                  <c:v>200</c:v>
                </c:pt>
                <c:pt idx="469">
                  <c:v>200</c:v>
                </c:pt>
                <c:pt idx="470">
                  <c:v>200</c:v>
                </c:pt>
                <c:pt idx="471">
                  <c:v>210</c:v>
                </c:pt>
                <c:pt idx="472">
                  <c:v>210</c:v>
                </c:pt>
                <c:pt idx="473">
                  <c:v>210</c:v>
                </c:pt>
                <c:pt idx="474">
                  <c:v>190</c:v>
                </c:pt>
                <c:pt idx="475">
                  <c:v>190</c:v>
                </c:pt>
                <c:pt idx="476">
                  <c:v>190</c:v>
                </c:pt>
                <c:pt idx="477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4A-4C82-96FD-0721F0499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010671"/>
        <c:axId val="881009231"/>
      </c:scatterChart>
      <c:valAx>
        <c:axId val="881010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009231"/>
        <c:crosses val="autoZero"/>
        <c:crossBetween val="midCat"/>
      </c:valAx>
      <c:valAx>
        <c:axId val="88100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Top</a:t>
                </a:r>
                <a:r>
                  <a:rPr lang="en-US" baseline="0"/>
                  <a:t> speed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010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Torque</a:t>
            </a:r>
            <a:r>
              <a:rPr lang="en-US" baseline="0"/>
              <a:t> vs Acceleration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scatter_plots_data!$L$1</c:f>
              <c:strCache>
                <c:ptCount val="1"/>
                <c:pt idx="0">
                  <c:v>torque_nm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scatter_plots_data!$J$2:$J$479</c:f>
              <c:numCache>
                <c:formatCode>General</c:formatCode>
                <c:ptCount val="478"/>
                <c:pt idx="0">
                  <c:v>7</c:v>
                </c:pt>
                <c:pt idx="1">
                  <c:v>7</c:v>
                </c:pt>
                <c:pt idx="2">
                  <c:v>5.9</c:v>
                </c:pt>
                <c:pt idx="3">
                  <c:v>6.2</c:v>
                </c:pt>
                <c:pt idx="4">
                  <c:v>7.5</c:v>
                </c:pt>
                <c:pt idx="5">
                  <c:v>7</c:v>
                </c:pt>
                <c:pt idx="6">
                  <c:v>9</c:v>
                </c:pt>
                <c:pt idx="7">
                  <c:v>6</c:v>
                </c:pt>
                <c:pt idx="8">
                  <c:v>7.4</c:v>
                </c:pt>
                <c:pt idx="9">
                  <c:v>6.4</c:v>
                </c:pt>
                <c:pt idx="10">
                  <c:v>6</c:v>
                </c:pt>
                <c:pt idx="11">
                  <c:v>5.4</c:v>
                </c:pt>
                <c:pt idx="12">
                  <c:v>4.5</c:v>
                </c:pt>
                <c:pt idx="13">
                  <c:v>6</c:v>
                </c:pt>
                <c:pt idx="14">
                  <c:v>5.4</c:v>
                </c:pt>
                <c:pt idx="15">
                  <c:v>4.7</c:v>
                </c:pt>
                <c:pt idx="16">
                  <c:v>8.1</c:v>
                </c:pt>
                <c:pt idx="17">
                  <c:v>6.7</c:v>
                </c:pt>
                <c:pt idx="18">
                  <c:v>6.6</c:v>
                </c:pt>
                <c:pt idx="19">
                  <c:v>5.4</c:v>
                </c:pt>
                <c:pt idx="20">
                  <c:v>8.1</c:v>
                </c:pt>
                <c:pt idx="21">
                  <c:v>6.7</c:v>
                </c:pt>
                <c:pt idx="22">
                  <c:v>6.6</c:v>
                </c:pt>
                <c:pt idx="23">
                  <c:v>5.4</c:v>
                </c:pt>
                <c:pt idx="24">
                  <c:v>7</c:v>
                </c:pt>
                <c:pt idx="25">
                  <c:v>7</c:v>
                </c:pt>
                <c:pt idx="26">
                  <c:v>6.6</c:v>
                </c:pt>
                <c:pt idx="27">
                  <c:v>5.9</c:v>
                </c:pt>
                <c:pt idx="28">
                  <c:v>6.6</c:v>
                </c:pt>
                <c:pt idx="29">
                  <c:v>5.9</c:v>
                </c:pt>
                <c:pt idx="30">
                  <c:v>3.9</c:v>
                </c:pt>
                <c:pt idx="31">
                  <c:v>3.9</c:v>
                </c:pt>
                <c:pt idx="32">
                  <c:v>4.3</c:v>
                </c:pt>
                <c:pt idx="33">
                  <c:v>4.3</c:v>
                </c:pt>
                <c:pt idx="34">
                  <c:v>2.8</c:v>
                </c:pt>
                <c:pt idx="35">
                  <c:v>2.5</c:v>
                </c:pt>
                <c:pt idx="36">
                  <c:v>3.4</c:v>
                </c:pt>
                <c:pt idx="37">
                  <c:v>4</c:v>
                </c:pt>
                <c:pt idx="38">
                  <c:v>3.9</c:v>
                </c:pt>
                <c:pt idx="39">
                  <c:v>6</c:v>
                </c:pt>
                <c:pt idx="40">
                  <c:v>5.6</c:v>
                </c:pt>
                <c:pt idx="41">
                  <c:v>5.0999999999999996</c:v>
                </c:pt>
                <c:pt idx="42">
                  <c:v>3.8</c:v>
                </c:pt>
                <c:pt idx="43">
                  <c:v>3.9</c:v>
                </c:pt>
                <c:pt idx="44">
                  <c:v>6</c:v>
                </c:pt>
                <c:pt idx="45">
                  <c:v>6.1</c:v>
                </c:pt>
                <c:pt idx="46">
                  <c:v>5.4</c:v>
                </c:pt>
                <c:pt idx="47">
                  <c:v>5.5</c:v>
                </c:pt>
                <c:pt idx="48">
                  <c:v>3.7</c:v>
                </c:pt>
                <c:pt idx="49">
                  <c:v>5.5</c:v>
                </c:pt>
                <c:pt idx="50">
                  <c:v>4.7</c:v>
                </c:pt>
                <c:pt idx="51">
                  <c:v>3.8</c:v>
                </c:pt>
                <c:pt idx="52">
                  <c:v>5.0999999999999996</c:v>
                </c:pt>
                <c:pt idx="53">
                  <c:v>4.5999999999999996</c:v>
                </c:pt>
                <c:pt idx="54">
                  <c:v>8.3000000000000007</c:v>
                </c:pt>
                <c:pt idx="55">
                  <c:v>5.6</c:v>
                </c:pt>
                <c:pt idx="56">
                  <c:v>8.6</c:v>
                </c:pt>
                <c:pt idx="57">
                  <c:v>5.6</c:v>
                </c:pt>
                <c:pt idx="58">
                  <c:v>7.9</c:v>
                </c:pt>
                <c:pt idx="59">
                  <c:v>7.3</c:v>
                </c:pt>
                <c:pt idx="60">
                  <c:v>12.3</c:v>
                </c:pt>
                <c:pt idx="61">
                  <c:v>8</c:v>
                </c:pt>
                <c:pt idx="62">
                  <c:v>7</c:v>
                </c:pt>
                <c:pt idx="63">
                  <c:v>11.1</c:v>
                </c:pt>
                <c:pt idx="64">
                  <c:v>12.1</c:v>
                </c:pt>
                <c:pt idx="65">
                  <c:v>9.1</c:v>
                </c:pt>
                <c:pt idx="66">
                  <c:v>7.5</c:v>
                </c:pt>
                <c:pt idx="67">
                  <c:v>3.8</c:v>
                </c:pt>
                <c:pt idx="68">
                  <c:v>5.9</c:v>
                </c:pt>
                <c:pt idx="69">
                  <c:v>9.3000000000000007</c:v>
                </c:pt>
                <c:pt idx="70">
                  <c:v>9.6</c:v>
                </c:pt>
                <c:pt idx="71">
                  <c:v>4.5</c:v>
                </c:pt>
                <c:pt idx="72">
                  <c:v>6.7</c:v>
                </c:pt>
                <c:pt idx="73">
                  <c:v>4.5</c:v>
                </c:pt>
                <c:pt idx="74">
                  <c:v>4.9000000000000004</c:v>
                </c:pt>
                <c:pt idx="75">
                  <c:v>6.7</c:v>
                </c:pt>
                <c:pt idx="76">
                  <c:v>7</c:v>
                </c:pt>
                <c:pt idx="77">
                  <c:v>5.6</c:v>
                </c:pt>
                <c:pt idx="78">
                  <c:v>6.8</c:v>
                </c:pt>
                <c:pt idx="79">
                  <c:v>5.5</c:v>
                </c:pt>
                <c:pt idx="80">
                  <c:v>5.3</c:v>
                </c:pt>
                <c:pt idx="81">
                  <c:v>11.7</c:v>
                </c:pt>
                <c:pt idx="82">
                  <c:v>11.7</c:v>
                </c:pt>
                <c:pt idx="83">
                  <c:v>11.5</c:v>
                </c:pt>
                <c:pt idx="84">
                  <c:v>12.9</c:v>
                </c:pt>
                <c:pt idx="85">
                  <c:v>9.9</c:v>
                </c:pt>
                <c:pt idx="86">
                  <c:v>9.1</c:v>
                </c:pt>
                <c:pt idx="87">
                  <c:v>9.9</c:v>
                </c:pt>
                <c:pt idx="88">
                  <c:v>9.1</c:v>
                </c:pt>
                <c:pt idx="89">
                  <c:v>13.3</c:v>
                </c:pt>
                <c:pt idx="90">
                  <c:v>14.2</c:v>
                </c:pt>
                <c:pt idx="91">
                  <c:v>13.3</c:v>
                </c:pt>
                <c:pt idx="92">
                  <c:v>14.2</c:v>
                </c:pt>
                <c:pt idx="93">
                  <c:v>9</c:v>
                </c:pt>
                <c:pt idx="94">
                  <c:v>7.1</c:v>
                </c:pt>
                <c:pt idx="95">
                  <c:v>5.4</c:v>
                </c:pt>
                <c:pt idx="96">
                  <c:v>7.7</c:v>
                </c:pt>
                <c:pt idx="97">
                  <c:v>7.8</c:v>
                </c:pt>
                <c:pt idx="98">
                  <c:v>19.100000000000001</c:v>
                </c:pt>
                <c:pt idx="99">
                  <c:v>13.7</c:v>
                </c:pt>
                <c:pt idx="100">
                  <c:v>12.5</c:v>
                </c:pt>
                <c:pt idx="101">
                  <c:v>12.5</c:v>
                </c:pt>
                <c:pt idx="102">
                  <c:v>9.5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11</c:v>
                </c:pt>
                <c:pt idx="111">
                  <c:v>5.3</c:v>
                </c:pt>
                <c:pt idx="112">
                  <c:v>6.4</c:v>
                </c:pt>
                <c:pt idx="113">
                  <c:v>9</c:v>
                </c:pt>
                <c:pt idx="114">
                  <c:v>5.3</c:v>
                </c:pt>
                <c:pt idx="115">
                  <c:v>6.4</c:v>
                </c:pt>
                <c:pt idx="116">
                  <c:v>8.6999999999999993</c:v>
                </c:pt>
                <c:pt idx="117">
                  <c:v>4.8</c:v>
                </c:pt>
                <c:pt idx="118">
                  <c:v>4.5999999999999996</c:v>
                </c:pt>
                <c:pt idx="119">
                  <c:v>6.1</c:v>
                </c:pt>
                <c:pt idx="120">
                  <c:v>5.9</c:v>
                </c:pt>
                <c:pt idx="121">
                  <c:v>3.8</c:v>
                </c:pt>
                <c:pt idx="122">
                  <c:v>3.8</c:v>
                </c:pt>
                <c:pt idx="123">
                  <c:v>3.9</c:v>
                </c:pt>
                <c:pt idx="124">
                  <c:v>3.9</c:v>
                </c:pt>
                <c:pt idx="125">
                  <c:v>6.2</c:v>
                </c:pt>
                <c:pt idx="126">
                  <c:v>6.2</c:v>
                </c:pt>
                <c:pt idx="127">
                  <c:v>8</c:v>
                </c:pt>
                <c:pt idx="128">
                  <c:v>11</c:v>
                </c:pt>
                <c:pt idx="129">
                  <c:v>9</c:v>
                </c:pt>
                <c:pt idx="130">
                  <c:v>8</c:v>
                </c:pt>
                <c:pt idx="131">
                  <c:v>9</c:v>
                </c:pt>
                <c:pt idx="132">
                  <c:v>8</c:v>
                </c:pt>
                <c:pt idx="133">
                  <c:v>8.3000000000000007</c:v>
                </c:pt>
                <c:pt idx="134">
                  <c:v>8.1999999999999993</c:v>
                </c:pt>
                <c:pt idx="135">
                  <c:v>8.1999999999999993</c:v>
                </c:pt>
                <c:pt idx="136">
                  <c:v>4.5</c:v>
                </c:pt>
                <c:pt idx="137">
                  <c:v>8.1999999999999993</c:v>
                </c:pt>
                <c:pt idx="138">
                  <c:v>8.1999999999999993</c:v>
                </c:pt>
                <c:pt idx="139">
                  <c:v>4.9000000000000004</c:v>
                </c:pt>
                <c:pt idx="140">
                  <c:v>7.8</c:v>
                </c:pt>
                <c:pt idx="141">
                  <c:v>5.5</c:v>
                </c:pt>
                <c:pt idx="142">
                  <c:v>4</c:v>
                </c:pt>
                <c:pt idx="143">
                  <c:v>4.2</c:v>
                </c:pt>
                <c:pt idx="144">
                  <c:v>7.6</c:v>
                </c:pt>
                <c:pt idx="145">
                  <c:v>4.9000000000000004</c:v>
                </c:pt>
                <c:pt idx="146">
                  <c:v>6.5</c:v>
                </c:pt>
                <c:pt idx="147">
                  <c:v>4.9000000000000004</c:v>
                </c:pt>
                <c:pt idx="148">
                  <c:v>10.6</c:v>
                </c:pt>
                <c:pt idx="149">
                  <c:v>11.7</c:v>
                </c:pt>
                <c:pt idx="150">
                  <c:v>8.5</c:v>
                </c:pt>
                <c:pt idx="151">
                  <c:v>5.3</c:v>
                </c:pt>
                <c:pt idx="152">
                  <c:v>7.5</c:v>
                </c:pt>
                <c:pt idx="153">
                  <c:v>3.4</c:v>
                </c:pt>
                <c:pt idx="154">
                  <c:v>7.4</c:v>
                </c:pt>
                <c:pt idx="155">
                  <c:v>5.0999999999999996</c:v>
                </c:pt>
                <c:pt idx="156">
                  <c:v>8.8000000000000007</c:v>
                </c:pt>
                <c:pt idx="157">
                  <c:v>6.7</c:v>
                </c:pt>
                <c:pt idx="158">
                  <c:v>9.4</c:v>
                </c:pt>
                <c:pt idx="159">
                  <c:v>5.2</c:v>
                </c:pt>
                <c:pt idx="160">
                  <c:v>8.8000000000000007</c:v>
                </c:pt>
                <c:pt idx="161">
                  <c:v>7.8</c:v>
                </c:pt>
                <c:pt idx="162">
                  <c:v>4.8</c:v>
                </c:pt>
                <c:pt idx="163">
                  <c:v>9</c:v>
                </c:pt>
                <c:pt idx="164">
                  <c:v>8.5</c:v>
                </c:pt>
                <c:pt idx="165">
                  <c:v>8.1</c:v>
                </c:pt>
                <c:pt idx="166">
                  <c:v>7.7</c:v>
                </c:pt>
                <c:pt idx="167">
                  <c:v>7.5</c:v>
                </c:pt>
                <c:pt idx="168">
                  <c:v>7.7</c:v>
                </c:pt>
                <c:pt idx="169">
                  <c:v>7.4</c:v>
                </c:pt>
                <c:pt idx="170">
                  <c:v>7.7</c:v>
                </c:pt>
                <c:pt idx="171">
                  <c:v>7.4</c:v>
                </c:pt>
                <c:pt idx="172">
                  <c:v>3.5</c:v>
                </c:pt>
                <c:pt idx="173">
                  <c:v>7.3</c:v>
                </c:pt>
                <c:pt idx="174">
                  <c:v>5.2</c:v>
                </c:pt>
                <c:pt idx="175">
                  <c:v>8.6999999999999993</c:v>
                </c:pt>
                <c:pt idx="176">
                  <c:v>8.5</c:v>
                </c:pt>
                <c:pt idx="177">
                  <c:v>6</c:v>
                </c:pt>
                <c:pt idx="178">
                  <c:v>4.5999999999999996</c:v>
                </c:pt>
                <c:pt idx="179">
                  <c:v>5.3</c:v>
                </c:pt>
                <c:pt idx="180">
                  <c:v>9.4</c:v>
                </c:pt>
                <c:pt idx="181">
                  <c:v>7.8</c:v>
                </c:pt>
                <c:pt idx="182">
                  <c:v>8.1999999999999993</c:v>
                </c:pt>
                <c:pt idx="183">
                  <c:v>7.5</c:v>
                </c:pt>
                <c:pt idx="184">
                  <c:v>12.7</c:v>
                </c:pt>
                <c:pt idx="185">
                  <c:v>8</c:v>
                </c:pt>
                <c:pt idx="186">
                  <c:v>5.6</c:v>
                </c:pt>
                <c:pt idx="187">
                  <c:v>7.5</c:v>
                </c:pt>
                <c:pt idx="188">
                  <c:v>4.5</c:v>
                </c:pt>
                <c:pt idx="189">
                  <c:v>2.9</c:v>
                </c:pt>
                <c:pt idx="190">
                  <c:v>4.5</c:v>
                </c:pt>
                <c:pt idx="191">
                  <c:v>4.2</c:v>
                </c:pt>
                <c:pt idx="192">
                  <c:v>2.8</c:v>
                </c:pt>
                <c:pt idx="193">
                  <c:v>4.2</c:v>
                </c:pt>
                <c:pt idx="194">
                  <c:v>3</c:v>
                </c:pt>
                <c:pt idx="195">
                  <c:v>4.7</c:v>
                </c:pt>
                <c:pt idx="196">
                  <c:v>3.2</c:v>
                </c:pt>
                <c:pt idx="197">
                  <c:v>5.5</c:v>
                </c:pt>
                <c:pt idx="198">
                  <c:v>3.2</c:v>
                </c:pt>
                <c:pt idx="199">
                  <c:v>5</c:v>
                </c:pt>
                <c:pt idx="200">
                  <c:v>7.7</c:v>
                </c:pt>
                <c:pt idx="201">
                  <c:v>7.9</c:v>
                </c:pt>
                <c:pt idx="202">
                  <c:v>6.5</c:v>
                </c:pt>
                <c:pt idx="203">
                  <c:v>3.8</c:v>
                </c:pt>
                <c:pt idx="204">
                  <c:v>7.7</c:v>
                </c:pt>
                <c:pt idx="205">
                  <c:v>7.7</c:v>
                </c:pt>
                <c:pt idx="206">
                  <c:v>8</c:v>
                </c:pt>
                <c:pt idx="207">
                  <c:v>6.3</c:v>
                </c:pt>
                <c:pt idx="208">
                  <c:v>8.4</c:v>
                </c:pt>
                <c:pt idx="209">
                  <c:v>8.6</c:v>
                </c:pt>
                <c:pt idx="210">
                  <c:v>2.8</c:v>
                </c:pt>
                <c:pt idx="211">
                  <c:v>2.7</c:v>
                </c:pt>
                <c:pt idx="212">
                  <c:v>4.0999999999999996</c:v>
                </c:pt>
                <c:pt idx="213">
                  <c:v>9.1999999999999993</c:v>
                </c:pt>
                <c:pt idx="214">
                  <c:v>7.6</c:v>
                </c:pt>
                <c:pt idx="215">
                  <c:v>7.8</c:v>
                </c:pt>
                <c:pt idx="216">
                  <c:v>6.7</c:v>
                </c:pt>
                <c:pt idx="217">
                  <c:v>4.9000000000000004</c:v>
                </c:pt>
                <c:pt idx="218">
                  <c:v>8.6</c:v>
                </c:pt>
                <c:pt idx="219">
                  <c:v>8.6</c:v>
                </c:pt>
                <c:pt idx="220">
                  <c:v>7.7</c:v>
                </c:pt>
                <c:pt idx="221">
                  <c:v>6</c:v>
                </c:pt>
                <c:pt idx="222">
                  <c:v>8.9</c:v>
                </c:pt>
                <c:pt idx="223">
                  <c:v>8</c:v>
                </c:pt>
                <c:pt idx="224">
                  <c:v>6.2</c:v>
                </c:pt>
                <c:pt idx="225">
                  <c:v>7.3</c:v>
                </c:pt>
                <c:pt idx="226">
                  <c:v>6.3</c:v>
                </c:pt>
                <c:pt idx="227">
                  <c:v>6.5</c:v>
                </c:pt>
                <c:pt idx="228">
                  <c:v>4.7</c:v>
                </c:pt>
                <c:pt idx="229">
                  <c:v>4.2</c:v>
                </c:pt>
                <c:pt idx="230">
                  <c:v>3.5</c:v>
                </c:pt>
                <c:pt idx="231">
                  <c:v>7.6</c:v>
                </c:pt>
                <c:pt idx="232">
                  <c:v>6.6</c:v>
                </c:pt>
                <c:pt idx="233">
                  <c:v>6.9</c:v>
                </c:pt>
                <c:pt idx="234">
                  <c:v>4.9000000000000004</c:v>
                </c:pt>
                <c:pt idx="235">
                  <c:v>4.3</c:v>
                </c:pt>
                <c:pt idx="236">
                  <c:v>3.5</c:v>
                </c:pt>
                <c:pt idx="237">
                  <c:v>6.7</c:v>
                </c:pt>
                <c:pt idx="238">
                  <c:v>5.7</c:v>
                </c:pt>
                <c:pt idx="239">
                  <c:v>6.2</c:v>
                </c:pt>
                <c:pt idx="240">
                  <c:v>4.9000000000000004</c:v>
                </c:pt>
                <c:pt idx="241">
                  <c:v>4.4000000000000004</c:v>
                </c:pt>
                <c:pt idx="242">
                  <c:v>3.4</c:v>
                </c:pt>
                <c:pt idx="243">
                  <c:v>6.1</c:v>
                </c:pt>
                <c:pt idx="244">
                  <c:v>6.8</c:v>
                </c:pt>
                <c:pt idx="245">
                  <c:v>5.3</c:v>
                </c:pt>
                <c:pt idx="246">
                  <c:v>4.7</c:v>
                </c:pt>
                <c:pt idx="247">
                  <c:v>4.4000000000000004</c:v>
                </c:pt>
                <c:pt idx="248">
                  <c:v>13.3</c:v>
                </c:pt>
                <c:pt idx="249">
                  <c:v>12.6</c:v>
                </c:pt>
                <c:pt idx="250">
                  <c:v>12</c:v>
                </c:pt>
                <c:pt idx="251">
                  <c:v>12</c:v>
                </c:pt>
                <c:pt idx="252">
                  <c:v>12.2</c:v>
                </c:pt>
                <c:pt idx="253">
                  <c:v>12.1</c:v>
                </c:pt>
                <c:pt idx="254">
                  <c:v>4.7</c:v>
                </c:pt>
                <c:pt idx="255">
                  <c:v>12</c:v>
                </c:pt>
                <c:pt idx="256">
                  <c:v>12</c:v>
                </c:pt>
                <c:pt idx="257">
                  <c:v>12.1</c:v>
                </c:pt>
                <c:pt idx="258">
                  <c:v>7.9</c:v>
                </c:pt>
                <c:pt idx="259">
                  <c:v>6.4</c:v>
                </c:pt>
                <c:pt idx="260">
                  <c:v>7.1</c:v>
                </c:pt>
                <c:pt idx="261">
                  <c:v>7.3</c:v>
                </c:pt>
                <c:pt idx="262">
                  <c:v>5.9</c:v>
                </c:pt>
                <c:pt idx="263">
                  <c:v>6.7</c:v>
                </c:pt>
                <c:pt idx="264">
                  <c:v>8.6</c:v>
                </c:pt>
                <c:pt idx="265">
                  <c:v>5.6</c:v>
                </c:pt>
                <c:pt idx="266">
                  <c:v>4.5</c:v>
                </c:pt>
                <c:pt idx="267">
                  <c:v>4.5</c:v>
                </c:pt>
                <c:pt idx="268">
                  <c:v>3.9</c:v>
                </c:pt>
                <c:pt idx="269">
                  <c:v>3.9</c:v>
                </c:pt>
                <c:pt idx="270">
                  <c:v>4.0999999999999996</c:v>
                </c:pt>
                <c:pt idx="271">
                  <c:v>4.0999999999999996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3.8</c:v>
                </c:pt>
                <c:pt idx="277">
                  <c:v>3.8</c:v>
                </c:pt>
                <c:pt idx="278">
                  <c:v>7.5</c:v>
                </c:pt>
                <c:pt idx="279">
                  <c:v>7.6</c:v>
                </c:pt>
                <c:pt idx="280">
                  <c:v>5.7</c:v>
                </c:pt>
                <c:pt idx="281">
                  <c:v>5</c:v>
                </c:pt>
                <c:pt idx="282">
                  <c:v>12.6</c:v>
                </c:pt>
                <c:pt idx="283">
                  <c:v>13.3</c:v>
                </c:pt>
                <c:pt idx="284">
                  <c:v>7.6</c:v>
                </c:pt>
                <c:pt idx="285">
                  <c:v>9.1999999999999993</c:v>
                </c:pt>
                <c:pt idx="286">
                  <c:v>9.3000000000000007</c:v>
                </c:pt>
                <c:pt idx="287">
                  <c:v>11.3</c:v>
                </c:pt>
                <c:pt idx="288">
                  <c:v>11.3</c:v>
                </c:pt>
                <c:pt idx="289">
                  <c:v>8.6999999999999993</c:v>
                </c:pt>
                <c:pt idx="290">
                  <c:v>8.1</c:v>
                </c:pt>
                <c:pt idx="291">
                  <c:v>12.1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13.3</c:v>
                </c:pt>
                <c:pt idx="296">
                  <c:v>14.2</c:v>
                </c:pt>
                <c:pt idx="297">
                  <c:v>13.3</c:v>
                </c:pt>
                <c:pt idx="298">
                  <c:v>14.2</c:v>
                </c:pt>
                <c:pt idx="299">
                  <c:v>9.9</c:v>
                </c:pt>
                <c:pt idx="300">
                  <c:v>9.1</c:v>
                </c:pt>
                <c:pt idx="301">
                  <c:v>9</c:v>
                </c:pt>
                <c:pt idx="302">
                  <c:v>8.1999999999999993</c:v>
                </c:pt>
                <c:pt idx="303">
                  <c:v>8.8000000000000007</c:v>
                </c:pt>
                <c:pt idx="304">
                  <c:v>6.4</c:v>
                </c:pt>
                <c:pt idx="305">
                  <c:v>8.6999999999999993</c:v>
                </c:pt>
                <c:pt idx="306">
                  <c:v>9.8000000000000007</c:v>
                </c:pt>
                <c:pt idx="307">
                  <c:v>10</c:v>
                </c:pt>
                <c:pt idx="308">
                  <c:v>7.2</c:v>
                </c:pt>
                <c:pt idx="309">
                  <c:v>9.6999999999999993</c:v>
                </c:pt>
                <c:pt idx="310">
                  <c:v>7</c:v>
                </c:pt>
                <c:pt idx="311">
                  <c:v>9.6</c:v>
                </c:pt>
                <c:pt idx="312">
                  <c:v>11.7</c:v>
                </c:pt>
                <c:pt idx="313">
                  <c:v>11.7</c:v>
                </c:pt>
                <c:pt idx="314">
                  <c:v>13.3</c:v>
                </c:pt>
                <c:pt idx="315">
                  <c:v>14.2</c:v>
                </c:pt>
                <c:pt idx="316">
                  <c:v>13.3</c:v>
                </c:pt>
                <c:pt idx="317">
                  <c:v>14.2</c:v>
                </c:pt>
                <c:pt idx="318">
                  <c:v>4.5</c:v>
                </c:pt>
                <c:pt idx="319">
                  <c:v>4.2</c:v>
                </c:pt>
                <c:pt idx="320">
                  <c:v>6.2</c:v>
                </c:pt>
                <c:pt idx="321">
                  <c:v>6.4</c:v>
                </c:pt>
                <c:pt idx="322">
                  <c:v>5</c:v>
                </c:pt>
                <c:pt idx="323">
                  <c:v>4.7</c:v>
                </c:pt>
                <c:pt idx="324">
                  <c:v>7.8</c:v>
                </c:pt>
                <c:pt idx="325">
                  <c:v>3.8</c:v>
                </c:pt>
                <c:pt idx="326">
                  <c:v>7.4</c:v>
                </c:pt>
                <c:pt idx="327">
                  <c:v>5.2</c:v>
                </c:pt>
                <c:pt idx="328">
                  <c:v>4.0999999999999996</c:v>
                </c:pt>
                <c:pt idx="329">
                  <c:v>5.7</c:v>
                </c:pt>
                <c:pt idx="330">
                  <c:v>3.3</c:v>
                </c:pt>
                <c:pt idx="331">
                  <c:v>4.8</c:v>
                </c:pt>
                <c:pt idx="332">
                  <c:v>4.5999999999999996</c:v>
                </c:pt>
                <c:pt idx="333">
                  <c:v>4.7</c:v>
                </c:pt>
                <c:pt idx="334">
                  <c:v>4.5999999999999996</c:v>
                </c:pt>
                <c:pt idx="335">
                  <c:v>3.7</c:v>
                </c:pt>
                <c:pt idx="336">
                  <c:v>3.8</c:v>
                </c:pt>
                <c:pt idx="337">
                  <c:v>3.7</c:v>
                </c:pt>
                <c:pt idx="338">
                  <c:v>3.7</c:v>
                </c:pt>
                <c:pt idx="339">
                  <c:v>3.7</c:v>
                </c:pt>
                <c:pt idx="340">
                  <c:v>3.3</c:v>
                </c:pt>
                <c:pt idx="341">
                  <c:v>3.3</c:v>
                </c:pt>
                <c:pt idx="342">
                  <c:v>4.8</c:v>
                </c:pt>
                <c:pt idx="343">
                  <c:v>4.8</c:v>
                </c:pt>
                <c:pt idx="344">
                  <c:v>4.8</c:v>
                </c:pt>
                <c:pt idx="345">
                  <c:v>2.7</c:v>
                </c:pt>
                <c:pt idx="346">
                  <c:v>2.8</c:v>
                </c:pt>
                <c:pt idx="347">
                  <c:v>2.2999999999999998</c:v>
                </c:pt>
                <c:pt idx="348">
                  <c:v>2.2000000000000002</c:v>
                </c:pt>
                <c:pt idx="349">
                  <c:v>2.4</c:v>
                </c:pt>
                <c:pt idx="350">
                  <c:v>2.5</c:v>
                </c:pt>
                <c:pt idx="351">
                  <c:v>2.4</c:v>
                </c:pt>
                <c:pt idx="352">
                  <c:v>2.7</c:v>
                </c:pt>
                <c:pt idx="353">
                  <c:v>9.1999999999999993</c:v>
                </c:pt>
                <c:pt idx="354">
                  <c:v>8.1999999999999993</c:v>
                </c:pt>
                <c:pt idx="355">
                  <c:v>9</c:v>
                </c:pt>
                <c:pt idx="356">
                  <c:v>12</c:v>
                </c:pt>
                <c:pt idx="357">
                  <c:v>8</c:v>
                </c:pt>
                <c:pt idx="358">
                  <c:v>12.6</c:v>
                </c:pt>
                <c:pt idx="359">
                  <c:v>13.3</c:v>
                </c:pt>
                <c:pt idx="360">
                  <c:v>10.5</c:v>
                </c:pt>
                <c:pt idx="361">
                  <c:v>7.4</c:v>
                </c:pt>
                <c:pt idx="362">
                  <c:v>8.6</c:v>
                </c:pt>
                <c:pt idx="363">
                  <c:v>7.9</c:v>
                </c:pt>
                <c:pt idx="364">
                  <c:v>4.5</c:v>
                </c:pt>
                <c:pt idx="365">
                  <c:v>9</c:v>
                </c:pt>
                <c:pt idx="366">
                  <c:v>8.5</c:v>
                </c:pt>
                <c:pt idx="367">
                  <c:v>6.6</c:v>
                </c:pt>
                <c:pt idx="368">
                  <c:v>5.4</c:v>
                </c:pt>
                <c:pt idx="369">
                  <c:v>8.1</c:v>
                </c:pt>
                <c:pt idx="370">
                  <c:v>6.7</c:v>
                </c:pt>
                <c:pt idx="371">
                  <c:v>6.7</c:v>
                </c:pt>
                <c:pt idx="372">
                  <c:v>8.1</c:v>
                </c:pt>
                <c:pt idx="373">
                  <c:v>6.7</c:v>
                </c:pt>
                <c:pt idx="374">
                  <c:v>6.7</c:v>
                </c:pt>
                <c:pt idx="375">
                  <c:v>5.4</c:v>
                </c:pt>
                <c:pt idx="376">
                  <c:v>5.4</c:v>
                </c:pt>
                <c:pt idx="377">
                  <c:v>9.6</c:v>
                </c:pt>
                <c:pt idx="378">
                  <c:v>9.6</c:v>
                </c:pt>
                <c:pt idx="379">
                  <c:v>3.9</c:v>
                </c:pt>
                <c:pt idx="380">
                  <c:v>6.7</c:v>
                </c:pt>
                <c:pt idx="381">
                  <c:v>6.7</c:v>
                </c:pt>
                <c:pt idx="382">
                  <c:v>6.7</c:v>
                </c:pt>
                <c:pt idx="383">
                  <c:v>4.5</c:v>
                </c:pt>
                <c:pt idx="384">
                  <c:v>6.7</c:v>
                </c:pt>
                <c:pt idx="385">
                  <c:v>6.7</c:v>
                </c:pt>
                <c:pt idx="386">
                  <c:v>3.7</c:v>
                </c:pt>
                <c:pt idx="387">
                  <c:v>5.8</c:v>
                </c:pt>
                <c:pt idx="388">
                  <c:v>5.9</c:v>
                </c:pt>
                <c:pt idx="389">
                  <c:v>5.8</c:v>
                </c:pt>
                <c:pt idx="390">
                  <c:v>3.8</c:v>
                </c:pt>
                <c:pt idx="391">
                  <c:v>6.5</c:v>
                </c:pt>
                <c:pt idx="392">
                  <c:v>6.9</c:v>
                </c:pt>
                <c:pt idx="393">
                  <c:v>6.5</c:v>
                </c:pt>
                <c:pt idx="394">
                  <c:v>4.9000000000000004</c:v>
                </c:pt>
                <c:pt idx="395">
                  <c:v>4.9000000000000004</c:v>
                </c:pt>
                <c:pt idx="396">
                  <c:v>6.9</c:v>
                </c:pt>
                <c:pt idx="397">
                  <c:v>4.4000000000000004</c:v>
                </c:pt>
                <c:pt idx="398">
                  <c:v>5.2</c:v>
                </c:pt>
                <c:pt idx="399">
                  <c:v>3.2</c:v>
                </c:pt>
                <c:pt idx="400">
                  <c:v>6.1</c:v>
                </c:pt>
                <c:pt idx="401">
                  <c:v>3.2</c:v>
                </c:pt>
                <c:pt idx="402">
                  <c:v>2.2999999999999998</c:v>
                </c:pt>
                <c:pt idx="403">
                  <c:v>3.9</c:v>
                </c:pt>
                <c:pt idx="404">
                  <c:v>2.7</c:v>
                </c:pt>
                <c:pt idx="405">
                  <c:v>4.8</c:v>
                </c:pt>
                <c:pt idx="406">
                  <c:v>5.6</c:v>
                </c:pt>
                <c:pt idx="407">
                  <c:v>5.9</c:v>
                </c:pt>
                <c:pt idx="408">
                  <c:v>13.3</c:v>
                </c:pt>
                <c:pt idx="409">
                  <c:v>12.1</c:v>
                </c:pt>
                <c:pt idx="410">
                  <c:v>13.3</c:v>
                </c:pt>
                <c:pt idx="411">
                  <c:v>11.7</c:v>
                </c:pt>
                <c:pt idx="412">
                  <c:v>11.7</c:v>
                </c:pt>
                <c:pt idx="413">
                  <c:v>6.9</c:v>
                </c:pt>
                <c:pt idx="414">
                  <c:v>7.5</c:v>
                </c:pt>
                <c:pt idx="415">
                  <c:v>5.9</c:v>
                </c:pt>
                <c:pt idx="416">
                  <c:v>5.5</c:v>
                </c:pt>
                <c:pt idx="417">
                  <c:v>6.5</c:v>
                </c:pt>
                <c:pt idx="418">
                  <c:v>7.9</c:v>
                </c:pt>
                <c:pt idx="419">
                  <c:v>6.5</c:v>
                </c:pt>
                <c:pt idx="420">
                  <c:v>7.6</c:v>
                </c:pt>
                <c:pt idx="421">
                  <c:v>10.7</c:v>
                </c:pt>
                <c:pt idx="422">
                  <c:v>5.9</c:v>
                </c:pt>
                <c:pt idx="423">
                  <c:v>5.6</c:v>
                </c:pt>
                <c:pt idx="424">
                  <c:v>7.6</c:v>
                </c:pt>
                <c:pt idx="425">
                  <c:v>7.1</c:v>
                </c:pt>
                <c:pt idx="426">
                  <c:v>8.1999999999999993</c:v>
                </c:pt>
                <c:pt idx="427">
                  <c:v>5.4</c:v>
                </c:pt>
                <c:pt idx="428">
                  <c:v>6.7</c:v>
                </c:pt>
                <c:pt idx="429">
                  <c:v>6.6</c:v>
                </c:pt>
                <c:pt idx="430">
                  <c:v>9</c:v>
                </c:pt>
                <c:pt idx="431">
                  <c:v>5.5</c:v>
                </c:pt>
                <c:pt idx="432">
                  <c:v>6.7</c:v>
                </c:pt>
                <c:pt idx="433">
                  <c:v>8.9</c:v>
                </c:pt>
                <c:pt idx="434">
                  <c:v>5.4</c:v>
                </c:pt>
                <c:pt idx="435">
                  <c:v>6.5</c:v>
                </c:pt>
                <c:pt idx="436">
                  <c:v>6.6</c:v>
                </c:pt>
                <c:pt idx="437">
                  <c:v>5.5</c:v>
                </c:pt>
                <c:pt idx="438">
                  <c:v>6.6</c:v>
                </c:pt>
                <c:pt idx="439">
                  <c:v>6.7</c:v>
                </c:pt>
                <c:pt idx="440">
                  <c:v>7.3</c:v>
                </c:pt>
                <c:pt idx="441">
                  <c:v>7.3</c:v>
                </c:pt>
                <c:pt idx="442">
                  <c:v>4.8</c:v>
                </c:pt>
                <c:pt idx="443">
                  <c:v>4.5999999999999996</c:v>
                </c:pt>
                <c:pt idx="444">
                  <c:v>6.9</c:v>
                </c:pt>
                <c:pt idx="445">
                  <c:v>5.5</c:v>
                </c:pt>
                <c:pt idx="446">
                  <c:v>4</c:v>
                </c:pt>
                <c:pt idx="447">
                  <c:v>3.7</c:v>
                </c:pt>
                <c:pt idx="448">
                  <c:v>5.7</c:v>
                </c:pt>
                <c:pt idx="449">
                  <c:v>5.3</c:v>
                </c:pt>
                <c:pt idx="450">
                  <c:v>3.6</c:v>
                </c:pt>
                <c:pt idx="451">
                  <c:v>7.3</c:v>
                </c:pt>
                <c:pt idx="452">
                  <c:v>7.3</c:v>
                </c:pt>
                <c:pt idx="453">
                  <c:v>4.8</c:v>
                </c:pt>
                <c:pt idx="454">
                  <c:v>4.5999999999999996</c:v>
                </c:pt>
                <c:pt idx="455">
                  <c:v>8.4</c:v>
                </c:pt>
                <c:pt idx="456">
                  <c:v>5.9</c:v>
                </c:pt>
                <c:pt idx="457">
                  <c:v>4.9000000000000004</c:v>
                </c:pt>
                <c:pt idx="458">
                  <c:v>4.4000000000000004</c:v>
                </c:pt>
                <c:pt idx="459">
                  <c:v>4.0999999999999996</c:v>
                </c:pt>
                <c:pt idx="460">
                  <c:v>6.7</c:v>
                </c:pt>
                <c:pt idx="461">
                  <c:v>6.9</c:v>
                </c:pt>
                <c:pt idx="462">
                  <c:v>3.9</c:v>
                </c:pt>
                <c:pt idx="463">
                  <c:v>6.4</c:v>
                </c:pt>
                <c:pt idx="464">
                  <c:v>6.4</c:v>
                </c:pt>
                <c:pt idx="465">
                  <c:v>4.0999999999999996</c:v>
                </c:pt>
                <c:pt idx="466">
                  <c:v>6.7</c:v>
                </c:pt>
                <c:pt idx="467">
                  <c:v>4.0999999999999996</c:v>
                </c:pt>
                <c:pt idx="468">
                  <c:v>7.2</c:v>
                </c:pt>
                <c:pt idx="469">
                  <c:v>3.8</c:v>
                </c:pt>
                <c:pt idx="470">
                  <c:v>3.8</c:v>
                </c:pt>
                <c:pt idx="471">
                  <c:v>6</c:v>
                </c:pt>
                <c:pt idx="472">
                  <c:v>3.8</c:v>
                </c:pt>
                <c:pt idx="473">
                  <c:v>6</c:v>
                </c:pt>
                <c:pt idx="474">
                  <c:v>5.9</c:v>
                </c:pt>
                <c:pt idx="475">
                  <c:v>5.6</c:v>
                </c:pt>
                <c:pt idx="476">
                  <c:v>3.8</c:v>
                </c:pt>
                <c:pt idx="477">
                  <c:v>8.1</c:v>
                </c:pt>
              </c:numCache>
            </c:numRef>
          </c:xVal>
          <c:yVal>
            <c:numRef>
              <c:f>scatter_plots_data!$L$2:$L$479</c:f>
              <c:numCache>
                <c:formatCode>General</c:formatCode>
                <c:ptCount val="478"/>
                <c:pt idx="0">
                  <c:v>235</c:v>
                </c:pt>
                <c:pt idx="1">
                  <c:v>235</c:v>
                </c:pt>
                <c:pt idx="2">
                  <c:v>345</c:v>
                </c:pt>
                <c:pt idx="3">
                  <c:v>345</c:v>
                </c:pt>
                <c:pt idx="4">
                  <c:v>310</c:v>
                </c:pt>
                <c:pt idx="5">
                  <c:v>315</c:v>
                </c:pt>
                <c:pt idx="6">
                  <c:v>260</c:v>
                </c:pt>
                <c:pt idx="7">
                  <c:v>345</c:v>
                </c:pt>
                <c:pt idx="8">
                  <c:v>285</c:v>
                </c:pt>
                <c:pt idx="9">
                  <c:v>300</c:v>
                </c:pt>
                <c:pt idx="10">
                  <c:v>435</c:v>
                </c:pt>
                <c:pt idx="11">
                  <c:v>565</c:v>
                </c:pt>
                <c:pt idx="12">
                  <c:v>855</c:v>
                </c:pt>
                <c:pt idx="13">
                  <c:v>435</c:v>
                </c:pt>
                <c:pt idx="14">
                  <c:v>565</c:v>
                </c:pt>
                <c:pt idx="15">
                  <c:v>855</c:v>
                </c:pt>
                <c:pt idx="16">
                  <c:v>310</c:v>
                </c:pt>
                <c:pt idx="17">
                  <c:v>545</c:v>
                </c:pt>
                <c:pt idx="18">
                  <c:v>679</c:v>
                </c:pt>
                <c:pt idx="19">
                  <c:v>679</c:v>
                </c:pt>
                <c:pt idx="20">
                  <c:v>310</c:v>
                </c:pt>
                <c:pt idx="21">
                  <c:v>545</c:v>
                </c:pt>
                <c:pt idx="22">
                  <c:v>679</c:v>
                </c:pt>
                <c:pt idx="23">
                  <c:v>679</c:v>
                </c:pt>
                <c:pt idx="24">
                  <c:v>450</c:v>
                </c:pt>
                <c:pt idx="25">
                  <c:v>450</c:v>
                </c:pt>
                <c:pt idx="26">
                  <c:v>485</c:v>
                </c:pt>
                <c:pt idx="27">
                  <c:v>855</c:v>
                </c:pt>
                <c:pt idx="28">
                  <c:v>485</c:v>
                </c:pt>
                <c:pt idx="29">
                  <c:v>855</c:v>
                </c:pt>
                <c:pt idx="30">
                  <c:v>855</c:v>
                </c:pt>
                <c:pt idx="31">
                  <c:v>855</c:v>
                </c:pt>
                <c:pt idx="32">
                  <c:v>855</c:v>
                </c:pt>
                <c:pt idx="33">
                  <c:v>855</c:v>
                </c:pt>
                <c:pt idx="34">
                  <c:v>865</c:v>
                </c:pt>
                <c:pt idx="35">
                  <c:v>1027</c:v>
                </c:pt>
                <c:pt idx="36">
                  <c:v>740</c:v>
                </c:pt>
                <c:pt idx="37">
                  <c:v>625</c:v>
                </c:pt>
                <c:pt idx="38">
                  <c:v>795</c:v>
                </c:pt>
                <c:pt idx="39">
                  <c:v>400</c:v>
                </c:pt>
                <c:pt idx="40">
                  <c:v>430</c:v>
                </c:pt>
                <c:pt idx="41">
                  <c:v>600</c:v>
                </c:pt>
                <c:pt idx="42">
                  <c:v>795</c:v>
                </c:pt>
                <c:pt idx="43">
                  <c:v>795</c:v>
                </c:pt>
                <c:pt idx="44">
                  <c:v>400</c:v>
                </c:pt>
                <c:pt idx="45">
                  <c:v>400</c:v>
                </c:pt>
                <c:pt idx="46">
                  <c:v>590</c:v>
                </c:pt>
                <c:pt idx="47">
                  <c:v>590</c:v>
                </c:pt>
                <c:pt idx="48">
                  <c:v>1100</c:v>
                </c:pt>
                <c:pt idx="49">
                  <c:v>650</c:v>
                </c:pt>
                <c:pt idx="50">
                  <c:v>745</c:v>
                </c:pt>
                <c:pt idx="51">
                  <c:v>1015</c:v>
                </c:pt>
                <c:pt idx="52">
                  <c:v>700</c:v>
                </c:pt>
                <c:pt idx="53">
                  <c:v>765</c:v>
                </c:pt>
                <c:pt idx="54">
                  <c:v>247</c:v>
                </c:pt>
                <c:pt idx="55">
                  <c:v>494</c:v>
                </c:pt>
                <c:pt idx="56">
                  <c:v>247</c:v>
                </c:pt>
                <c:pt idx="57">
                  <c:v>494</c:v>
                </c:pt>
                <c:pt idx="58">
                  <c:v>290</c:v>
                </c:pt>
                <c:pt idx="59">
                  <c:v>310</c:v>
                </c:pt>
                <c:pt idx="60">
                  <c:v>180</c:v>
                </c:pt>
                <c:pt idx="61">
                  <c:v>498</c:v>
                </c:pt>
                <c:pt idx="62">
                  <c:v>310</c:v>
                </c:pt>
                <c:pt idx="63">
                  <c:v>175</c:v>
                </c:pt>
                <c:pt idx="64">
                  <c:v>175</c:v>
                </c:pt>
                <c:pt idx="65">
                  <c:v>220</c:v>
                </c:pt>
                <c:pt idx="66">
                  <c:v>380</c:v>
                </c:pt>
                <c:pt idx="67">
                  <c:v>670</c:v>
                </c:pt>
                <c:pt idx="68">
                  <c:v>360</c:v>
                </c:pt>
                <c:pt idx="69">
                  <c:v>310</c:v>
                </c:pt>
                <c:pt idx="70">
                  <c:v>330</c:v>
                </c:pt>
                <c:pt idx="71">
                  <c:v>690</c:v>
                </c:pt>
                <c:pt idx="72">
                  <c:v>380</c:v>
                </c:pt>
                <c:pt idx="73">
                  <c:v>690</c:v>
                </c:pt>
                <c:pt idx="74">
                  <c:v>700</c:v>
                </c:pt>
                <c:pt idx="75">
                  <c:v>310</c:v>
                </c:pt>
                <c:pt idx="76">
                  <c:v>310</c:v>
                </c:pt>
                <c:pt idx="77">
                  <c:v>545</c:v>
                </c:pt>
                <c:pt idx="78">
                  <c:v>545</c:v>
                </c:pt>
                <c:pt idx="79">
                  <c:v>545</c:v>
                </c:pt>
                <c:pt idx="80">
                  <c:v>610</c:v>
                </c:pt>
                <c:pt idx="81">
                  <c:v>260</c:v>
                </c:pt>
                <c:pt idx="82">
                  <c:v>260</c:v>
                </c:pt>
                <c:pt idx="83">
                  <c:v>120</c:v>
                </c:pt>
                <c:pt idx="84">
                  <c:v>125</c:v>
                </c:pt>
                <c:pt idx="85">
                  <c:v>260</c:v>
                </c:pt>
                <c:pt idx="86">
                  <c:v>260</c:v>
                </c:pt>
                <c:pt idx="87">
                  <c:v>260</c:v>
                </c:pt>
                <c:pt idx="88">
                  <c:v>260</c:v>
                </c:pt>
                <c:pt idx="89">
                  <c:v>220</c:v>
                </c:pt>
                <c:pt idx="90">
                  <c:v>220</c:v>
                </c:pt>
                <c:pt idx="91">
                  <c:v>220</c:v>
                </c:pt>
                <c:pt idx="92">
                  <c:v>220</c:v>
                </c:pt>
                <c:pt idx="93">
                  <c:v>260</c:v>
                </c:pt>
                <c:pt idx="94">
                  <c:v>345</c:v>
                </c:pt>
                <c:pt idx="95">
                  <c:v>511</c:v>
                </c:pt>
                <c:pt idx="96">
                  <c:v>345</c:v>
                </c:pt>
                <c:pt idx="97">
                  <c:v>345</c:v>
                </c:pt>
                <c:pt idx="98">
                  <c:v>125</c:v>
                </c:pt>
                <c:pt idx="99">
                  <c:v>113</c:v>
                </c:pt>
                <c:pt idx="100">
                  <c:v>160</c:v>
                </c:pt>
                <c:pt idx="101">
                  <c:v>160</c:v>
                </c:pt>
                <c:pt idx="102">
                  <c:v>320</c:v>
                </c:pt>
                <c:pt idx="103">
                  <c:v>220</c:v>
                </c:pt>
                <c:pt idx="104">
                  <c:v>220</c:v>
                </c:pt>
                <c:pt idx="105">
                  <c:v>220</c:v>
                </c:pt>
                <c:pt idx="106">
                  <c:v>220</c:v>
                </c:pt>
                <c:pt idx="107">
                  <c:v>220</c:v>
                </c:pt>
                <c:pt idx="108">
                  <c:v>220</c:v>
                </c:pt>
                <c:pt idx="109">
                  <c:v>260</c:v>
                </c:pt>
                <c:pt idx="110">
                  <c:v>122</c:v>
                </c:pt>
                <c:pt idx="111">
                  <c:v>679</c:v>
                </c:pt>
                <c:pt idx="112">
                  <c:v>545</c:v>
                </c:pt>
                <c:pt idx="113">
                  <c:v>310</c:v>
                </c:pt>
                <c:pt idx="114">
                  <c:v>679</c:v>
                </c:pt>
                <c:pt idx="115">
                  <c:v>545</c:v>
                </c:pt>
                <c:pt idx="116">
                  <c:v>310</c:v>
                </c:pt>
                <c:pt idx="117">
                  <c:v>675</c:v>
                </c:pt>
                <c:pt idx="118">
                  <c:v>675</c:v>
                </c:pt>
                <c:pt idx="119">
                  <c:v>525</c:v>
                </c:pt>
                <c:pt idx="120">
                  <c:v>525</c:v>
                </c:pt>
                <c:pt idx="121">
                  <c:v>950</c:v>
                </c:pt>
                <c:pt idx="122">
                  <c:v>950</c:v>
                </c:pt>
                <c:pt idx="123">
                  <c:v>950</c:v>
                </c:pt>
                <c:pt idx="124">
                  <c:v>950</c:v>
                </c:pt>
                <c:pt idx="125">
                  <c:v>525</c:v>
                </c:pt>
                <c:pt idx="126">
                  <c:v>525</c:v>
                </c:pt>
                <c:pt idx="127">
                  <c:v>290</c:v>
                </c:pt>
                <c:pt idx="128">
                  <c:v>290</c:v>
                </c:pt>
                <c:pt idx="129">
                  <c:v>415</c:v>
                </c:pt>
                <c:pt idx="130">
                  <c:v>415</c:v>
                </c:pt>
                <c:pt idx="131">
                  <c:v>415</c:v>
                </c:pt>
                <c:pt idx="132">
                  <c:v>415</c:v>
                </c:pt>
                <c:pt idx="133">
                  <c:v>250</c:v>
                </c:pt>
                <c:pt idx="134">
                  <c:v>250</c:v>
                </c:pt>
                <c:pt idx="135">
                  <c:v>250</c:v>
                </c:pt>
                <c:pt idx="136">
                  <c:v>680</c:v>
                </c:pt>
                <c:pt idx="137">
                  <c:v>340</c:v>
                </c:pt>
                <c:pt idx="138">
                  <c:v>340</c:v>
                </c:pt>
                <c:pt idx="139">
                  <c:v>700</c:v>
                </c:pt>
                <c:pt idx="140">
                  <c:v>350</c:v>
                </c:pt>
                <c:pt idx="141">
                  <c:v>605</c:v>
                </c:pt>
                <c:pt idx="142">
                  <c:v>700</c:v>
                </c:pt>
                <c:pt idx="143">
                  <c:v>700</c:v>
                </c:pt>
                <c:pt idx="144">
                  <c:v>310</c:v>
                </c:pt>
                <c:pt idx="145">
                  <c:v>750</c:v>
                </c:pt>
                <c:pt idx="146">
                  <c:v>600</c:v>
                </c:pt>
                <c:pt idx="147">
                  <c:v>750</c:v>
                </c:pt>
                <c:pt idx="148">
                  <c:v>147</c:v>
                </c:pt>
                <c:pt idx="149">
                  <c:v>147</c:v>
                </c:pt>
                <c:pt idx="150">
                  <c:v>350</c:v>
                </c:pt>
                <c:pt idx="151">
                  <c:v>605</c:v>
                </c:pt>
                <c:pt idx="152">
                  <c:v>350</c:v>
                </c:pt>
                <c:pt idx="153">
                  <c:v>740</c:v>
                </c:pt>
                <c:pt idx="154">
                  <c:v>350</c:v>
                </c:pt>
                <c:pt idx="155">
                  <c:v>605</c:v>
                </c:pt>
                <c:pt idx="156">
                  <c:v>350</c:v>
                </c:pt>
                <c:pt idx="157">
                  <c:v>605</c:v>
                </c:pt>
                <c:pt idx="158">
                  <c:v>350</c:v>
                </c:pt>
                <c:pt idx="159">
                  <c:v>700</c:v>
                </c:pt>
                <c:pt idx="160">
                  <c:v>255</c:v>
                </c:pt>
                <c:pt idx="161">
                  <c:v>255</c:v>
                </c:pt>
                <c:pt idx="162">
                  <c:v>696</c:v>
                </c:pt>
                <c:pt idx="163">
                  <c:v>260</c:v>
                </c:pt>
                <c:pt idx="164">
                  <c:v>345</c:v>
                </c:pt>
                <c:pt idx="165">
                  <c:v>339</c:v>
                </c:pt>
                <c:pt idx="166">
                  <c:v>283</c:v>
                </c:pt>
                <c:pt idx="167">
                  <c:v>283</c:v>
                </c:pt>
                <c:pt idx="168">
                  <c:v>283</c:v>
                </c:pt>
                <c:pt idx="169">
                  <c:v>283</c:v>
                </c:pt>
                <c:pt idx="170">
                  <c:v>283</c:v>
                </c:pt>
                <c:pt idx="171">
                  <c:v>283</c:v>
                </c:pt>
                <c:pt idx="172">
                  <c:v>770</c:v>
                </c:pt>
                <c:pt idx="173">
                  <c:v>350</c:v>
                </c:pt>
                <c:pt idx="174">
                  <c:v>605</c:v>
                </c:pt>
                <c:pt idx="175">
                  <c:v>350</c:v>
                </c:pt>
                <c:pt idx="176">
                  <c:v>350</c:v>
                </c:pt>
                <c:pt idx="177">
                  <c:v>600</c:v>
                </c:pt>
                <c:pt idx="178">
                  <c:v>740</c:v>
                </c:pt>
                <c:pt idx="179">
                  <c:v>700</c:v>
                </c:pt>
                <c:pt idx="180">
                  <c:v>350</c:v>
                </c:pt>
                <c:pt idx="181">
                  <c:v>255</c:v>
                </c:pt>
                <c:pt idx="182">
                  <c:v>260</c:v>
                </c:pt>
                <c:pt idx="183">
                  <c:v>320</c:v>
                </c:pt>
                <c:pt idx="184">
                  <c:v>158</c:v>
                </c:pt>
                <c:pt idx="185">
                  <c:v>266</c:v>
                </c:pt>
                <c:pt idx="186">
                  <c:v>435</c:v>
                </c:pt>
                <c:pt idx="187">
                  <c:v>300</c:v>
                </c:pt>
                <c:pt idx="188">
                  <c:v>710</c:v>
                </c:pt>
                <c:pt idx="189">
                  <c:v>985</c:v>
                </c:pt>
                <c:pt idx="190">
                  <c:v>710</c:v>
                </c:pt>
                <c:pt idx="191">
                  <c:v>710</c:v>
                </c:pt>
                <c:pt idx="192">
                  <c:v>985</c:v>
                </c:pt>
                <c:pt idx="193">
                  <c:v>710</c:v>
                </c:pt>
                <c:pt idx="194">
                  <c:v>1200</c:v>
                </c:pt>
                <c:pt idx="195">
                  <c:v>498</c:v>
                </c:pt>
                <c:pt idx="196">
                  <c:v>498</c:v>
                </c:pt>
                <c:pt idx="197">
                  <c:v>343</c:v>
                </c:pt>
                <c:pt idx="198">
                  <c:v>725</c:v>
                </c:pt>
                <c:pt idx="199">
                  <c:v>475</c:v>
                </c:pt>
                <c:pt idx="200">
                  <c:v>250</c:v>
                </c:pt>
                <c:pt idx="201">
                  <c:v>250</c:v>
                </c:pt>
                <c:pt idx="202">
                  <c:v>350</c:v>
                </c:pt>
                <c:pt idx="203">
                  <c:v>600</c:v>
                </c:pt>
                <c:pt idx="204">
                  <c:v>280</c:v>
                </c:pt>
                <c:pt idx="205">
                  <c:v>280</c:v>
                </c:pt>
                <c:pt idx="206">
                  <c:v>250</c:v>
                </c:pt>
                <c:pt idx="207">
                  <c:v>350</c:v>
                </c:pt>
                <c:pt idx="208">
                  <c:v>280</c:v>
                </c:pt>
                <c:pt idx="209">
                  <c:v>280</c:v>
                </c:pt>
                <c:pt idx="210">
                  <c:v>1350</c:v>
                </c:pt>
                <c:pt idx="211">
                  <c:v>1350</c:v>
                </c:pt>
                <c:pt idx="212">
                  <c:v>820</c:v>
                </c:pt>
                <c:pt idx="213">
                  <c:v>350</c:v>
                </c:pt>
                <c:pt idx="214">
                  <c:v>320</c:v>
                </c:pt>
                <c:pt idx="215">
                  <c:v>320</c:v>
                </c:pt>
                <c:pt idx="216">
                  <c:v>335</c:v>
                </c:pt>
                <c:pt idx="217">
                  <c:v>515</c:v>
                </c:pt>
                <c:pt idx="218">
                  <c:v>385</c:v>
                </c:pt>
                <c:pt idx="219">
                  <c:v>385</c:v>
                </c:pt>
                <c:pt idx="220">
                  <c:v>390</c:v>
                </c:pt>
                <c:pt idx="221">
                  <c:v>520</c:v>
                </c:pt>
                <c:pt idx="222">
                  <c:v>385</c:v>
                </c:pt>
                <c:pt idx="223">
                  <c:v>390</c:v>
                </c:pt>
                <c:pt idx="224">
                  <c:v>520</c:v>
                </c:pt>
                <c:pt idx="225">
                  <c:v>550</c:v>
                </c:pt>
                <c:pt idx="226">
                  <c:v>765</c:v>
                </c:pt>
                <c:pt idx="227">
                  <c:v>565</c:v>
                </c:pt>
                <c:pt idx="228">
                  <c:v>858</c:v>
                </c:pt>
                <c:pt idx="229">
                  <c:v>858</c:v>
                </c:pt>
                <c:pt idx="230">
                  <c:v>950</c:v>
                </c:pt>
                <c:pt idx="231">
                  <c:v>550</c:v>
                </c:pt>
                <c:pt idx="232">
                  <c:v>765</c:v>
                </c:pt>
                <c:pt idx="233">
                  <c:v>565</c:v>
                </c:pt>
                <c:pt idx="234">
                  <c:v>858</c:v>
                </c:pt>
                <c:pt idx="235">
                  <c:v>858</c:v>
                </c:pt>
                <c:pt idx="236">
                  <c:v>1000</c:v>
                </c:pt>
                <c:pt idx="237">
                  <c:v>565</c:v>
                </c:pt>
                <c:pt idx="238">
                  <c:v>800</c:v>
                </c:pt>
                <c:pt idx="239">
                  <c:v>568</c:v>
                </c:pt>
                <c:pt idx="240">
                  <c:v>828</c:v>
                </c:pt>
                <c:pt idx="241">
                  <c:v>858</c:v>
                </c:pt>
                <c:pt idx="242">
                  <c:v>1020</c:v>
                </c:pt>
                <c:pt idx="243">
                  <c:v>800</c:v>
                </c:pt>
                <c:pt idx="244">
                  <c:v>568</c:v>
                </c:pt>
                <c:pt idx="245">
                  <c:v>828</c:v>
                </c:pt>
                <c:pt idx="246">
                  <c:v>858</c:v>
                </c:pt>
                <c:pt idx="247">
                  <c:v>950</c:v>
                </c:pt>
                <c:pt idx="248">
                  <c:v>245</c:v>
                </c:pt>
                <c:pt idx="249">
                  <c:v>245</c:v>
                </c:pt>
                <c:pt idx="250">
                  <c:v>365</c:v>
                </c:pt>
                <c:pt idx="251">
                  <c:v>365</c:v>
                </c:pt>
                <c:pt idx="252">
                  <c:v>365</c:v>
                </c:pt>
                <c:pt idx="253">
                  <c:v>365</c:v>
                </c:pt>
                <c:pt idx="254">
                  <c:v>1164</c:v>
                </c:pt>
                <c:pt idx="255">
                  <c:v>360</c:v>
                </c:pt>
                <c:pt idx="256">
                  <c:v>360</c:v>
                </c:pt>
                <c:pt idx="257">
                  <c:v>360</c:v>
                </c:pt>
                <c:pt idx="258">
                  <c:v>290</c:v>
                </c:pt>
                <c:pt idx="259">
                  <c:v>350</c:v>
                </c:pt>
                <c:pt idx="260">
                  <c:v>330</c:v>
                </c:pt>
                <c:pt idx="261">
                  <c:v>290</c:v>
                </c:pt>
                <c:pt idx="262">
                  <c:v>350</c:v>
                </c:pt>
                <c:pt idx="263">
                  <c:v>330</c:v>
                </c:pt>
                <c:pt idx="264">
                  <c:v>250</c:v>
                </c:pt>
                <c:pt idx="265">
                  <c:v>494</c:v>
                </c:pt>
                <c:pt idx="266">
                  <c:v>700</c:v>
                </c:pt>
                <c:pt idx="267">
                  <c:v>700</c:v>
                </c:pt>
                <c:pt idx="268">
                  <c:v>850</c:v>
                </c:pt>
                <c:pt idx="269">
                  <c:v>850</c:v>
                </c:pt>
                <c:pt idx="270">
                  <c:v>850</c:v>
                </c:pt>
                <c:pt idx="271">
                  <c:v>850</c:v>
                </c:pt>
                <c:pt idx="272">
                  <c:v>700</c:v>
                </c:pt>
                <c:pt idx="273">
                  <c:v>700</c:v>
                </c:pt>
                <c:pt idx="274">
                  <c:v>700</c:v>
                </c:pt>
                <c:pt idx="275">
                  <c:v>700</c:v>
                </c:pt>
                <c:pt idx="276">
                  <c:v>850</c:v>
                </c:pt>
                <c:pt idx="277">
                  <c:v>850</c:v>
                </c:pt>
                <c:pt idx="278">
                  <c:v>300</c:v>
                </c:pt>
                <c:pt idx="279">
                  <c:v>300</c:v>
                </c:pt>
                <c:pt idx="280">
                  <c:v>600</c:v>
                </c:pt>
                <c:pt idx="281">
                  <c:v>600</c:v>
                </c:pt>
                <c:pt idx="282">
                  <c:v>245</c:v>
                </c:pt>
                <c:pt idx="283">
                  <c:v>245</c:v>
                </c:pt>
                <c:pt idx="284">
                  <c:v>340</c:v>
                </c:pt>
                <c:pt idx="285">
                  <c:v>270</c:v>
                </c:pt>
                <c:pt idx="286">
                  <c:v>270</c:v>
                </c:pt>
                <c:pt idx="287">
                  <c:v>260</c:v>
                </c:pt>
                <c:pt idx="288">
                  <c:v>260</c:v>
                </c:pt>
                <c:pt idx="289">
                  <c:v>260</c:v>
                </c:pt>
                <c:pt idx="290">
                  <c:v>260</c:v>
                </c:pt>
                <c:pt idx="291">
                  <c:v>120</c:v>
                </c:pt>
                <c:pt idx="292">
                  <c:v>260</c:v>
                </c:pt>
                <c:pt idx="293">
                  <c:v>260</c:v>
                </c:pt>
                <c:pt idx="294">
                  <c:v>260</c:v>
                </c:pt>
                <c:pt idx="295">
                  <c:v>270</c:v>
                </c:pt>
                <c:pt idx="296">
                  <c:v>270</c:v>
                </c:pt>
                <c:pt idx="297">
                  <c:v>270</c:v>
                </c:pt>
                <c:pt idx="298">
                  <c:v>260</c:v>
                </c:pt>
                <c:pt idx="299">
                  <c:v>260</c:v>
                </c:pt>
                <c:pt idx="300">
                  <c:v>260</c:v>
                </c:pt>
                <c:pt idx="301">
                  <c:v>260</c:v>
                </c:pt>
                <c:pt idx="302">
                  <c:v>260</c:v>
                </c:pt>
                <c:pt idx="303">
                  <c:v>345</c:v>
                </c:pt>
                <c:pt idx="304">
                  <c:v>511</c:v>
                </c:pt>
                <c:pt idx="305">
                  <c:v>345</c:v>
                </c:pt>
                <c:pt idx="306">
                  <c:v>260</c:v>
                </c:pt>
                <c:pt idx="307">
                  <c:v>260</c:v>
                </c:pt>
                <c:pt idx="308">
                  <c:v>345</c:v>
                </c:pt>
                <c:pt idx="309">
                  <c:v>345</c:v>
                </c:pt>
                <c:pt idx="310">
                  <c:v>511</c:v>
                </c:pt>
                <c:pt idx="311">
                  <c:v>345</c:v>
                </c:pt>
                <c:pt idx="312">
                  <c:v>270</c:v>
                </c:pt>
                <c:pt idx="313">
                  <c:v>270</c:v>
                </c:pt>
                <c:pt idx="314">
                  <c:v>270</c:v>
                </c:pt>
                <c:pt idx="315">
                  <c:v>270</c:v>
                </c:pt>
                <c:pt idx="316">
                  <c:v>270</c:v>
                </c:pt>
                <c:pt idx="317">
                  <c:v>270</c:v>
                </c:pt>
                <c:pt idx="318">
                  <c:v>740</c:v>
                </c:pt>
                <c:pt idx="319">
                  <c:v>740</c:v>
                </c:pt>
                <c:pt idx="320">
                  <c:v>490</c:v>
                </c:pt>
                <c:pt idx="321">
                  <c:v>490</c:v>
                </c:pt>
                <c:pt idx="322">
                  <c:v>840</c:v>
                </c:pt>
                <c:pt idx="323">
                  <c:v>910</c:v>
                </c:pt>
                <c:pt idx="324">
                  <c:v>490</c:v>
                </c:pt>
                <c:pt idx="325">
                  <c:v>686</c:v>
                </c:pt>
                <c:pt idx="326">
                  <c:v>343</c:v>
                </c:pt>
                <c:pt idx="327">
                  <c:v>650</c:v>
                </c:pt>
                <c:pt idx="328">
                  <c:v>820</c:v>
                </c:pt>
                <c:pt idx="329">
                  <c:v>563</c:v>
                </c:pt>
                <c:pt idx="330">
                  <c:v>1001</c:v>
                </c:pt>
                <c:pt idx="331">
                  <c:v>410</c:v>
                </c:pt>
                <c:pt idx="332">
                  <c:v>585</c:v>
                </c:pt>
                <c:pt idx="333">
                  <c:v>610</c:v>
                </c:pt>
                <c:pt idx="334">
                  <c:v>610</c:v>
                </c:pt>
                <c:pt idx="335">
                  <c:v>695</c:v>
                </c:pt>
                <c:pt idx="336">
                  <c:v>710</c:v>
                </c:pt>
                <c:pt idx="337">
                  <c:v>710</c:v>
                </c:pt>
                <c:pt idx="338">
                  <c:v>710</c:v>
                </c:pt>
                <c:pt idx="339">
                  <c:v>695</c:v>
                </c:pt>
                <c:pt idx="340">
                  <c:v>790</c:v>
                </c:pt>
                <c:pt idx="341">
                  <c:v>790</c:v>
                </c:pt>
                <c:pt idx="342">
                  <c:v>420</c:v>
                </c:pt>
                <c:pt idx="343">
                  <c:v>420</c:v>
                </c:pt>
                <c:pt idx="344">
                  <c:v>410</c:v>
                </c:pt>
                <c:pt idx="345">
                  <c:v>940</c:v>
                </c:pt>
                <c:pt idx="346">
                  <c:v>940</c:v>
                </c:pt>
                <c:pt idx="347">
                  <c:v>1340</c:v>
                </c:pt>
                <c:pt idx="348">
                  <c:v>1340</c:v>
                </c:pt>
                <c:pt idx="349">
                  <c:v>1110</c:v>
                </c:pt>
                <c:pt idx="350">
                  <c:v>1110</c:v>
                </c:pt>
                <c:pt idx="351">
                  <c:v>1110</c:v>
                </c:pt>
                <c:pt idx="352">
                  <c:v>940</c:v>
                </c:pt>
                <c:pt idx="353">
                  <c:v>225</c:v>
                </c:pt>
                <c:pt idx="354">
                  <c:v>245</c:v>
                </c:pt>
                <c:pt idx="355">
                  <c:v>225</c:v>
                </c:pt>
                <c:pt idx="356">
                  <c:v>215</c:v>
                </c:pt>
                <c:pt idx="357">
                  <c:v>245</c:v>
                </c:pt>
                <c:pt idx="358">
                  <c:v>245</c:v>
                </c:pt>
                <c:pt idx="359">
                  <c:v>245</c:v>
                </c:pt>
                <c:pt idx="360">
                  <c:v>250</c:v>
                </c:pt>
                <c:pt idx="361">
                  <c:v>300</c:v>
                </c:pt>
                <c:pt idx="362">
                  <c:v>280</c:v>
                </c:pt>
                <c:pt idx="363">
                  <c:v>300</c:v>
                </c:pt>
                <c:pt idx="364">
                  <c:v>900</c:v>
                </c:pt>
                <c:pt idx="365">
                  <c:v>310</c:v>
                </c:pt>
                <c:pt idx="366">
                  <c:v>310</c:v>
                </c:pt>
                <c:pt idx="367">
                  <c:v>545</c:v>
                </c:pt>
                <c:pt idx="368">
                  <c:v>679</c:v>
                </c:pt>
                <c:pt idx="369">
                  <c:v>310</c:v>
                </c:pt>
                <c:pt idx="370">
                  <c:v>545</c:v>
                </c:pt>
                <c:pt idx="371">
                  <c:v>679</c:v>
                </c:pt>
                <c:pt idx="372">
                  <c:v>310</c:v>
                </c:pt>
                <c:pt idx="373">
                  <c:v>545</c:v>
                </c:pt>
                <c:pt idx="374">
                  <c:v>679</c:v>
                </c:pt>
                <c:pt idx="375">
                  <c:v>679</c:v>
                </c:pt>
                <c:pt idx="376">
                  <c:v>679</c:v>
                </c:pt>
                <c:pt idx="377">
                  <c:v>320</c:v>
                </c:pt>
                <c:pt idx="378">
                  <c:v>320</c:v>
                </c:pt>
                <c:pt idx="379">
                  <c:v>584</c:v>
                </c:pt>
                <c:pt idx="380">
                  <c:v>343</c:v>
                </c:pt>
                <c:pt idx="381">
                  <c:v>343</c:v>
                </c:pt>
                <c:pt idx="382">
                  <c:v>343</c:v>
                </c:pt>
                <c:pt idx="383">
                  <c:v>584</c:v>
                </c:pt>
                <c:pt idx="384">
                  <c:v>343</c:v>
                </c:pt>
                <c:pt idx="385">
                  <c:v>343</c:v>
                </c:pt>
                <c:pt idx="386">
                  <c:v>543</c:v>
                </c:pt>
                <c:pt idx="387">
                  <c:v>343</c:v>
                </c:pt>
                <c:pt idx="388">
                  <c:v>343</c:v>
                </c:pt>
                <c:pt idx="389">
                  <c:v>343</c:v>
                </c:pt>
                <c:pt idx="390">
                  <c:v>710</c:v>
                </c:pt>
                <c:pt idx="391">
                  <c:v>373</c:v>
                </c:pt>
                <c:pt idx="392">
                  <c:v>373</c:v>
                </c:pt>
                <c:pt idx="393">
                  <c:v>373</c:v>
                </c:pt>
                <c:pt idx="394">
                  <c:v>643</c:v>
                </c:pt>
                <c:pt idx="395">
                  <c:v>643</c:v>
                </c:pt>
                <c:pt idx="396">
                  <c:v>336</c:v>
                </c:pt>
                <c:pt idx="397">
                  <c:v>493</c:v>
                </c:pt>
                <c:pt idx="398">
                  <c:v>450</c:v>
                </c:pt>
                <c:pt idx="399">
                  <c:v>741</c:v>
                </c:pt>
                <c:pt idx="400">
                  <c:v>420</c:v>
                </c:pt>
                <c:pt idx="401">
                  <c:v>498</c:v>
                </c:pt>
                <c:pt idx="402">
                  <c:v>498</c:v>
                </c:pt>
                <c:pt idx="403">
                  <c:v>498</c:v>
                </c:pt>
                <c:pt idx="404">
                  <c:v>498</c:v>
                </c:pt>
                <c:pt idx="405">
                  <c:v>493</c:v>
                </c:pt>
                <c:pt idx="406">
                  <c:v>450</c:v>
                </c:pt>
                <c:pt idx="407">
                  <c:v>420</c:v>
                </c:pt>
                <c:pt idx="408">
                  <c:v>260</c:v>
                </c:pt>
                <c:pt idx="409">
                  <c:v>260</c:v>
                </c:pt>
                <c:pt idx="410">
                  <c:v>260</c:v>
                </c:pt>
                <c:pt idx="411">
                  <c:v>260</c:v>
                </c:pt>
                <c:pt idx="412">
                  <c:v>260</c:v>
                </c:pt>
                <c:pt idx="413">
                  <c:v>336</c:v>
                </c:pt>
                <c:pt idx="414">
                  <c:v>265</c:v>
                </c:pt>
                <c:pt idx="415">
                  <c:v>500</c:v>
                </c:pt>
                <c:pt idx="416">
                  <c:v>620</c:v>
                </c:pt>
                <c:pt idx="417">
                  <c:v>560</c:v>
                </c:pt>
                <c:pt idx="418">
                  <c:v>560</c:v>
                </c:pt>
                <c:pt idx="419">
                  <c:v>560</c:v>
                </c:pt>
                <c:pt idx="420">
                  <c:v>560</c:v>
                </c:pt>
                <c:pt idx="421">
                  <c:v>310</c:v>
                </c:pt>
                <c:pt idx="422">
                  <c:v>545</c:v>
                </c:pt>
                <c:pt idx="423">
                  <c:v>545</c:v>
                </c:pt>
                <c:pt idx="424">
                  <c:v>310</c:v>
                </c:pt>
                <c:pt idx="425">
                  <c:v>310</c:v>
                </c:pt>
                <c:pt idx="426">
                  <c:v>310</c:v>
                </c:pt>
                <c:pt idx="427">
                  <c:v>679</c:v>
                </c:pt>
                <c:pt idx="428">
                  <c:v>545</c:v>
                </c:pt>
                <c:pt idx="429">
                  <c:v>679</c:v>
                </c:pt>
                <c:pt idx="430">
                  <c:v>310</c:v>
                </c:pt>
                <c:pt idx="431">
                  <c:v>679</c:v>
                </c:pt>
                <c:pt idx="432">
                  <c:v>545</c:v>
                </c:pt>
                <c:pt idx="433">
                  <c:v>310</c:v>
                </c:pt>
                <c:pt idx="434">
                  <c:v>560</c:v>
                </c:pt>
                <c:pt idx="435">
                  <c:v>550</c:v>
                </c:pt>
                <c:pt idx="436">
                  <c:v>550</c:v>
                </c:pt>
                <c:pt idx="437">
                  <c:v>560</c:v>
                </c:pt>
                <c:pt idx="438">
                  <c:v>550</c:v>
                </c:pt>
                <c:pt idx="439">
                  <c:v>550</c:v>
                </c:pt>
                <c:pt idx="440">
                  <c:v>420</c:v>
                </c:pt>
                <c:pt idx="441">
                  <c:v>420</c:v>
                </c:pt>
                <c:pt idx="442">
                  <c:v>670</c:v>
                </c:pt>
                <c:pt idx="443">
                  <c:v>670</c:v>
                </c:pt>
                <c:pt idx="444">
                  <c:v>480</c:v>
                </c:pt>
                <c:pt idx="445">
                  <c:v>670</c:v>
                </c:pt>
                <c:pt idx="446">
                  <c:v>870</c:v>
                </c:pt>
                <c:pt idx="447">
                  <c:v>543</c:v>
                </c:pt>
                <c:pt idx="448">
                  <c:v>343</c:v>
                </c:pt>
                <c:pt idx="449">
                  <c:v>343</c:v>
                </c:pt>
                <c:pt idx="450">
                  <c:v>543</c:v>
                </c:pt>
                <c:pt idx="451">
                  <c:v>420</c:v>
                </c:pt>
                <c:pt idx="452">
                  <c:v>420</c:v>
                </c:pt>
                <c:pt idx="453">
                  <c:v>670</c:v>
                </c:pt>
                <c:pt idx="454">
                  <c:v>670</c:v>
                </c:pt>
                <c:pt idx="455">
                  <c:v>490</c:v>
                </c:pt>
                <c:pt idx="456">
                  <c:v>770</c:v>
                </c:pt>
                <c:pt idx="457">
                  <c:v>910</c:v>
                </c:pt>
                <c:pt idx="458">
                  <c:v>720</c:v>
                </c:pt>
                <c:pt idx="459">
                  <c:v>660</c:v>
                </c:pt>
                <c:pt idx="460">
                  <c:v>440</c:v>
                </c:pt>
                <c:pt idx="461">
                  <c:v>440</c:v>
                </c:pt>
                <c:pt idx="462">
                  <c:v>717</c:v>
                </c:pt>
                <c:pt idx="463">
                  <c:v>430</c:v>
                </c:pt>
                <c:pt idx="464">
                  <c:v>430</c:v>
                </c:pt>
                <c:pt idx="465">
                  <c:v>757</c:v>
                </c:pt>
                <c:pt idx="466">
                  <c:v>440</c:v>
                </c:pt>
                <c:pt idx="467">
                  <c:v>757</c:v>
                </c:pt>
                <c:pt idx="468">
                  <c:v>343</c:v>
                </c:pt>
                <c:pt idx="469">
                  <c:v>686</c:v>
                </c:pt>
                <c:pt idx="470">
                  <c:v>686</c:v>
                </c:pt>
                <c:pt idx="471">
                  <c:v>440</c:v>
                </c:pt>
                <c:pt idx="472">
                  <c:v>710</c:v>
                </c:pt>
                <c:pt idx="473">
                  <c:v>440</c:v>
                </c:pt>
                <c:pt idx="474">
                  <c:v>343</c:v>
                </c:pt>
                <c:pt idx="475">
                  <c:v>343</c:v>
                </c:pt>
                <c:pt idx="476">
                  <c:v>543</c:v>
                </c:pt>
                <c:pt idx="477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68-4BB6-B33E-26D45209F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017391"/>
        <c:axId val="881017871"/>
      </c:scatterChart>
      <c:valAx>
        <c:axId val="88101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017871"/>
        <c:crosses val="autoZero"/>
        <c:crossBetween val="midCat"/>
      </c:valAx>
      <c:valAx>
        <c:axId val="88101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017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10 brands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EDA!$D$3</c:f>
              <c:strCache>
                <c:ptCount val="1"/>
                <c:pt idx="0">
                  <c:v>Number of models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9ACE-4EE7-961C-608EF918560E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9ACE-4EE7-961C-608EF918560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ACE-4EE7-961C-608EF918560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ACE-4EE7-961C-608EF918560E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ACE-4EE7-961C-608EF918560E}"/>
              </c:ext>
            </c:extLst>
          </c:dPt>
          <c:dPt>
            <c:idx val="5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ACE-4EE7-961C-608EF918560E}"/>
              </c:ext>
            </c:extLst>
          </c:dPt>
          <c:dPt>
            <c:idx val="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ACE-4EE7-961C-608EF918560E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ACE-4EE7-961C-608EF918560E}"/>
              </c:ext>
            </c:extLst>
          </c:dPt>
          <c:dPt>
            <c:idx val="8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ACE-4EE7-961C-608EF918560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EDA!$C$4:$C$13</c:f>
              <c:strCache>
                <c:ptCount val="10"/>
                <c:pt idx="0">
                  <c:v>Mercedes-Benz</c:v>
                </c:pt>
                <c:pt idx="1">
                  <c:v>Audi</c:v>
                </c:pt>
                <c:pt idx="2">
                  <c:v>Porsche</c:v>
                </c:pt>
                <c:pt idx="3">
                  <c:v>Volkswagen</c:v>
                </c:pt>
                <c:pt idx="4">
                  <c:v>Ford</c:v>
                </c:pt>
                <c:pt idx="5">
                  <c:v>BMW</c:v>
                </c:pt>
                <c:pt idx="6">
                  <c:v>Peugeot</c:v>
                </c:pt>
                <c:pt idx="7">
                  <c:v>Volvo</c:v>
                </c:pt>
                <c:pt idx="8">
                  <c:v>Smart</c:v>
                </c:pt>
                <c:pt idx="9">
                  <c:v>BYD</c:v>
                </c:pt>
              </c:strCache>
            </c:strRef>
          </c:cat>
          <c:val>
            <c:numRef>
              <c:f>EDA!$D$4:$D$13</c:f>
              <c:numCache>
                <c:formatCode>General</c:formatCode>
                <c:ptCount val="10"/>
                <c:pt idx="0">
                  <c:v>42</c:v>
                </c:pt>
                <c:pt idx="1">
                  <c:v>28</c:v>
                </c:pt>
                <c:pt idx="2">
                  <c:v>26</c:v>
                </c:pt>
                <c:pt idx="3">
                  <c:v>23</c:v>
                </c:pt>
                <c:pt idx="4">
                  <c:v>22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0-44A6-B5FC-830B09E22F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700084831"/>
        <c:axId val="700100671"/>
      </c:barChart>
      <c:catAx>
        <c:axId val="70008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100671"/>
        <c:crosses val="autoZero"/>
        <c:auto val="1"/>
        <c:lblAlgn val="ctr"/>
        <c:lblOffset val="100"/>
        <c:noMultiLvlLbl val="0"/>
      </c:catAx>
      <c:valAx>
        <c:axId val="70010067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0008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[electric_vehicles_spec_2025.xlsx]box_plots_data!PivotTable2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solidFill>
                  <a:sysClr val="windowText" lastClr="000000"/>
                </a:solidFill>
              </a:rPr>
              <a:t>EV Body Types by Drivetrain Type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box_plots_data!$U$1:$U$2</c:f>
              <c:strCache>
                <c:ptCount val="1"/>
                <c:pt idx="0">
                  <c:v>AWD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box_plots_data!$T$3:$T$11</c:f>
              <c:strCache>
                <c:ptCount val="8"/>
                <c:pt idx="0">
                  <c:v>Cabriolet</c:v>
                </c:pt>
                <c:pt idx="1">
                  <c:v>Coupe</c:v>
                </c:pt>
                <c:pt idx="2">
                  <c:v>Hatchback</c:v>
                </c:pt>
                <c:pt idx="3">
                  <c:v>Liftback Sedan</c:v>
                </c:pt>
                <c:pt idx="4">
                  <c:v>Sedan</c:v>
                </c:pt>
                <c:pt idx="5">
                  <c:v>Small Passenger Van</c:v>
                </c:pt>
                <c:pt idx="6">
                  <c:v>Station/Estate</c:v>
                </c:pt>
                <c:pt idx="7">
                  <c:v>SUV</c:v>
                </c:pt>
              </c:strCache>
            </c:strRef>
          </c:cat>
          <c:val>
            <c:numRef>
              <c:f>box_plots_data!$U$3:$U$11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18</c:v>
                </c:pt>
                <c:pt idx="4">
                  <c:v>40</c:v>
                </c:pt>
                <c:pt idx="5">
                  <c:v>2</c:v>
                </c:pt>
                <c:pt idx="6">
                  <c:v>16</c:v>
                </c:pt>
                <c:pt idx="7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43-4DD1-B123-EF3C7AF989BA}"/>
            </c:ext>
          </c:extLst>
        </c:ser>
        <c:ser>
          <c:idx val="1"/>
          <c:order val="1"/>
          <c:tx>
            <c:strRef>
              <c:f>box_plots_data!$V$1:$V$2</c:f>
              <c:strCache>
                <c:ptCount val="1"/>
                <c:pt idx="0">
                  <c:v>FWD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box_plots_data!$T$3:$T$11</c:f>
              <c:strCache>
                <c:ptCount val="8"/>
                <c:pt idx="0">
                  <c:v>Cabriolet</c:v>
                </c:pt>
                <c:pt idx="1">
                  <c:v>Coupe</c:v>
                </c:pt>
                <c:pt idx="2">
                  <c:v>Hatchback</c:v>
                </c:pt>
                <c:pt idx="3">
                  <c:v>Liftback Sedan</c:v>
                </c:pt>
                <c:pt idx="4">
                  <c:v>Sedan</c:v>
                </c:pt>
                <c:pt idx="5">
                  <c:v>Small Passenger Van</c:v>
                </c:pt>
                <c:pt idx="6">
                  <c:v>Station/Estate</c:v>
                </c:pt>
                <c:pt idx="7">
                  <c:v>SUV</c:v>
                </c:pt>
              </c:strCache>
            </c:strRef>
          </c:cat>
          <c:val>
            <c:numRef>
              <c:f>box_plots_data!$V$3:$V$11</c:f>
              <c:numCache>
                <c:formatCode>General</c:formatCode>
                <c:ptCount val="8"/>
                <c:pt idx="0">
                  <c:v>2</c:v>
                </c:pt>
                <c:pt idx="2">
                  <c:v>44</c:v>
                </c:pt>
                <c:pt idx="4">
                  <c:v>6</c:v>
                </c:pt>
                <c:pt idx="5">
                  <c:v>38</c:v>
                </c:pt>
                <c:pt idx="6">
                  <c:v>4</c:v>
                </c:pt>
                <c:pt idx="7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43-4DD1-B123-EF3C7AF989BA}"/>
            </c:ext>
          </c:extLst>
        </c:ser>
        <c:ser>
          <c:idx val="2"/>
          <c:order val="2"/>
          <c:tx>
            <c:strRef>
              <c:f>box_plots_data!$W$1:$W$2</c:f>
              <c:strCache>
                <c:ptCount val="1"/>
                <c:pt idx="0">
                  <c:v>RWD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box_plots_data!$T$3:$T$11</c:f>
              <c:strCache>
                <c:ptCount val="8"/>
                <c:pt idx="0">
                  <c:v>Cabriolet</c:v>
                </c:pt>
                <c:pt idx="1">
                  <c:v>Coupe</c:v>
                </c:pt>
                <c:pt idx="2">
                  <c:v>Hatchback</c:v>
                </c:pt>
                <c:pt idx="3">
                  <c:v>Liftback Sedan</c:v>
                </c:pt>
                <c:pt idx="4">
                  <c:v>Sedan</c:v>
                </c:pt>
                <c:pt idx="5">
                  <c:v>Small Passenger Van</c:v>
                </c:pt>
                <c:pt idx="6">
                  <c:v>Station/Estate</c:v>
                </c:pt>
                <c:pt idx="7">
                  <c:v>SUV</c:v>
                </c:pt>
              </c:strCache>
            </c:strRef>
          </c:cat>
          <c:val>
            <c:numRef>
              <c:f>box_plots_data!$W$3:$W$11</c:f>
              <c:numCache>
                <c:formatCode>General</c:formatCode>
                <c:ptCount val="8"/>
                <c:pt idx="0">
                  <c:v>1</c:v>
                </c:pt>
                <c:pt idx="2">
                  <c:v>12</c:v>
                </c:pt>
                <c:pt idx="3">
                  <c:v>15</c:v>
                </c:pt>
                <c:pt idx="4">
                  <c:v>17</c:v>
                </c:pt>
                <c:pt idx="5">
                  <c:v>7</c:v>
                </c:pt>
                <c:pt idx="6">
                  <c:v>7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43-4DD1-B123-EF3C7AF98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475029423"/>
        <c:axId val="1475020303"/>
      </c:barChart>
      <c:catAx>
        <c:axId val="14750294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Body Type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020303"/>
        <c:crosses val="autoZero"/>
        <c:auto val="1"/>
        <c:lblAlgn val="ctr"/>
        <c:lblOffset val="100"/>
        <c:noMultiLvlLbl val="0"/>
      </c:catAx>
      <c:valAx>
        <c:axId val="1475020303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029423"/>
        <c:crosses val="autoZero"/>
        <c:crossBetween val="between"/>
      </c:valAx>
      <c:dTable>
        <c:showHorzBorder val="1"/>
        <c:showVertBorder val="1"/>
        <c:showOutline val="0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b="1">
                <a:effectLst/>
              </a:rPr>
              <a:t>Range by Drivetrain</a:t>
            </a:r>
            <a:endParaRPr lang="en-US" b="0">
              <a:effectLst/>
            </a:endParaRPr>
          </a:p>
        </cx:rich>
      </cx:tx>
    </cx:title>
    <cx:plotArea>
      <cx:plotAreaRegion>
        <cx:series layoutId="boxWhisker" uniqueId="{3485984B-6A4D-446E-9999-D592C9504E21}">
          <cx:tx>
            <cx:txData>
              <cx:f>_xlchart.v1.0</cx:f>
              <cx:v>FWD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tx1"/>
                    </a:solidFill>
                  </a:defRPr>
                </a:pPr>
                <a:endParaRPr lang="en-US" sz="900" b="0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visibility seriesName="0" categoryName="0" value="1"/>
            <cx:dataLabel idx="482" pos="b">
              <cx:numFmt formatCode="#,##0.00" sourceLinked="0"/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bg1"/>
                      </a:solidFill>
                    </a:defRPr>
                  </a:pPr>
                  <a:r>
                    <a:rPr lang="en-US" sz="900" b="0" i="0" u="none" strike="noStrike" baseline="0">
                      <a:solidFill>
                        <a:schemeClr val="bg1"/>
                      </a:solidFill>
                      <a:latin typeface="Calibri" panose="020F0502020204030204"/>
                    </a:rPr>
                    <a:t>298.01</a:t>
                  </a:r>
                </a:p>
              </cx:txPr>
              <cx:visibility seriesName="0" categoryName="0" value="1"/>
              <cx:separator>, </cx:separator>
            </cx:dataLabel>
            <cx:dataLabelHidden idx="479"/>
            <cx:dataLabelHidden idx="480"/>
            <cx:dataLabelHidden idx="48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E92152C-2AE9-44B8-9DE7-CE6D6A36A1ED}">
          <cx:tx>
            <cx:txData>
              <cx:f>_xlchart.v1.2</cx:f>
              <cx:v>AWD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tx1"/>
                    </a:solidFill>
                  </a:defRPr>
                </a:pPr>
                <a:endParaRPr lang="en-US" sz="900" b="0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visibility seriesName="0" categoryName="0" value="1"/>
            <cx:dataLabel idx="482" pos="b">
              <cx:numFmt formatCode="#,##0.00" sourceLinked="0"/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bg1"/>
                      </a:solidFill>
                    </a:defRPr>
                  </a:pPr>
                  <a:r>
                    <a:rPr lang="en-US" sz="900" b="0" i="0" u="none" strike="noStrike" baseline="0">
                      <a:solidFill>
                        <a:schemeClr val="bg1"/>
                      </a:solidFill>
                      <a:latin typeface="Calibri" panose="020F0502020204030204"/>
                    </a:rPr>
                    <a:t>453.77</a:t>
                  </a:r>
                </a:p>
              </cx:txPr>
              <cx:visibility seriesName="0" categoryName="0" value="1"/>
              <cx:separator>, </cx:separator>
            </cx:dataLabel>
            <cx:dataLabelHidden idx="189"/>
            <cx:dataLabelHidden idx="479"/>
            <cx:dataLabelHidden idx="480"/>
            <cx:dataLabelHidden idx="481"/>
          </cx:dataLabels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9177BDD2-A145-4D60-81AC-3A7165718D17}">
          <cx:tx>
            <cx:txData>
              <cx:f>_xlchart.v1.4</cx:f>
              <cx:v>RWD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tx1"/>
                    </a:solidFill>
                  </a:defRPr>
                </a:pPr>
                <a:endParaRPr lang="en-US" sz="900" b="0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visibility seriesName="0" categoryName="0" value="1"/>
            <cx:dataLabel idx="482" pos="b">
              <cx:numFmt formatCode="#,##0.00" sourceLinked="0"/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bg1"/>
                      </a:solidFill>
                    </a:defRPr>
                  </a:pPr>
                  <a:r>
                    <a:rPr lang="en-US" sz="900" b="0" i="0" u="none" strike="noStrike" baseline="0">
                      <a:solidFill>
                        <a:schemeClr val="bg1"/>
                      </a:solidFill>
                      <a:latin typeface="Calibri" panose="020F0502020204030204"/>
                    </a:rPr>
                    <a:t>418.17</a:t>
                  </a:r>
                </a:p>
              </cx:txPr>
              <cx:visibility seriesName="0" categoryName="0" value="1"/>
              <cx:separator>, </cx:separator>
            </cx:dataLabel>
            <cx:dataLabelHidden idx="479"/>
            <cx:dataLabelHidden idx="480"/>
            <cx:dataLabelHidden idx="481"/>
          </cx:dataLabels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70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Range</a:t>
                </a:r>
              </a:p>
              <a:p>
                <a:pPr algn="ctr" rtl="0">
                  <a:defRPr/>
                </a:pP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_xlchart.v1.23</cx:f>
      </cx:numDim>
    </cx:data>
    <cx:data id="1">
      <cx:numDim type="val">
        <cx:f>_xlchart.v1.25</cx:f>
      </cx:numDim>
    </cx:data>
    <cx:data id="2">
      <cx:numDim type="val">
        <cx:f>_xlchart.v1.27</cx:f>
      </cx:numDim>
    </cx:data>
    <cx:data id="3">
      <cx:numDim type="val">
        <cx:f>_xlchart.v1.29</cx:f>
      </cx:numDim>
    </cx:data>
    <cx:data id="4">
      <cx:numDim type="val">
        <cx:f>_xlchart.v1.31</cx:f>
      </cx:numDim>
    </cx:data>
    <cx:data id="5">
      <cx:numDim type="val">
        <cx:f>_xlchart.v1.33</cx:f>
      </cx:numDim>
    </cx:data>
    <cx:data id="6">
      <cx:numDim type="val">
        <cx:f>_xlchart.v1.35</cx:f>
      </cx:numDim>
    </cx:data>
    <cx:data id="7">
      <cx:numDim type="val">
        <cx:f>_xlchart.v1.37</cx:f>
      </cx:numDim>
    </cx:data>
  </cx:chartData>
  <cx:chart>
    <cx:title pos="t" align="ctr" overlay="0">
      <cx:tx>
        <cx:txData>
          <cx:v>Efficiency wh per km by segment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Efficiency wh per km by segment</a:t>
          </a:r>
        </a:p>
      </cx:txPr>
    </cx:title>
    <cx:plotArea>
      <cx:plotAreaRegion>
        <cx:plotSurface>
          <cx:spPr>
            <a:noFill/>
          </cx:spPr>
        </cx:plotSurface>
        <cx:series layoutId="boxWhisker" uniqueId="{D617C9BB-B3F5-41F8-8916-AFF4A91383B5}">
          <cx:tx>
            <cx:txData>
              <cx:f>_xlchart.v1.22</cx:f>
              <cx:v>Compact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dataLabel idx="481" pos="t">
              <cx:numFmt formatCode="0.0" sourceLinked="0"/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bg1"/>
                      </a:solidFill>
                    </a:defRPr>
                  </a:pPr>
                  <a:r>
                    <a:rPr lang="en-US" sz="900" b="0" i="0" u="none" strike="noStrike" baseline="0">
                      <a:solidFill>
                        <a:schemeClr val="bg1"/>
                      </a:solidFill>
                      <a:latin typeface="Calibri" panose="020F0502020204030204"/>
                    </a:rPr>
                    <a:t>136.9</a:t>
                  </a:r>
                </a:p>
              </cx:txPr>
              <cx:visibility seriesName="0" categoryName="0" value="1"/>
              <cx:separator>, </cx:separator>
            </cx:dataLabel>
            <cx:dataLabelHidden idx="0"/>
            <cx:dataLabelHidden idx="72"/>
            <cx:dataLabelHidden idx="478"/>
            <cx:dataLabelHidden idx="479"/>
            <cx:dataLabelHidden idx="480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EDA5613-77CB-4461-AB7E-246ED783C880}">
          <cx:tx>
            <cx:txData>
              <cx:f>_xlchart.v1.24</cx:f>
              <cx:v>Executive</cx:v>
            </cx:txData>
          </cx:tx>
          <cx:dataLabels pos="t">
            <cx:numFmt formatCode="#,##0.0" sourceLinked="0"/>
            <cx:visibility seriesName="0" categoryName="0" value="1"/>
            <cx:separator>, </cx:separator>
            <cx:dataLabelHidden idx="0"/>
            <cx:dataLabelHidden idx="56"/>
            <cx:dataLabelHidden idx="57"/>
            <cx:dataLabelHidden idx="478"/>
            <cx:dataLabelHidden idx="479"/>
            <cx:dataLabelHidden idx="480"/>
          </cx:dataLabels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D957CAC-E3E7-41F4-B570-F6AFC8D167D7}">
          <cx:tx>
            <cx:txData>
              <cx:f>_xlchart.v1.26</cx:f>
              <cx:v>Large</cx:v>
            </cx:txData>
          </cx:tx>
          <cx:dataLabels pos="t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  <cx:dataLabelHidden idx="0"/>
            <cx:dataLabelHidden idx="85"/>
            <cx:dataLabelHidden idx="478"/>
            <cx:dataLabelHidden idx="480"/>
            <cx:dataLabelHidden idx="481"/>
          </cx:dataLabels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56EBBB37-2C00-41EA-827C-87495912FD70}">
          <cx:tx>
            <cx:txData>
              <cx:f>_xlchart.v1.28</cx:f>
              <cx:v>Luxury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  <cx:dataLabelHidden idx="76"/>
            <cx:dataLabelHidden idx="80"/>
          </cx:dataLabels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38496AED-A20F-42DA-BA40-83C2776B8E0A}">
          <cx:tx>
            <cx:txData>
              <cx:f>_xlchart.v1.30</cx:f>
              <cx:v>Medium</cx:v>
            </cx:txData>
          </cx:tx>
          <cx:dataLabels>
            <cx:visibility seriesName="0" categoryName="0" value="1"/>
          </cx:dataLabels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79C911E9-6466-4306-A4A7-EAB367223147}">
          <cx:tx>
            <cx:txData>
              <cx:f>_xlchart.v1.32</cx:f>
              <cx:v>Mini</cx:v>
            </cx:txData>
          </cx:tx>
          <cx:dataLabels>
            <cx:visibility seriesName="0" categoryName="0" value="1"/>
          </cx:dataLabels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3653BEBF-EABF-48F7-9EA1-682ED92BCC0B}">
          <cx:tx>
            <cx:txData>
              <cx:f>_xlchart.v1.34</cx:f>
              <cx:v>Passenger Van</cx:v>
            </cx:txData>
          </cx:tx>
          <cx:dataLabels>
            <cx:visibility seriesName="0" categoryName="0" value="1"/>
          </cx:dataLabels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A862C156-3DA1-4864-B3F8-33A72E4941CD}">
          <cx:tx>
            <cx:txData>
              <cx:f>_xlchart.v1.36</cx:f>
              <cx:v>Sports</cx:v>
            </cx:txData>
          </cx:tx>
          <cx:dataLabels>
            <cx:visibility seriesName="0" categoryName="0" value="1"/>
          </cx:dataLabels>
          <cx:dataId val="7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5"/>
        <cx:title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endParaRPr lang="en-US" sz="9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endParaRPr>
            </a:p>
          </cx:txPr>
        </cx:title>
        <cx:tickLabels/>
      </cx:axis>
      <cx:axis id="1">
        <cx:valScaling max="300" min="100"/>
        <cx:title>
          <cx:tx>
            <cx:txData>
              <cx:v>Effiiciency wh per km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8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Effiiciency wh per km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050" b="1"/>
          </a:pPr>
          <a:endParaRPr lang="en-US" sz="1050" b="1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_xlchart.v1.39</cx:f>
      </cx:numDim>
    </cx:data>
    <cx:data id="1">
      <cx:numDim type="val">
        <cx:f>_xlchart.v1.41</cx:f>
      </cx:numDim>
    </cx:data>
    <cx:data id="2">
      <cx:numDim type="val">
        <cx:f>_xlchart.v1.43</cx:f>
      </cx:numDim>
    </cx:data>
  </cx:chartData>
  <cx:chart>
    <cx:plotArea>
      <cx:plotAreaRegion>
        <cx:series layoutId="boxWhisker" uniqueId="{706B4FAA-D69B-43C6-BD1C-C9F12E2B53AF}">
          <cx:tx>
            <cx:txData>
              <cx:f>_xlchart.v1.38</cx:f>
              <cx:v>FWD</cx:v>
            </cx:txData>
          </cx:tx>
          <cx:dataLabels>
            <cx:numFmt formatCode="#,##0.00" sourceLinked="0"/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6A8E6F3-0298-4796-99D7-72F6D042AF9A}">
          <cx:tx>
            <cx:txData>
              <cx:f>_xlchart.v1.40</cx:f>
              <cx:v>AWD</cx:v>
            </cx:txData>
          </cx:tx>
          <cx:dataLabels>
            <cx:numFmt formatCode="#,##0.00" sourceLinked="0"/>
            <cx:visibility seriesName="0" categoryName="0" value="1"/>
            <cx:separator>, </cx:separator>
          </cx:dataLabels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4006FFA3-3282-4F95-89F2-0AA2ECC227F8}">
          <cx:tx>
            <cx:txData>
              <cx:f>_xlchart.v1.42</cx:f>
              <cx:v>RWD</cx:v>
            </cx:txData>
          </cx:tx>
          <cx:dataLabels>
            <cx:visibility seriesName="0" categoryName="0" value="1"/>
            <cx:dataLabel idx="481">
              <cx:numFmt formatCode="#,##0.00" sourceLinked="0"/>
              <cx:separator>, </cx:separator>
            </cx:dataLabel>
          </cx:dataLabels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150000006"/>
        <cx:tickLabels/>
      </cx:axis>
      <cx:axis id="1">
        <cx:valScaling/>
        <cx:majorTickMarks type="out"/>
        <cx:tickLabels/>
      </cx:axis>
    </cx:plotArea>
  </cx:chart>
  <cx:spPr>
    <a:ln>
      <a:solidFill>
        <a:schemeClr val="accent1"/>
      </a:solidFill>
    </a:ln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  <cx:data id="1">
      <cx:numDim type="val">
        <cx:f>_xlchart.v1.9</cx:f>
      </cx:numDim>
    </cx:data>
    <cx:data id="2">
      <cx:numDim type="val">
        <cx:f>_xlchart.v1.11</cx:f>
      </cx:numDim>
    </cx:data>
    <cx:data id="3">
      <cx:numDim type="val">
        <cx:f>_xlchart.v1.13</cx:f>
      </cx:numDim>
    </cx:data>
    <cx:data id="4">
      <cx:numDim type="val">
        <cx:f>_xlchart.v1.15</cx:f>
      </cx:numDim>
    </cx:data>
    <cx:data id="5">
      <cx:numDim type="val">
        <cx:f>_xlchart.v1.17</cx:f>
      </cx:numDim>
    </cx:data>
    <cx:data id="6">
      <cx:numDim type="val">
        <cx:f>_xlchart.v1.19</cx:f>
      </cx:numDim>
    </cx:data>
    <cx:data id="7">
      <cx:numDim type="val">
        <cx:f>_xlchart.v1.21</cx:f>
      </cx:numDim>
    </cx:data>
  </cx:chartData>
  <cx:chart>
    <cx:title pos="t" align="ctr" overlay="0"/>
    <cx:plotArea>
      <cx:plotAreaRegion>
        <cx:series layoutId="boxWhisker" uniqueId="{F9EDA8AB-E329-4632-82A8-035AF3D745DF}">
          <cx:tx>
            <cx:txData>
              <cx:f>_xlchart.v1.6</cx:f>
              <cx:v>Compact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AB65631-2FE7-411A-A7DA-AF74AC460765}">
          <cx:tx>
            <cx:txData>
              <cx:f>_xlchart.v1.8</cx:f>
              <cx:v>Executive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AA1B60A-5906-43A5-A71E-AABE0475A12E}">
          <cx:tx>
            <cx:txData>
              <cx:f>_xlchart.v1.10</cx:f>
              <cx:v>Large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E9A8442D-03CD-4D0B-8B29-52BEF8B059FE}">
          <cx:tx>
            <cx:txData>
              <cx:f>_xlchart.v1.12</cx:f>
              <cx:v>Luxury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581AC9CA-0EB1-44B5-B046-CED2CE63D9C2}">
          <cx:tx>
            <cx:txData>
              <cx:f>_xlchart.v1.14</cx:f>
              <cx:v>Medium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E2245B5A-58EE-4F80-9D47-83B724E67491}">
          <cx:tx>
            <cx:txData>
              <cx:f>_xlchart.v1.16</cx:f>
              <cx:v>Mini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BBFE397D-AB25-4180-9D4A-CCA3812E9AA1}">
          <cx:tx>
            <cx:txData>
              <cx:f>_xlchart.v1.18</cx:f>
              <cx:v>Passenger Van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AFDCCC93-AD6B-4B46-8664-372960756D70}">
          <cx:tx>
            <cx:txData>
              <cx:f>_xlchart.v1.20</cx:f>
              <cx:v>Sports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in="50"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4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217259</xdr:colOff>
      <xdr:row>0</xdr:row>
      <xdr:rowOff>188531</xdr:rowOff>
    </xdr:from>
    <xdr:to>
      <xdr:col>20</xdr:col>
      <xdr:colOff>398535</xdr:colOff>
      <xdr:row>15</xdr:row>
      <xdr:rowOff>6688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0205B2-9956-FDC2-07F9-C13FB3BA9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401000</xdr:colOff>
      <xdr:row>17</xdr:row>
      <xdr:rowOff>18977</xdr:rowOff>
    </xdr:from>
    <xdr:to>
      <xdr:col>20</xdr:col>
      <xdr:colOff>593506</xdr:colOff>
      <xdr:row>31</xdr:row>
      <xdr:rowOff>67103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3410F7E-A03C-CC21-1BE9-21805A893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387772</xdr:colOff>
      <xdr:row>32</xdr:row>
      <xdr:rowOff>128144</xdr:rowOff>
    </xdr:from>
    <xdr:to>
      <xdr:col>20</xdr:col>
      <xdr:colOff>542755</xdr:colOff>
      <xdr:row>46</xdr:row>
      <xdr:rowOff>151266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ED8E64E-2EDF-199B-DE9D-DD2568E02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616896</xdr:colOff>
      <xdr:row>0</xdr:row>
      <xdr:rowOff>0</xdr:rowOff>
    </xdr:from>
    <xdr:to>
      <xdr:col>41</xdr:col>
      <xdr:colOff>33276</xdr:colOff>
      <xdr:row>18</xdr:row>
      <xdr:rowOff>31926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6BB574F2-AE99-F5BD-5930-2DC5170FDB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269876" y="0"/>
              <a:ext cx="6731580" cy="35371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33</xdr:col>
      <xdr:colOff>124261</xdr:colOff>
      <xdr:row>19</xdr:row>
      <xdr:rowOff>152345</xdr:rowOff>
    </xdr:from>
    <xdr:to>
      <xdr:col>42</xdr:col>
      <xdr:colOff>438382</xdr:colOff>
      <xdr:row>41</xdr:row>
      <xdr:rowOff>85681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375A9E71-23F1-09B7-25B1-8B84888B6C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240281" y="3848045"/>
              <a:ext cx="6897801" cy="41243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33</xdr:col>
      <xdr:colOff>407222</xdr:colOff>
      <xdr:row>43</xdr:row>
      <xdr:rowOff>138729</xdr:rowOff>
    </xdr:from>
    <xdr:to>
      <xdr:col>39</xdr:col>
      <xdr:colOff>576207</xdr:colOff>
      <xdr:row>58</xdr:row>
      <xdr:rowOff>55805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771FF6C-B2EC-A7C6-1ED9-A2AAD2BF80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523242" y="8406429"/>
              <a:ext cx="4558105" cy="27745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590549</xdr:colOff>
      <xdr:row>24</xdr:row>
      <xdr:rowOff>132522</xdr:rowOff>
    </xdr:from>
    <xdr:to>
      <xdr:col>24</xdr:col>
      <xdr:colOff>311425</xdr:colOff>
      <xdr:row>42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E2F9391-2AC2-65D8-37EB-FAA53FDA12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40049" y="4780722"/>
              <a:ext cx="5725436" cy="33441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362782</xdr:colOff>
      <xdr:row>1</xdr:row>
      <xdr:rowOff>35718</xdr:rowOff>
    </xdr:from>
    <xdr:to>
      <xdr:col>24</xdr:col>
      <xdr:colOff>604350</xdr:colOff>
      <xdr:row>15</xdr:row>
      <xdr:rowOff>80073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C999D5-47F2-EF06-A508-23816D5B2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33</xdr:col>
      <xdr:colOff>624879</xdr:colOff>
      <xdr:row>0</xdr:row>
      <xdr:rowOff>260435</xdr:rowOff>
    </xdr:from>
    <xdr:to>
      <xdr:col>40</xdr:col>
      <xdr:colOff>578457</xdr:colOff>
      <xdr:row>13</xdr:row>
      <xdr:rowOff>150473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2377771-8DD7-574C-EA57-F763A5B08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251336" y="260435"/>
          <a:ext cx="5058978" cy="2829181"/>
        </a:xfrm>
        <a:prstGeom prst="rect">
          <a:avLst/>
        </a:prstGeom>
      </xdr:spPr>
    </xdr:pic>
    <xdr:clientData/>
  </xdr:twoCellAnchor>
  <xdr:twoCellAnchor editAs="oneCell">
    <xdr:from>
      <xdr:col>33</xdr:col>
      <xdr:colOff>264706</xdr:colOff>
      <xdr:row>25</xdr:row>
      <xdr:rowOff>99443</xdr:rowOff>
    </xdr:from>
    <xdr:to>
      <xdr:col>40</xdr:col>
      <xdr:colOff>241658</xdr:colOff>
      <xdr:row>38</xdr:row>
      <xdr:rowOff>121215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76DEF4E-16BC-B16C-487B-FC6CADD624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891163" y="5226614"/>
          <a:ext cx="5082352" cy="2971801"/>
        </a:xfrm>
        <a:prstGeom prst="rect">
          <a:avLst/>
        </a:prstGeom>
      </xdr:spPr>
    </xdr:pic>
    <xdr:clientData/>
  </xdr:twoCellAnchor>
  <xdr:twoCellAnchor>
    <xdr:from>
      <xdr:col>17</xdr:col>
      <xdr:colOff>360218</xdr:colOff>
      <xdr:row>16</xdr:row>
      <xdr:rowOff>126076</xdr:rowOff>
    </xdr:from>
    <xdr:to>
      <xdr:col>27</xdr:col>
      <xdr:colOff>202776</xdr:colOff>
      <xdr:row>33</xdr:row>
      <xdr:rowOff>154873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463473-A4AC-4602-B165-758C20BE7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yo" refreshedDate="45857.601292129628" createdVersion="8" refreshedVersion="8" minRefreshableVersion="3" recordCount="479" xr:uid="{ED87CA0A-7856-48F2-BE14-28CB37239E86}">
  <cacheSource type="worksheet">
    <worksheetSource ref="A1:V1048576" sheet="cleaned_dataset"/>
  </cacheSource>
  <cacheFields count="22">
    <cacheField name="brand" numFmtId="0">
      <sharedItems containsBlank="1" count="60">
        <s v="Abarth"/>
        <s v="Aiways"/>
        <s v="Alfa"/>
        <s v="Alpine"/>
        <s v="Audi"/>
        <s v="BMW"/>
        <s v="BYD"/>
        <s v="CUPRA"/>
        <s v="Cadillac"/>
        <s v="Citroen"/>
        <s v="DS"/>
        <s v="Dacia"/>
        <s v="Dongfeng"/>
        <s v="Elaris"/>
        <s v="Fiat"/>
        <s v="Ford"/>
        <s v="GWM"/>
        <s v="Genesis"/>
        <s v="Honda"/>
        <s v="Hongqi"/>
        <s v="Hyundai"/>
        <s v="Jaguar"/>
        <s v="Jeep"/>
        <s v="KGM"/>
        <s v="Kia"/>
        <s v="Lancia"/>
        <s v="Leapmotor"/>
        <s v="Lexus"/>
        <s v="Lotus"/>
        <s v="Lucid"/>
        <s v="Lynk&amp;Co"/>
        <s v="MG"/>
        <s v="Maserati"/>
        <s v="Maxus"/>
        <s v="Mazda"/>
        <s v="Mercedes-Benz"/>
        <s v="Mini"/>
        <s v="NIO"/>
        <s v="Nissan"/>
        <s v="Omoda"/>
        <s v="Opel"/>
        <s v="Peugeot"/>
        <s v="Polestar"/>
        <s v="Porsche"/>
        <s v="Renault"/>
        <s v="Rolls-Royce"/>
        <s v="Skoda"/>
        <s v="Skywell"/>
        <s v="Smart"/>
        <s v="Subaru"/>
        <s v="Tesla"/>
        <s v="Toyota"/>
        <s v="VinFast"/>
        <s v="Volkswagen"/>
        <s v="Volvo"/>
        <s v="Voyah"/>
        <s v="XPENG"/>
        <s v="Zeekr"/>
        <s v="firefly"/>
        <m/>
      </sharedItems>
    </cacheField>
    <cacheField name="model" numFmtId="0">
      <sharedItems containsBlank="1" containsMixedTypes="1" containsNumber="1" containsInteger="1" minValue="2" maxValue="2"/>
    </cacheField>
    <cacheField name="top_speed_kmh" numFmtId="0">
      <sharedItems containsString="0" containsBlank="1" containsNumber="1" containsInteger="1" minValue="125" maxValue="325"/>
    </cacheField>
    <cacheField name="battery_capacity_kWh" numFmtId="0">
      <sharedItems containsString="0" containsBlank="1" containsNumber="1" minValue="21.3" maxValue="118"/>
    </cacheField>
    <cacheField name="battery_type" numFmtId="0">
      <sharedItems containsBlank="1"/>
    </cacheField>
    <cacheField name="number_of_cells" numFmtId="0">
      <sharedItems containsString="0" containsBlank="1" containsNumber="1" containsInteger="1" minValue="72" maxValue="7920"/>
    </cacheField>
    <cacheField name="torque_nm" numFmtId="0">
      <sharedItems containsString="0" containsBlank="1" containsNumber="1" containsInteger="1" minValue="113" maxValue="1350"/>
    </cacheField>
    <cacheField name="efficiency_wh_per_km" numFmtId="0">
      <sharedItems containsString="0" containsBlank="1" containsNumber="1" containsInteger="1" minValue="109" maxValue="370"/>
    </cacheField>
    <cacheField name="range_km" numFmtId="0">
      <sharedItems containsString="0" containsBlank="1" containsNumber="1" containsInteger="1" minValue="135" maxValue="685"/>
    </cacheField>
    <cacheField name="acceleration_0_100_s" numFmtId="0">
      <sharedItems containsString="0" containsBlank="1" containsNumber="1" minValue="2.2000000000000002" maxValue="19.100000000000001"/>
    </cacheField>
    <cacheField name="fast_charging_power_kw_dc" numFmtId="0">
      <sharedItems containsString="0" containsBlank="1" containsNumber="1" containsInteger="1" minValue="29" maxValue="281"/>
    </cacheField>
    <cacheField name="fast_charge_port" numFmtId="0">
      <sharedItems containsBlank="1"/>
    </cacheField>
    <cacheField name="towing_capacity_kg" numFmtId="0">
      <sharedItems containsString="0" containsBlank="1" containsNumber="1" containsInteger="1" minValue="0" maxValue="2500"/>
    </cacheField>
    <cacheField name="cargo_volume_l" numFmtId="0">
      <sharedItems containsBlank="1" containsMixedTypes="1" containsNumber="1" containsInteger="1" minValue="151" maxValue="1410"/>
    </cacheField>
    <cacheField name="seats" numFmtId="0">
      <sharedItems containsString="0" containsBlank="1" containsNumber="1" containsInteger="1" minValue="2" maxValue="9"/>
    </cacheField>
    <cacheField name="drivetrain" numFmtId="0">
      <sharedItems containsBlank="1" count="4">
        <s v="FWD"/>
        <s v="RWD"/>
        <s v="AWD"/>
        <m/>
      </sharedItems>
    </cacheField>
    <cacheField name="segment" numFmtId="0">
      <sharedItems containsBlank="1" count="16">
        <s v="B - Compact"/>
        <s v="JB - Compact"/>
        <s v="JC - Medium"/>
        <s v="JE - Executive"/>
        <s v="JD - Large"/>
        <s v="F - Luxury"/>
        <s v="D - Large"/>
        <s v="E - Executive"/>
        <s v="C - Medium"/>
        <s v="JF - Luxury"/>
        <s v="N - Passenger Van"/>
        <s v="A - Mini"/>
        <s v="JA - Mini"/>
        <s v="G - Sports"/>
        <s v="I - Luxury"/>
        <m/>
      </sharedItems>
    </cacheField>
    <cacheField name="length_mm" numFmtId="0">
      <sharedItems containsString="0" containsBlank="1" containsNumber="1" containsInteger="1" minValue="3620" maxValue="5908"/>
    </cacheField>
    <cacheField name="width_mm" numFmtId="0">
      <sharedItems containsString="0" containsBlank="1" containsNumber="1" containsInteger="1" minValue="1610" maxValue="2080"/>
    </cacheField>
    <cacheField name="height_mm" numFmtId="0">
      <sharedItems containsString="0" containsBlank="1" containsNumber="1" containsInteger="1" minValue="1329" maxValue="1986"/>
    </cacheField>
    <cacheField name="car_body_type" numFmtId="0">
      <sharedItems containsBlank="1" count="9">
        <s v="Hatchback"/>
        <s v="SUV"/>
        <s v="Station/Estate"/>
        <s v="Liftback Sedan"/>
        <s v="Sedan"/>
        <s v="Small Passenger Van"/>
        <s v="Cabriolet"/>
        <s v="Coupe"/>
        <m/>
      </sharedItems>
    </cacheField>
    <cacheField name="source_ur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yo" refreshedDate="45868.521683449071" createdVersion="8" refreshedVersion="8" minRefreshableVersion="3" recordCount="479" xr:uid="{031841A4-5C35-4310-AC75-C5619FBA5B2A}">
  <cacheSource type="worksheet">
    <worksheetSource ref="A1:U1048576" sheet="cleaned_dataset"/>
  </cacheSource>
  <cacheFields count="21">
    <cacheField name="brand" numFmtId="0">
      <sharedItems containsBlank="1"/>
    </cacheField>
    <cacheField name="model" numFmtId="0">
      <sharedItems containsBlank="1" containsMixedTypes="1" containsNumber="1" containsInteger="1" minValue="2" maxValue="2"/>
    </cacheField>
    <cacheField name="top_speed_kmh" numFmtId="0">
      <sharedItems containsString="0" containsBlank="1" containsNumber="1" containsInteger="1" minValue="125" maxValue="325"/>
    </cacheField>
    <cacheField name="battery_capacity_kWh" numFmtId="0">
      <sharedItems containsString="0" containsBlank="1" containsNumber="1" minValue="21.3" maxValue="118" count="122">
        <n v="37.799999999999997"/>
        <n v="50.8"/>
        <n v="60"/>
        <n v="52"/>
        <n v="75.8"/>
        <n v="94.9"/>
        <n v="59"/>
        <n v="77"/>
        <n v="97"/>
        <n v="81.3"/>
        <n v="67.099999999999994"/>
        <n v="81.2"/>
        <n v="101.7"/>
        <n v="108.9"/>
        <n v="94.8"/>
        <n v="109.1"/>
        <n v="64.7"/>
        <n v="45.1"/>
        <n v="60.5"/>
        <n v="44.9"/>
        <n v="30"/>
        <n v="43.2"/>
        <n v="61.4"/>
        <n v="82.5"/>
        <n v="71.8"/>
        <n v="87"/>
        <n v="91.3"/>
        <n v="108.8"/>
        <n v="79"/>
        <n v="102"/>
        <n v="50"/>
        <n v="44"/>
        <n v="46.3"/>
        <n v="68"/>
        <n v="58.3"/>
        <n v="97.2"/>
        <n v="73.7"/>
        <n v="25"/>
        <n v="29"/>
        <n v="40"/>
        <n v="81"/>
        <n v="21.3"/>
        <n v="37.299999999999997"/>
        <n v="43.8"/>
        <n v="88"/>
        <n v="91"/>
        <n v="72.599999999999994"/>
        <n v="43.6"/>
        <n v="64"/>
        <n v="45.4"/>
        <n v="59.3"/>
        <n v="83.5"/>
        <n v="64.3"/>
        <n v="74"/>
        <n v="61.9"/>
        <n v="112"/>
        <n v="76.5"/>
        <n v="90"/>
        <n v="46"/>
        <n v="39"/>
        <n v="80"/>
        <n v="106"/>
        <n v="48.4"/>
        <n v="65.400000000000006"/>
        <n v="84.7"/>
        <n v="72"/>
        <n v="78"/>
        <n v="55"/>
        <n v="73"/>
        <n v="96"/>
        <n v="64.8"/>
        <n v="48.1"/>
        <n v="69.900000000000006"/>
        <n v="36"/>
        <n v="109"/>
        <n v="98.9"/>
        <n v="92"/>
        <n v="65"/>
        <n v="74.400000000000006"/>
        <n v="61.7"/>
        <n v="57.4"/>
        <n v="47.1"/>
        <n v="62.1"/>
        <n v="68.3"/>
        <n v="49"/>
        <n v="83"/>
        <n v="95"/>
        <n v="84"/>
        <n v="66"/>
        <n v="75"/>
        <n v="85"/>
        <n v="66.5"/>
        <n v="70.5"/>
        <n v="89"/>
        <n v="90.6"/>
        <n v="118"/>
        <n v="45"/>
        <n v="116"/>
        <n v="38.5"/>
        <n v="49.2"/>
        <n v="36.6"/>
        <n v="64.599999999999994"/>
        <n v="73.5"/>
        <n v="63"/>
        <n v="61"/>
        <n v="82.2"/>
        <n v="96.9"/>
        <n v="67"/>
        <n v="107"/>
        <n v="94"/>
        <n v="82.3"/>
        <n v="62"/>
        <n v="47"/>
        <n v="87.7"/>
        <n v="86"/>
        <n v="100"/>
        <n v="87.5"/>
        <n v="93.1"/>
        <n v="82.7"/>
        <n v="71"/>
        <n v="41.2"/>
        <m/>
      </sharedItems>
    </cacheField>
    <cacheField name="battery_type" numFmtId="0">
      <sharedItems containsBlank="1"/>
    </cacheField>
    <cacheField name="number_of_cells" numFmtId="0">
      <sharedItems containsString="0" containsBlank="1" containsNumber="1" containsInteger="1" minValue="72" maxValue="7920"/>
    </cacheField>
    <cacheField name="torque_nm" numFmtId="0">
      <sharedItems containsString="0" containsBlank="1" containsNumber="1" containsInteger="1" minValue="113" maxValue="1350"/>
    </cacheField>
    <cacheField name="efficiency_wh_per_km" numFmtId="0">
      <sharedItems containsString="0" containsBlank="1" containsNumber="1" containsInteger="1" minValue="109" maxValue="370"/>
    </cacheField>
    <cacheField name="range_km" numFmtId="0">
      <sharedItems containsString="0" containsBlank="1" containsNumber="1" containsInteger="1" minValue="135" maxValue="685"/>
    </cacheField>
    <cacheField name="acceleration_0_100_s" numFmtId="0">
      <sharedItems containsString="0" containsBlank="1" containsNumber="1" minValue="2.2000000000000002" maxValue="19.100000000000001"/>
    </cacheField>
    <cacheField name="fast_charging_power_kw_dc" numFmtId="0">
      <sharedItems containsString="0" containsBlank="1" containsNumber="1" containsInteger="1" minValue="29" maxValue="281"/>
    </cacheField>
    <cacheField name="fast_charge_port" numFmtId="0">
      <sharedItems containsBlank="1"/>
    </cacheField>
    <cacheField name="towing_capacity_kg" numFmtId="0">
      <sharedItems containsString="0" containsBlank="1" containsNumber="1" containsInteger="1" minValue="0" maxValue="2500"/>
    </cacheField>
    <cacheField name="cargo_volume_l" numFmtId="0">
      <sharedItems containsString="0" containsBlank="1" containsNumber="1" containsInteger="1" minValue="151" maxValue="1410"/>
    </cacheField>
    <cacheField name="seats" numFmtId="0">
      <sharedItems containsString="0" containsBlank="1" containsNumber="1" containsInteger="1" minValue="2" maxValue="9"/>
    </cacheField>
    <cacheField name="drivetrain" numFmtId="0">
      <sharedItems containsBlank="1" count="4">
        <s v="FWD"/>
        <s v="RWD"/>
        <s v="AWD"/>
        <m/>
      </sharedItems>
    </cacheField>
    <cacheField name="segment" numFmtId="0">
      <sharedItems containsBlank="1"/>
    </cacheField>
    <cacheField name="length_mm" numFmtId="0">
      <sharedItems containsString="0" containsBlank="1" containsNumber="1" containsInteger="1" minValue="3620" maxValue="5908"/>
    </cacheField>
    <cacheField name="width_mm" numFmtId="0">
      <sharedItems containsString="0" containsBlank="1" containsNumber="1" containsInteger="1" minValue="1610" maxValue="2080"/>
    </cacheField>
    <cacheField name="height_mm" numFmtId="0">
      <sharedItems containsString="0" containsBlank="1" containsNumber="1" containsInteger="1" minValue="1329" maxValue="1986"/>
    </cacheField>
    <cacheField name="car_body_typ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9">
  <r>
    <x v="0"/>
    <s v="500e Convertible"/>
    <n v="155"/>
    <n v="37.799999999999997"/>
    <s v="Lithium-ion"/>
    <n v="192"/>
    <n v="235"/>
    <n v="156"/>
    <n v="225"/>
    <n v="7"/>
    <n v="67"/>
    <s v="CCS"/>
    <n v="0"/>
    <n v="185"/>
    <n v="4"/>
    <x v="0"/>
    <x v="0"/>
    <n v="3673"/>
    <n v="1683"/>
    <n v="1518"/>
    <x v="0"/>
    <s v="https://ev-database.org/car/1904/Abarth-500e-Convertible"/>
  </r>
  <r>
    <x v="0"/>
    <s v="500e Hatchback"/>
    <n v="155"/>
    <n v="37.799999999999997"/>
    <s v="Lithium-ion"/>
    <n v="192"/>
    <n v="235"/>
    <n v="149"/>
    <n v="225"/>
    <n v="7"/>
    <n v="67"/>
    <s v="CCS"/>
    <n v="0"/>
    <n v="185"/>
    <n v="4"/>
    <x v="0"/>
    <x v="0"/>
    <n v="3673"/>
    <n v="1683"/>
    <n v="1518"/>
    <x v="0"/>
    <s v="https://ev-database.org/car/1903/Abarth-500e-Hatchback"/>
  </r>
  <r>
    <x v="0"/>
    <s v="600e Scorpionissima"/>
    <n v="200"/>
    <n v="50.8"/>
    <s v="Lithium-ion"/>
    <n v="102"/>
    <n v="345"/>
    <n v="158"/>
    <n v="280"/>
    <n v="5.9"/>
    <n v="79"/>
    <s v="CCS"/>
    <n v="0"/>
    <n v="360"/>
    <n v="5"/>
    <x v="0"/>
    <x v="1"/>
    <n v="4187"/>
    <n v="1779"/>
    <n v="1557"/>
    <x v="1"/>
    <s v="https://ev-database.org/car/3057/Abarth-600e-Scorpionissima"/>
  </r>
  <r>
    <x v="0"/>
    <s v="600e Turismo"/>
    <n v="200"/>
    <n v="50.8"/>
    <s v="Lithium-ion"/>
    <n v="102"/>
    <n v="345"/>
    <n v="158"/>
    <n v="280"/>
    <n v="6.2"/>
    <n v="79"/>
    <s v="CCS"/>
    <n v="0"/>
    <n v="360"/>
    <n v="5"/>
    <x v="0"/>
    <x v="1"/>
    <n v="4187"/>
    <n v="1779"/>
    <n v="1557"/>
    <x v="1"/>
    <s v="https://ev-database.org/car/3056/Abarth-600e-Turismo"/>
  </r>
  <r>
    <x v="1"/>
    <s v="U5"/>
    <n v="150"/>
    <n v="60"/>
    <s v="Lithium-ion"/>
    <m/>
    <n v="310"/>
    <n v="156"/>
    <n v="315"/>
    <n v="7.5"/>
    <n v="78"/>
    <s v="CCS"/>
    <m/>
    <n v="496"/>
    <n v="5"/>
    <x v="0"/>
    <x v="2"/>
    <n v="4680"/>
    <n v="1865"/>
    <n v="1700"/>
    <x v="1"/>
    <s v="https://ev-database.org/car/1678/Aiways-U5"/>
  </r>
  <r>
    <x v="1"/>
    <s v="U6"/>
    <n v="160"/>
    <n v="60"/>
    <s v="Lithium-ion"/>
    <m/>
    <n v="315"/>
    <n v="150"/>
    <n v="350"/>
    <n v="7"/>
    <n v="78"/>
    <s v="CCS"/>
    <m/>
    <n v="472"/>
    <n v="5"/>
    <x v="0"/>
    <x v="2"/>
    <n v="4805"/>
    <n v="1880"/>
    <n v="1641"/>
    <x v="1"/>
    <s v="https://ev-database.org/car/1766/Aiways-U6"/>
  </r>
  <r>
    <x v="2"/>
    <s v="Romeo Junior Elettrica 54 kWh"/>
    <n v="150"/>
    <n v="50.8"/>
    <s v="Lithium-ion"/>
    <n v="102"/>
    <n v="260"/>
    <n v="128"/>
    <n v="320"/>
    <n v="9"/>
    <n v="85"/>
    <s v="CCS"/>
    <n v="0"/>
    <n v="400"/>
    <n v="5"/>
    <x v="0"/>
    <x v="1"/>
    <n v="4173"/>
    <n v="1781"/>
    <n v="1532"/>
    <x v="1"/>
    <s v="https://ev-database.org/car/2184/Alfa-Romeo-Junior-Elettrica-54-kWh"/>
  </r>
  <r>
    <x v="2"/>
    <s v="Romeo Junior Elettrica 54 kWh Veloce"/>
    <n v="200"/>
    <n v="50.8"/>
    <s v="Lithium-ion"/>
    <n v="102"/>
    <n v="345"/>
    <n v="164"/>
    <n v="310"/>
    <n v="6"/>
    <n v="85"/>
    <s v="CCS"/>
    <n v="0"/>
    <n v="400"/>
    <n v="5"/>
    <x v="0"/>
    <x v="1"/>
    <n v="4173"/>
    <n v="1781"/>
    <n v="1505"/>
    <x v="1"/>
    <s v="https://ev-database.org/car/2185/Alfa-Romeo-Junior-Elettrica-54-kWh-Veloce"/>
  </r>
  <r>
    <x v="3"/>
    <s v="A290 Electric 180 hp"/>
    <n v="160"/>
    <n v="52"/>
    <s v="Lithium-ion"/>
    <n v="184"/>
    <n v="285"/>
    <n v="138"/>
    <n v="310"/>
    <n v="7.4"/>
    <n v="70"/>
    <s v="CCS"/>
    <n v="500"/>
    <n v="326"/>
    <n v="5"/>
    <x v="0"/>
    <x v="0"/>
    <n v="3997"/>
    <n v="1823"/>
    <n v="1512"/>
    <x v="0"/>
    <s v="https://ev-database.org/car/2268/Alpine-A290-Electric-180-hp"/>
  </r>
  <r>
    <x v="3"/>
    <s v="A290 Electric 220 hp"/>
    <n v="170"/>
    <n v="52"/>
    <s v="Lithium-ion"/>
    <n v="184"/>
    <n v="300"/>
    <n v="144"/>
    <n v="305"/>
    <n v="6.4"/>
    <n v="70"/>
    <s v="CCS"/>
    <n v="500"/>
    <n v="326"/>
    <n v="5"/>
    <x v="0"/>
    <x v="0"/>
    <n v="3997"/>
    <n v="1823"/>
    <n v="1512"/>
    <x v="0"/>
    <s v="https://ev-database.org/car/2269/Alpine-A290-Electric-220-hp"/>
  </r>
  <r>
    <x v="4"/>
    <s v="A6 Avant e-tron"/>
    <n v="210"/>
    <n v="75.8"/>
    <s v="Lithium-ion"/>
    <n v="150"/>
    <n v="435"/>
    <n v="146"/>
    <n v="465"/>
    <n v="6"/>
    <n v="150"/>
    <s v="CCS"/>
    <n v="2100"/>
    <n v="502"/>
    <n v="5"/>
    <x v="1"/>
    <x v="3"/>
    <n v="4928"/>
    <n v="1923"/>
    <n v="1455"/>
    <x v="2"/>
    <s v="https://ev-database.org/car/3055/Audi-A6-Avant-e-tron"/>
  </r>
  <r>
    <x v="4"/>
    <s v="A6 Avant e-tron performance"/>
    <n v="210"/>
    <n v="94.9"/>
    <s v="Lithium-ion"/>
    <n v="180"/>
    <n v="565"/>
    <n v="151"/>
    <n v="575"/>
    <n v="5.4"/>
    <n v="200"/>
    <s v="CCS"/>
    <n v="2100"/>
    <n v="502"/>
    <n v="5"/>
    <x v="1"/>
    <x v="3"/>
    <n v="4928"/>
    <n v="1923"/>
    <n v="1455"/>
    <x v="2"/>
    <s v="https://ev-database.org/car/2272/Audi-A6-Avant-e-tron-performance"/>
  </r>
  <r>
    <x v="4"/>
    <s v="A6 Avant e-tron quattro"/>
    <n v="210"/>
    <n v="94.9"/>
    <s v="Lithium-ion"/>
    <n v="180"/>
    <n v="855"/>
    <n v="157"/>
    <n v="560"/>
    <n v="4.5"/>
    <n v="200"/>
    <s v="CCS"/>
    <n v="2100"/>
    <n v="502"/>
    <n v="5"/>
    <x v="2"/>
    <x v="3"/>
    <n v="4928"/>
    <n v="1923"/>
    <n v="1455"/>
    <x v="2"/>
    <s v="https://ev-database.org/car/3054/Audi-A6-Avant-e-tron-quattro"/>
  </r>
  <r>
    <x v="4"/>
    <s v="A6 Sportback e-tron"/>
    <n v="210"/>
    <n v="75.8"/>
    <s v="Lithium-ion"/>
    <n v="150"/>
    <n v="435"/>
    <n v="136"/>
    <n v="495"/>
    <n v="6"/>
    <n v="150"/>
    <s v="CCS"/>
    <n v="2100"/>
    <n v="502"/>
    <n v="5"/>
    <x v="1"/>
    <x v="3"/>
    <n v="4928"/>
    <n v="1923"/>
    <n v="1455"/>
    <x v="3"/>
    <s v="https://ev-database.org/car/3053/Audi-A6-Sportback-e-tron"/>
  </r>
  <r>
    <x v="4"/>
    <s v="A6 Sportback e-tron performance"/>
    <n v="210"/>
    <n v="94.9"/>
    <s v="Lithium-ion"/>
    <n v="180"/>
    <n v="565"/>
    <n v="141"/>
    <n v="610"/>
    <n v="5.4"/>
    <n v="200"/>
    <s v="CCS"/>
    <n v="2100"/>
    <n v="502"/>
    <n v="5"/>
    <x v="1"/>
    <x v="3"/>
    <n v="4928"/>
    <n v="1923"/>
    <n v="1455"/>
    <x v="3"/>
    <s v="https://ev-database.org/car/2270/Audi-A6-Sportback-e-tron-performance"/>
  </r>
  <r>
    <x v="4"/>
    <s v="A6 Sportback e-tron quattro"/>
    <n v="210"/>
    <n v="94.9"/>
    <s v="Lithium-ion"/>
    <n v="180"/>
    <n v="855"/>
    <n v="147"/>
    <n v="590"/>
    <n v="4.7"/>
    <n v="200"/>
    <s v="CCS"/>
    <n v="2100"/>
    <n v="502"/>
    <n v="5"/>
    <x v="2"/>
    <x v="3"/>
    <n v="4928"/>
    <n v="1923"/>
    <n v="1455"/>
    <x v="3"/>
    <s v="https://ev-database.org/car/3052/Audi-A6-Sportback-e-tron-quattro"/>
  </r>
  <r>
    <x v="4"/>
    <s v="Q4 Sportback e-tron 40"/>
    <n v="160"/>
    <n v="59"/>
    <s v="Lithium-ion"/>
    <n v="216"/>
    <n v="310"/>
    <n v="156"/>
    <n v="340"/>
    <n v="8.1"/>
    <n v="110"/>
    <s v="CCS"/>
    <n v="1000"/>
    <n v="520"/>
    <n v="5"/>
    <x v="1"/>
    <x v="2"/>
    <n v="4588"/>
    <n v="1865"/>
    <n v="1614"/>
    <x v="1"/>
    <s v="https://ev-database.org/car/3149/Audi-Q4-Sportback-e-tron-40"/>
  </r>
  <r>
    <x v="4"/>
    <s v="Q4 Sportback e-tron 45"/>
    <n v="180"/>
    <n v="77"/>
    <s v="Lithium-ion"/>
    <n v="288"/>
    <n v="545"/>
    <n v="162"/>
    <n v="435"/>
    <n v="6.7"/>
    <n v="120"/>
    <s v="CCS"/>
    <n v="1000"/>
    <n v="535"/>
    <n v="5"/>
    <x v="1"/>
    <x v="2"/>
    <n v="4588"/>
    <n v="1865"/>
    <n v="1614"/>
    <x v="1"/>
    <s v="https://ev-database.org/car/2016/Audi-Q4-Sportback-e-tron-45"/>
  </r>
  <r>
    <x v="4"/>
    <s v="Q4 Sportback e-tron 45 quattro"/>
    <n v="180"/>
    <n v="77"/>
    <s v="Lithium-ion"/>
    <n v="288"/>
    <n v="679"/>
    <n v="165"/>
    <n v="410"/>
    <n v="6.6"/>
    <n v="120"/>
    <s v="CCS"/>
    <n v="1200"/>
    <n v="535"/>
    <n v="5"/>
    <x v="2"/>
    <x v="2"/>
    <n v="4588"/>
    <n v="1865"/>
    <n v="1614"/>
    <x v="1"/>
    <s v="https://ev-database.org/car/2017/Audi-Q4-Sportback-e-tron-45-quattro"/>
  </r>
  <r>
    <x v="4"/>
    <s v="Q4 Sportback e-tron 55 quattro"/>
    <n v="180"/>
    <n v="77"/>
    <s v="Lithium-ion"/>
    <n v="288"/>
    <n v="679"/>
    <n v="165"/>
    <n v="415"/>
    <n v="5.4"/>
    <n v="120"/>
    <s v="CCS"/>
    <n v="1200"/>
    <n v="535"/>
    <n v="5"/>
    <x v="2"/>
    <x v="2"/>
    <n v="4588"/>
    <n v="1865"/>
    <n v="1614"/>
    <x v="1"/>
    <s v="https://ev-database.org/car/2018/Audi-Q4-Sportback-e-tron-55-quattro"/>
  </r>
  <r>
    <x v="4"/>
    <s v="Q4 e-tron 40"/>
    <n v="160"/>
    <n v="59"/>
    <s v="Lithium-ion"/>
    <n v="216"/>
    <n v="310"/>
    <n v="159"/>
    <n v="325"/>
    <n v="8.1"/>
    <n v="110"/>
    <s v="CCS"/>
    <n v="1000"/>
    <n v="520"/>
    <n v="5"/>
    <x v="1"/>
    <x v="2"/>
    <n v="4588"/>
    <n v="1865"/>
    <n v="1632"/>
    <x v="1"/>
    <s v="https://ev-database.org/car/3148/Audi-Q4-e-tron-40"/>
  </r>
  <r>
    <x v="4"/>
    <s v="Q4 e-tron 45"/>
    <n v="180"/>
    <n v="77"/>
    <s v="Lithium-ion"/>
    <n v="288"/>
    <n v="545"/>
    <n v="169"/>
    <n v="420"/>
    <n v="6.7"/>
    <n v="120"/>
    <s v="CCS"/>
    <n v="1000"/>
    <n v="520"/>
    <n v="5"/>
    <x v="1"/>
    <x v="2"/>
    <n v="4588"/>
    <n v="1865"/>
    <n v="1632"/>
    <x v="1"/>
    <s v="https://ev-database.org/car/2013/Audi-Q4-e-tron-45"/>
  </r>
  <r>
    <x v="4"/>
    <s v="Q4 e-tron 45 quattro"/>
    <n v="180"/>
    <n v="77"/>
    <s v="Lithium-ion"/>
    <n v="288"/>
    <n v="679"/>
    <n v="171"/>
    <n v="395"/>
    <n v="6.6"/>
    <n v="120"/>
    <s v="CCS"/>
    <n v="1200"/>
    <n v="520"/>
    <n v="5"/>
    <x v="2"/>
    <x v="2"/>
    <n v="4588"/>
    <n v="1865"/>
    <n v="1632"/>
    <x v="1"/>
    <s v="https://ev-database.org/car/2014/Audi-Q4-e-tron-45-quattro"/>
  </r>
  <r>
    <x v="4"/>
    <s v="Q4 e-tron 55 quattro"/>
    <n v="180"/>
    <n v="77"/>
    <s v="Lithium-ion"/>
    <n v="288"/>
    <n v="679"/>
    <n v="171"/>
    <n v="395"/>
    <n v="5.4"/>
    <n v="120"/>
    <s v="CCS"/>
    <n v="1200"/>
    <n v="520"/>
    <n v="5"/>
    <x v="2"/>
    <x v="2"/>
    <n v="4588"/>
    <n v="1865"/>
    <n v="1632"/>
    <x v="1"/>
    <s v="https://ev-database.org/car/2015/Audi-Q4-e-tron-55-quattro"/>
  </r>
  <r>
    <x v="4"/>
    <s v="Q6 e-tron"/>
    <n v="210"/>
    <n v="75.8"/>
    <s v="Lithium-ion"/>
    <n v="150"/>
    <n v="450"/>
    <n v="166"/>
    <n v="395"/>
    <n v="7"/>
    <n v="150"/>
    <s v="CCS"/>
    <n v="2000"/>
    <n v="526"/>
    <n v="5"/>
    <x v="1"/>
    <x v="4"/>
    <n v="4771"/>
    <n v="1939"/>
    <n v="1685"/>
    <x v="1"/>
    <s v="https://ev-database.org/car/2281/Audi-Q6-e-tron"/>
  </r>
  <r>
    <x v="4"/>
    <s v="Q6 e-tron Sportback"/>
    <n v="210"/>
    <n v="75.8"/>
    <s v="Lithium-ion"/>
    <n v="150"/>
    <n v="450"/>
    <n v="139"/>
    <n v="410"/>
    <n v="7"/>
    <n v="150"/>
    <s v="CCS"/>
    <n v="2000"/>
    <n v="511"/>
    <n v="5"/>
    <x v="1"/>
    <x v="4"/>
    <n v="4771"/>
    <n v="1939"/>
    <n v="1665"/>
    <x v="1"/>
    <s v="https://ev-database.org/car/3041/Audi-Q6-e-tron-Sportback"/>
  </r>
  <r>
    <x v="4"/>
    <s v="Q6 e-tron Sportback performance"/>
    <n v="210"/>
    <n v="94.9"/>
    <s v="Lithium-ion"/>
    <n v="180"/>
    <n v="485"/>
    <n v="145"/>
    <n v="510"/>
    <n v="6.6"/>
    <n v="190"/>
    <s v="CCS"/>
    <n v="2000"/>
    <n v="511"/>
    <n v="5"/>
    <x v="1"/>
    <x v="4"/>
    <n v="4771"/>
    <n v="1939"/>
    <n v="1665"/>
    <x v="1"/>
    <s v="https://ev-database.org/car/3042/Audi-Q6-e-tron-Sportback-performance"/>
  </r>
  <r>
    <x v="4"/>
    <s v="Q6 e-tron Sportback quattro"/>
    <n v="210"/>
    <n v="94.9"/>
    <s v="Lithium-ion"/>
    <n v="180"/>
    <n v="855"/>
    <n v="149"/>
    <n v="500"/>
    <n v="5.9"/>
    <n v="200"/>
    <s v="CCS"/>
    <n v="2400"/>
    <n v="511"/>
    <n v="5"/>
    <x v="2"/>
    <x v="4"/>
    <n v="4771"/>
    <n v="1939"/>
    <n v="1665"/>
    <x v="1"/>
    <s v="https://ev-database.org/car/3043/Audi-Q6-e-tron-Sportback-quattro"/>
  </r>
  <r>
    <x v="4"/>
    <s v="Q6 e-tron performance"/>
    <n v="210"/>
    <n v="94.9"/>
    <s v="Lithium-ion"/>
    <n v="180"/>
    <n v="485"/>
    <n v="171"/>
    <n v="490"/>
    <n v="6.6"/>
    <n v="190"/>
    <s v="CCS"/>
    <n v="2000"/>
    <n v="526"/>
    <n v="5"/>
    <x v="1"/>
    <x v="4"/>
    <n v="4771"/>
    <n v="1939"/>
    <n v="1685"/>
    <x v="1"/>
    <s v="https://ev-database.org/car/2215/Audi-Q6-e-tron-performance"/>
  </r>
  <r>
    <x v="4"/>
    <s v="Q6 e-tron quattro"/>
    <n v="210"/>
    <n v="94.9"/>
    <s v="Lithium-ion"/>
    <n v="180"/>
    <n v="855"/>
    <n v="176"/>
    <n v="480"/>
    <n v="5.9"/>
    <n v="200"/>
    <s v="CCS"/>
    <n v="2400"/>
    <s v="10 Banana Boxes"/>
    <n v="5"/>
    <x v="2"/>
    <x v="4"/>
    <n v="4771"/>
    <n v="1939"/>
    <n v="1685"/>
    <x v="1"/>
    <s v="https://ev-database.org/car/2146/Audi-Q6-e-tron-quattro"/>
  </r>
  <r>
    <x v="4"/>
    <s v="S6 Avant e-tron"/>
    <n v="240"/>
    <n v="94.9"/>
    <s v="Lithium-ion"/>
    <n v="180"/>
    <n v="855"/>
    <n v="156"/>
    <n v="530"/>
    <n v="3.9"/>
    <n v="200"/>
    <s v="CCS"/>
    <n v="2100"/>
    <n v="502"/>
    <n v="5"/>
    <x v="2"/>
    <x v="3"/>
    <n v="4928"/>
    <n v="1923"/>
    <n v="1493"/>
    <x v="2"/>
    <s v="https://ev-database.org/car/2273/Audi-S6-Avant-e-tron"/>
  </r>
  <r>
    <x v="4"/>
    <s v="S6 Sportback e-tron"/>
    <n v="240"/>
    <n v="94.9"/>
    <s v="Lithium-ion"/>
    <n v="180"/>
    <n v="855"/>
    <n v="149"/>
    <n v="555"/>
    <n v="3.9"/>
    <n v="200"/>
    <s v="CCS"/>
    <n v="2100"/>
    <n v="502"/>
    <n v="5"/>
    <x v="2"/>
    <x v="3"/>
    <n v="4928"/>
    <n v="1923"/>
    <n v="1465"/>
    <x v="3"/>
    <s v="https://ev-database.org/car/2271/Audi-S6-Sportback-e-tron"/>
  </r>
  <r>
    <x v="4"/>
    <s v="SQ6 e-tron"/>
    <n v="230"/>
    <n v="94.9"/>
    <s v="Lithium-ion"/>
    <n v="180"/>
    <n v="855"/>
    <n v="169"/>
    <n v="470"/>
    <n v="4.3"/>
    <n v="200"/>
    <s v="CCS"/>
    <n v="2400"/>
    <n v="514"/>
    <n v="5"/>
    <x v="2"/>
    <x v="4"/>
    <n v="4771"/>
    <n v="1965"/>
    <n v="1685"/>
    <x v="1"/>
    <s v="https://ev-database.org/car/2147/Audi-SQ6-e-tron"/>
  </r>
  <r>
    <x v="4"/>
    <s v="SQ6 e-tron Sportback"/>
    <n v="230"/>
    <n v="94.9"/>
    <s v="Lithium-ion"/>
    <n v="180"/>
    <n v="855"/>
    <n v="164"/>
    <n v="495"/>
    <n v="4.3"/>
    <n v="200"/>
    <s v="CCS"/>
    <n v="2400"/>
    <n v="511"/>
    <n v="5"/>
    <x v="2"/>
    <x v="4"/>
    <n v="4771"/>
    <n v="1965"/>
    <n v="1665"/>
    <x v="1"/>
    <s v="https://ev-database.org/car/3044/Audi-SQ6-e-tron-Sportback"/>
  </r>
  <r>
    <x v="4"/>
    <s v="e-tron GT RS"/>
    <n v="250"/>
    <n v="97"/>
    <s v="Lithium-ion"/>
    <n v="396"/>
    <n v="865"/>
    <n v="184"/>
    <n v="525"/>
    <n v="2.8"/>
    <n v="281"/>
    <s v="CCS"/>
    <n v="0"/>
    <n v="350"/>
    <n v="4"/>
    <x v="2"/>
    <x v="5"/>
    <n v="4997"/>
    <n v="1964"/>
    <n v="1389"/>
    <x v="4"/>
    <s v="https://ev-database.org/car/2220/Audi-e-tron-GT-RS"/>
  </r>
  <r>
    <x v="4"/>
    <s v="e-tron GT RS performance"/>
    <n v="250"/>
    <n v="97"/>
    <s v="Lithium-ion"/>
    <n v="396"/>
    <n v="1027"/>
    <n v="182"/>
    <n v="525"/>
    <n v="2.5"/>
    <n v="281"/>
    <s v="CCS"/>
    <n v="0"/>
    <n v="350"/>
    <n v="4"/>
    <x v="2"/>
    <x v="5"/>
    <n v="4997"/>
    <n v="1964"/>
    <n v="1389"/>
    <x v="4"/>
    <s v="https://ev-database.org/car/2221/Audi-e-tron-GT-RS-performance"/>
  </r>
  <r>
    <x v="4"/>
    <s v="e-tron GT S"/>
    <n v="245"/>
    <n v="97"/>
    <s v="Lithium-ion"/>
    <n v="396"/>
    <n v="740"/>
    <n v="172"/>
    <n v="540"/>
    <n v="3.4"/>
    <n v="281"/>
    <s v="CCS"/>
    <n v="0"/>
    <n v="405"/>
    <n v="4"/>
    <x v="2"/>
    <x v="5"/>
    <n v="5004"/>
    <n v="1964"/>
    <n v="1394"/>
    <x v="4"/>
    <s v="https://ev-database.org/car/2219/Audi-e-tron-GT-S"/>
  </r>
  <r>
    <x v="4"/>
    <s v="e-tron GT quattro"/>
    <n v="245"/>
    <n v="97"/>
    <s v="Lithium-ion"/>
    <n v="396"/>
    <n v="625"/>
    <n v="169"/>
    <n v="540"/>
    <n v="4"/>
    <n v="281"/>
    <s v="CCS"/>
    <n v="0"/>
    <n v="405"/>
    <n v="4"/>
    <x v="2"/>
    <x v="5"/>
    <n v="5004"/>
    <n v="1964"/>
    <n v="1394"/>
    <x v="4"/>
    <s v="https://ev-database.org/car/3182/Audi-e-tron-GT-quattro"/>
  </r>
  <r>
    <x v="5"/>
    <s v="i4 M50"/>
    <n v="225"/>
    <n v="81.3"/>
    <s v="Lithium-ion"/>
    <m/>
    <n v="795"/>
    <n v="197"/>
    <n v="450"/>
    <n v="3.9"/>
    <n v="131"/>
    <s v="CCS"/>
    <n v="1600"/>
    <n v="470"/>
    <n v="5"/>
    <x v="2"/>
    <x v="6"/>
    <n v="4783"/>
    <n v="1852"/>
    <n v="1448"/>
    <x v="3"/>
    <s v="https://ev-database.org/car/2201/BMW-i4-M50"/>
  </r>
  <r>
    <x v="5"/>
    <s v="i4 eDrive35"/>
    <n v="190"/>
    <n v="67.099999999999994"/>
    <s v="Lithium-ion"/>
    <m/>
    <n v="400"/>
    <n v="174"/>
    <n v="430"/>
    <n v="6"/>
    <n v="95"/>
    <s v="CCS"/>
    <n v="1600"/>
    <n v="470"/>
    <n v="5"/>
    <x v="1"/>
    <x v="6"/>
    <n v="4783"/>
    <n v="1852"/>
    <n v="1448"/>
    <x v="3"/>
    <s v="https://ev-database.org/car/2198/BMW-i4-eDrive35"/>
  </r>
  <r>
    <x v="5"/>
    <s v="i4 eDrive40"/>
    <n v="190"/>
    <n v="81.3"/>
    <s v="Lithium-ion"/>
    <m/>
    <n v="430"/>
    <n v="174"/>
    <n v="515"/>
    <n v="5.6"/>
    <n v="131"/>
    <s v="CCS"/>
    <n v="1600"/>
    <n v="470"/>
    <n v="5"/>
    <x v="1"/>
    <x v="6"/>
    <n v="4783"/>
    <n v="1852"/>
    <n v="1448"/>
    <x v="3"/>
    <s v="https://ev-database.org/car/2199/BMW-i4-eDrive40"/>
  </r>
  <r>
    <x v="5"/>
    <s v="i4 xDrive40"/>
    <n v="200"/>
    <n v="81.3"/>
    <s v="Lithium-ion"/>
    <m/>
    <n v="600"/>
    <n v="183"/>
    <n v="490"/>
    <n v="5.0999999999999996"/>
    <n v="131"/>
    <s v="CCS"/>
    <n v="1600"/>
    <n v="470"/>
    <n v="5"/>
    <x v="2"/>
    <x v="6"/>
    <n v="4783"/>
    <n v="1852"/>
    <n v="1448"/>
    <x v="3"/>
    <s v="https://ev-database.org/car/2200/BMW-i4-xDrive40"/>
  </r>
  <r>
    <x v="5"/>
    <s v="i5 M60 xDrive Sedan (MY25)"/>
    <n v="230"/>
    <n v="81.2"/>
    <s v="Lithium-ion"/>
    <m/>
    <n v="795"/>
    <n v="172"/>
    <n v="430"/>
    <n v="3.8"/>
    <n v="136"/>
    <s v="CCS"/>
    <n v="2000"/>
    <n v="490"/>
    <n v="5"/>
    <x v="2"/>
    <x v="7"/>
    <n v="5060"/>
    <n v="1900"/>
    <n v="1505"/>
    <x v="4"/>
    <s v="https://ev-database.org/car/3114/BMW-i5-M60-xDrive-Sedan"/>
  </r>
  <r>
    <x v="5"/>
    <s v="i5 M60 xDrive Touring (MY25)"/>
    <n v="230"/>
    <n v="81.2"/>
    <s v="Lithium-ion"/>
    <m/>
    <n v="795"/>
    <n v="179"/>
    <n v="425"/>
    <n v="3.9"/>
    <n v="136"/>
    <s v="CCS"/>
    <n v="2000"/>
    <n v="570"/>
    <n v="5"/>
    <x v="2"/>
    <x v="7"/>
    <n v="5060"/>
    <n v="1900"/>
    <n v="1505"/>
    <x v="2"/>
    <s v="https://ev-database.org/car/3117/BMW-i5-M60-xDrive-Touring"/>
  </r>
  <r>
    <x v="5"/>
    <s v="i5 eDrive40 Sedan (MY25)"/>
    <n v="193"/>
    <n v="81.2"/>
    <s v="Lithium-ion"/>
    <m/>
    <n v="400"/>
    <n v="159"/>
    <n v="480"/>
    <n v="6"/>
    <n v="136"/>
    <s v="CCS"/>
    <n v="1500"/>
    <n v="490"/>
    <n v="5"/>
    <x v="1"/>
    <x v="7"/>
    <n v="5060"/>
    <n v="1900"/>
    <n v="1515"/>
    <x v="4"/>
    <s v="https://ev-database.org/car/3112/BMW-i5-eDrive40-Sedan"/>
  </r>
  <r>
    <x v="5"/>
    <s v="i5 eDrive40 Touring (MY25)"/>
    <n v="193"/>
    <n v="81.2"/>
    <s v="Lithium-ion"/>
    <m/>
    <n v="400"/>
    <n v="165"/>
    <n v="465"/>
    <n v="6.1"/>
    <n v="136"/>
    <s v="CCS"/>
    <n v="1500"/>
    <n v="570"/>
    <n v="5"/>
    <x v="1"/>
    <x v="7"/>
    <n v="5060"/>
    <n v="1900"/>
    <n v="1515"/>
    <x v="2"/>
    <s v="https://ev-database.org/car/3115/BMW-i5-eDrive40-Touring"/>
  </r>
  <r>
    <x v="5"/>
    <s v="i5 xDrive40 Sedan (MY25)"/>
    <n v="215"/>
    <n v="81.2"/>
    <s v="Lithium-ion"/>
    <m/>
    <n v="590"/>
    <n v="167"/>
    <n v="465"/>
    <n v="5.4"/>
    <n v="136"/>
    <s v="CCS"/>
    <n v="2000"/>
    <n v="490"/>
    <n v="5"/>
    <x v="2"/>
    <x v="7"/>
    <n v="5060"/>
    <n v="1900"/>
    <n v="1515"/>
    <x v="4"/>
    <s v="https://ev-database.org/car/3113/BMW-i5-xDrive40-Sedan"/>
  </r>
  <r>
    <x v="5"/>
    <s v="i5 xDrive40 Touring (MY25)"/>
    <n v="215"/>
    <n v="81.2"/>
    <s v="Lithium-ion"/>
    <m/>
    <n v="590"/>
    <n v="174"/>
    <n v="450"/>
    <n v="5.5"/>
    <n v="136"/>
    <s v="CCS"/>
    <n v="2000"/>
    <n v="570"/>
    <n v="5"/>
    <x v="2"/>
    <x v="7"/>
    <n v="5060"/>
    <n v="1900"/>
    <n v="1515"/>
    <x v="2"/>
    <s v="https://ev-database.org/car/3116/BMW-i5-xDrive40-Touring"/>
  </r>
  <r>
    <x v="5"/>
    <s v="i7 M70 xDrive"/>
    <n v="250"/>
    <n v="101.7"/>
    <s v="Lithium-ion"/>
    <m/>
    <n v="1100"/>
    <n v="208"/>
    <n v="490"/>
    <n v="3.7"/>
    <n v="159"/>
    <s v="CCS"/>
    <n v="0"/>
    <n v="500"/>
    <n v="5"/>
    <x v="2"/>
    <x v="5"/>
    <n v="5391"/>
    <n v="1950"/>
    <n v="1544"/>
    <x v="4"/>
    <s v="https://ev-database.org/car/1838/BMW-i7-M70-xDrive"/>
  </r>
  <r>
    <x v="5"/>
    <s v="i7 eDrive50"/>
    <n v="205"/>
    <n v="101.7"/>
    <s v="Lithium-ion"/>
    <m/>
    <n v="650"/>
    <n v="177"/>
    <n v="520"/>
    <n v="5.5"/>
    <n v="159"/>
    <s v="CCS"/>
    <n v="0"/>
    <n v="500"/>
    <n v="5"/>
    <x v="1"/>
    <x v="5"/>
    <n v="5391"/>
    <n v="1950"/>
    <n v="1544"/>
    <x v="4"/>
    <s v="https://ev-database.org/car/1905/BMW-i7-eDrive50"/>
  </r>
  <r>
    <x v="5"/>
    <s v="i7 xDrive60"/>
    <n v="240"/>
    <n v="101.7"/>
    <s v="Lithium-ion"/>
    <m/>
    <n v="745"/>
    <n v="172"/>
    <n v="510"/>
    <n v="4.7"/>
    <n v="159"/>
    <s v="CCS"/>
    <n v="2000"/>
    <n v="500"/>
    <n v="5"/>
    <x v="2"/>
    <x v="5"/>
    <n v="5391"/>
    <n v="1950"/>
    <n v="1544"/>
    <x v="4"/>
    <s v="https://ev-database.org/car/1676/BMW-i7-xDrive60"/>
  </r>
  <r>
    <x v="5"/>
    <s v="iX M70 xDrive"/>
    <n v="250"/>
    <n v="108.9"/>
    <s v="Lithium-ion"/>
    <m/>
    <n v="1015"/>
    <n v="209"/>
    <n v="500"/>
    <n v="3.8"/>
    <n v="150"/>
    <s v="CCS"/>
    <n v="2500"/>
    <n v="500"/>
    <n v="5"/>
    <x v="2"/>
    <x v="3"/>
    <n v="4965"/>
    <n v="1970"/>
    <n v="1695"/>
    <x v="1"/>
    <s v="https://ev-database.org/car/3111/BMW-iX-M70-xDrive"/>
  </r>
  <r>
    <x v="5"/>
    <s v="iX xDrive45"/>
    <n v="200"/>
    <n v="94.8"/>
    <s v="Lithium-ion"/>
    <m/>
    <n v="700"/>
    <n v="193"/>
    <n v="470"/>
    <n v="5.0999999999999996"/>
    <n v="115"/>
    <s v="CCS"/>
    <n v="2500"/>
    <n v="500"/>
    <n v="5"/>
    <x v="2"/>
    <x v="3"/>
    <n v="4965"/>
    <n v="1970"/>
    <n v="1695"/>
    <x v="1"/>
    <s v="https://ev-database.org/car/3109/BMW-iX-xDrive45"/>
  </r>
  <r>
    <x v="5"/>
    <s v="iX xDrive60"/>
    <n v="200"/>
    <n v="109.1"/>
    <s v="Lithium-ion"/>
    <m/>
    <n v="765"/>
    <n v="194"/>
    <n v="525"/>
    <n v="4.5999999999999996"/>
    <n v="150"/>
    <s v="CCS"/>
    <n v="2500"/>
    <n v="500"/>
    <n v="5"/>
    <x v="2"/>
    <x v="3"/>
    <n v="4965"/>
    <n v="1970"/>
    <n v="1695"/>
    <x v="1"/>
    <s v="https://ev-database.org/car/3110/BMW-iX-xDrive60"/>
  </r>
  <r>
    <x v="5"/>
    <s v="iX1 eDrive20"/>
    <n v="170"/>
    <n v="64.7"/>
    <s v="Lithium-ion"/>
    <m/>
    <n v="247"/>
    <n v="150"/>
    <n v="390"/>
    <n v="8.3000000000000007"/>
    <n v="94"/>
    <s v="CCS"/>
    <n v="750"/>
    <n v="490"/>
    <n v="5"/>
    <x v="0"/>
    <x v="2"/>
    <n v="4500"/>
    <n v="1845"/>
    <n v="1616"/>
    <x v="1"/>
    <s v="https://ev-database.org/car/1996/BMW-iX1-eDrive20"/>
  </r>
  <r>
    <x v="5"/>
    <s v="iX1 xDrive30"/>
    <n v="180"/>
    <n v="64.7"/>
    <s v="Lithium-ion"/>
    <m/>
    <n v="494"/>
    <n v="155"/>
    <n v="380"/>
    <n v="5.6"/>
    <n v="94"/>
    <s v="CCS"/>
    <n v="1200"/>
    <n v="490"/>
    <n v="5"/>
    <x v="2"/>
    <x v="2"/>
    <n v="4500"/>
    <n v="1845"/>
    <n v="1616"/>
    <x v="1"/>
    <s v="https://ev-database.org/car/1701/BMW-iX1-xDrive30"/>
  </r>
  <r>
    <x v="5"/>
    <s v="iX2 eDrive20"/>
    <n v="170"/>
    <n v="64.7"/>
    <s v="Lithium-ion"/>
    <m/>
    <n v="247"/>
    <n v="147"/>
    <n v="395"/>
    <n v="8.6"/>
    <n v="94"/>
    <s v="CCS"/>
    <n v="750"/>
    <n v="525"/>
    <n v="5"/>
    <x v="0"/>
    <x v="2"/>
    <n v="4554"/>
    <n v="1845"/>
    <n v="1560"/>
    <x v="1"/>
    <s v="https://ev-database.org/car/2097/BMW-iX2-eDrive20"/>
  </r>
  <r>
    <x v="5"/>
    <s v="iX2 xDrive30"/>
    <n v="180"/>
    <n v="64.7"/>
    <s v="Lithium-ion"/>
    <m/>
    <n v="494"/>
    <n v="155"/>
    <n v="385"/>
    <n v="5.6"/>
    <n v="94"/>
    <s v="CCS"/>
    <n v="1200"/>
    <n v="525"/>
    <n v="5"/>
    <x v="2"/>
    <x v="2"/>
    <n v="4554"/>
    <n v="1845"/>
    <n v="1560"/>
    <x v="1"/>
    <s v="https://ev-database.org/car/2040/BMW-iX2-xDrive30"/>
  </r>
  <r>
    <x v="6"/>
    <s v="ATTO 2"/>
    <n v="160"/>
    <n v="45.1"/>
    <s v="Lithium-ion"/>
    <m/>
    <n v="290"/>
    <n v="145"/>
    <n v="245"/>
    <n v="7.9"/>
    <n v="51"/>
    <s v="CCS"/>
    <n v="750"/>
    <n v="400"/>
    <n v="5"/>
    <x v="0"/>
    <x v="1"/>
    <n v="4310"/>
    <n v="1830"/>
    <n v="1675"/>
    <x v="1"/>
    <s v="https://ev-database.org/car/3125/BYD-ATTO-2"/>
  </r>
  <r>
    <x v="6"/>
    <s v="ATTO 3 (MY25)"/>
    <n v="160"/>
    <n v="60.5"/>
    <s v="Lithium-ion"/>
    <n v="126"/>
    <n v="310"/>
    <n v="144"/>
    <n v="340"/>
    <n v="7.3"/>
    <n v="75"/>
    <s v="CCS"/>
    <n v="750"/>
    <n v="440"/>
    <n v="5"/>
    <x v="0"/>
    <x v="2"/>
    <n v="4455"/>
    <n v="1875"/>
    <n v="1615"/>
    <x v="1"/>
    <s v="https://ev-database.org/car/3192/BYD-ATTO-3"/>
  </r>
  <r>
    <x v="6"/>
    <s v="DOLPHIN 44.9 kWh Active"/>
    <n v="150"/>
    <n v="44.9"/>
    <s v="Lithium-ion"/>
    <n v="104"/>
    <n v="180"/>
    <n v="132"/>
    <n v="265"/>
    <n v="12.3"/>
    <n v="50"/>
    <s v="CCS"/>
    <n v="0"/>
    <n v="345"/>
    <n v="5"/>
    <x v="0"/>
    <x v="8"/>
    <n v="4290"/>
    <n v="1770"/>
    <n v="1570"/>
    <x v="0"/>
    <s v="https://ev-database.org/car/1917/BYD-DOLPHIN-449-kWh-Active"/>
  </r>
  <r>
    <x v="6"/>
    <s v="DOLPHIN 44.9 kWh Boost"/>
    <n v="160"/>
    <n v="44.9"/>
    <s v="Lithium-ion"/>
    <n v="104"/>
    <m/>
    <n v="145"/>
    <n v="260"/>
    <n v="8"/>
    <n v="50"/>
    <s v="CCS"/>
    <n v="0"/>
    <n v="345"/>
    <n v="5"/>
    <x v="0"/>
    <x v="8"/>
    <n v="4290"/>
    <n v="1770"/>
    <n v="1570"/>
    <x v="0"/>
    <s v="https://ev-database.org/car/1918/BYD-DOLPHIN-449-kWh-Boost"/>
  </r>
  <r>
    <x v="6"/>
    <s v="DOLPHIN 60.4 kWh"/>
    <n v="160"/>
    <n v="60.5"/>
    <s v="Lithium-ion"/>
    <n v="126"/>
    <n v="310"/>
    <n v="142"/>
    <n v="350"/>
    <n v="7"/>
    <n v="65"/>
    <s v="CCS"/>
    <n v="0"/>
    <n v="345"/>
    <n v="5"/>
    <x v="0"/>
    <x v="8"/>
    <n v="4290"/>
    <n v="1770"/>
    <n v="1570"/>
    <x v="0"/>
    <s v="https://ev-database.org/car/1919/BYD-DOLPHIN-604-kWh"/>
  </r>
  <r>
    <x v="6"/>
    <s v="DOLPHIN SURF 30 kWh Active"/>
    <n v="150"/>
    <n v="30"/>
    <s v="Lithium-ion"/>
    <n v="94"/>
    <n v="175"/>
    <n v="136"/>
    <n v="190"/>
    <n v="11.1"/>
    <n v="45"/>
    <s v="CCS"/>
    <n v="0"/>
    <n v="308"/>
    <n v="4"/>
    <x v="0"/>
    <x v="0"/>
    <n v="3990"/>
    <n v="1720"/>
    <n v="1590"/>
    <x v="0"/>
    <s v="https://ev-database.org/car/3193/BYD-DOLPHIN-SURF-30-kWh-Active"/>
  </r>
  <r>
    <x v="6"/>
    <s v="DOLPHIN SURF 43.2 kWh Boost"/>
    <n v="150"/>
    <n v="43.2"/>
    <s v="Lithium-ion"/>
    <n v="90"/>
    <n v="175"/>
    <n v="134"/>
    <n v="270"/>
    <n v="12.1"/>
    <n v="60"/>
    <s v="CCS"/>
    <n v="0"/>
    <n v="308"/>
    <n v="4"/>
    <x v="0"/>
    <x v="0"/>
    <n v="3990"/>
    <n v="1720"/>
    <n v="1590"/>
    <x v="0"/>
    <s v="https://ev-database.org/car/3194/BYD-DOLPHIN-SURF-432-kWh-Boost"/>
  </r>
  <r>
    <x v="6"/>
    <s v="DOLPHIN SURF 43.2 kWh Comfort"/>
    <n v="150"/>
    <n v="43.2"/>
    <s v="Lithium-ion"/>
    <n v="90"/>
    <n v="220"/>
    <n v="139"/>
    <n v="265"/>
    <n v="9.1"/>
    <n v="60"/>
    <s v="CCS"/>
    <n v="0"/>
    <n v="308"/>
    <n v="4"/>
    <x v="0"/>
    <x v="0"/>
    <n v="3990"/>
    <n v="1720"/>
    <n v="1590"/>
    <x v="0"/>
    <s v="https://ev-database.org/car/3195/BYD-DOLPHIN-SURF-432-kWh-Comfort"/>
  </r>
  <r>
    <x v="6"/>
    <s v="SEAL 61.4 kWh RWD Comfort"/>
    <n v="220"/>
    <n v="61.4"/>
    <s v="Lithium-ion"/>
    <n v="128"/>
    <n v="380"/>
    <n v="133"/>
    <n v="365"/>
    <n v="7.5"/>
    <n v="75"/>
    <s v="CCS"/>
    <n v="750"/>
    <n v="400"/>
    <n v="5"/>
    <x v="1"/>
    <x v="6"/>
    <n v="4800"/>
    <n v="1875"/>
    <n v="1460"/>
    <x v="4"/>
    <s v="https://ev-database.org/car/3102/BYD-SEAL-614-kWh-RWD-Comfort"/>
  </r>
  <r>
    <x v="6"/>
    <s v="SEAL 82.5 kWh AWD Excellence"/>
    <n v="180"/>
    <n v="82.5"/>
    <s v="Lithium-ion"/>
    <n v="172"/>
    <n v="670"/>
    <n v="159"/>
    <n v="445"/>
    <n v="3.8"/>
    <n v="100"/>
    <s v="CCS"/>
    <n v="1500"/>
    <n v="400"/>
    <n v="5"/>
    <x v="2"/>
    <x v="6"/>
    <n v="4800"/>
    <n v="1875"/>
    <n v="1460"/>
    <x v="4"/>
    <s v="https://ev-database.org/car/2002/BYD-SEAL-825-kWh-AWD-Excellence"/>
  </r>
  <r>
    <x v="6"/>
    <s v="SEAL 82.5 kWh RWD Design"/>
    <n v="180"/>
    <n v="82.5"/>
    <s v="Lithium-ion"/>
    <n v="172"/>
    <n v="360"/>
    <n v="145"/>
    <n v="480"/>
    <n v="5.9"/>
    <n v="100"/>
    <s v="CCS"/>
    <n v="750"/>
    <n v="400"/>
    <n v="5"/>
    <x v="1"/>
    <x v="6"/>
    <n v="4800"/>
    <n v="1875"/>
    <n v="1460"/>
    <x v="4"/>
    <s v="https://ev-database.org/car/2001/BYD-SEAL-825-kWh-RWD-Design"/>
  </r>
  <r>
    <x v="6"/>
    <s v="SEAL U 71.8 kWh Comfort"/>
    <n v="175"/>
    <n v="71.8"/>
    <s v="Lithium-ion"/>
    <n v="132"/>
    <n v="310"/>
    <n v="171"/>
    <n v="360"/>
    <n v="9.3000000000000007"/>
    <n v="72"/>
    <s v="CCS"/>
    <n v="1300"/>
    <n v="552"/>
    <n v="5"/>
    <x v="0"/>
    <x v="4"/>
    <n v="4785"/>
    <n v="1890"/>
    <n v="1668"/>
    <x v="1"/>
    <s v="https://ev-database.org/car/2094/BYD-SEAL-U-718-kWh-Comfort"/>
  </r>
  <r>
    <x v="6"/>
    <s v="SEAL U 87 kWh Design"/>
    <n v="175"/>
    <n v="87"/>
    <s v="Lithium-ion"/>
    <n v="160"/>
    <n v="330"/>
    <n v="174"/>
    <n v="425"/>
    <n v="9.6"/>
    <n v="85"/>
    <s v="CCS"/>
    <n v="1300"/>
    <n v="552"/>
    <n v="5"/>
    <x v="0"/>
    <x v="4"/>
    <n v="4785"/>
    <n v="1890"/>
    <n v="1668"/>
    <x v="1"/>
    <s v="https://ev-database.org/car/2067/BYD-SEAL-U-87-kWh-Design"/>
  </r>
  <r>
    <x v="6"/>
    <s v="SEALION 7 82.5 kWh AWD Design"/>
    <n v="215"/>
    <n v="82.5"/>
    <s v="Lithium-ion"/>
    <n v="172"/>
    <n v="690"/>
    <n v="181"/>
    <n v="400"/>
    <n v="4.5"/>
    <n v="115"/>
    <s v="CCS"/>
    <n v="1500"/>
    <n v="520"/>
    <n v="5"/>
    <x v="2"/>
    <x v="4"/>
    <n v="4830"/>
    <n v="1925"/>
    <n v="1620"/>
    <x v="1"/>
    <s v="https://ev-database.org/car/3071/BYD-SEALION-7-825-kWh-AWD-Design"/>
  </r>
  <r>
    <x v="6"/>
    <s v="SEALION 7 82.5 kWh RWD Comfort"/>
    <n v="215"/>
    <n v="82.5"/>
    <s v="Lithium-ion"/>
    <n v="172"/>
    <n v="380"/>
    <n v="171"/>
    <n v="415"/>
    <n v="6.7"/>
    <n v="115"/>
    <s v="CCS"/>
    <n v="750"/>
    <n v="520"/>
    <n v="5"/>
    <x v="1"/>
    <x v="4"/>
    <n v="4830"/>
    <n v="1925"/>
    <n v="1620"/>
    <x v="1"/>
    <s v="https://ev-database.org/car/3070/BYD-SEALION-7-825-kWh-RWD-Comfort"/>
  </r>
  <r>
    <x v="6"/>
    <s v="SEALION 7 91.3 kWh AWD Excellence"/>
    <n v="215"/>
    <n v="91.3"/>
    <s v="Lithium-ion"/>
    <m/>
    <n v="690"/>
    <n v="182"/>
    <n v="430"/>
    <n v="4.5"/>
    <n v="165"/>
    <s v="CCS"/>
    <n v="1500"/>
    <n v="520"/>
    <n v="5"/>
    <x v="2"/>
    <x v="4"/>
    <n v="4830"/>
    <n v="1925"/>
    <n v="1620"/>
    <x v="1"/>
    <s v="https://ev-database.org/car/3072/BYD-SEALION-7-913-kWh-AWD-Excellence"/>
  </r>
  <r>
    <x v="6"/>
    <s v="TANG Flagship"/>
    <n v="190"/>
    <n v="108.8"/>
    <s v="Lithium-ion"/>
    <m/>
    <n v="700"/>
    <n v="205"/>
    <n v="460"/>
    <n v="4.9000000000000004"/>
    <n v="100"/>
    <s v="CCS"/>
    <n v="1500"/>
    <n v="235"/>
    <n v="7"/>
    <x v="2"/>
    <x v="3"/>
    <n v="4970"/>
    <n v="1955"/>
    <n v="1745"/>
    <x v="1"/>
    <s v="https://ev-database.org/car/2095/BYD-TANG-Flagship"/>
  </r>
  <r>
    <x v="7"/>
    <s v="Born 170 kW - 59 kWh"/>
    <n v="160"/>
    <n v="59"/>
    <s v="Lithium-ion"/>
    <n v="216"/>
    <n v="310"/>
    <n v="156"/>
    <n v="360"/>
    <n v="6.7"/>
    <n v="110"/>
    <s v="CCS"/>
    <n v="0"/>
    <n v="385"/>
    <n v="5"/>
    <x v="1"/>
    <x v="8"/>
    <n v="4322"/>
    <n v="1809"/>
    <n v="1540"/>
    <x v="0"/>
    <s v="https://ev-database.org/car/2233/CUPRA-Born-170-kW---59-kWh"/>
  </r>
  <r>
    <x v="7"/>
    <s v="Born 170 kW - 77 kWh"/>
    <n v="160"/>
    <n v="77"/>
    <s v="Lithium-ion"/>
    <n v="288"/>
    <n v="310"/>
    <n v="157"/>
    <n v="460"/>
    <n v="7"/>
    <n v="125"/>
    <s v="CCS"/>
    <n v="0"/>
    <n v="385"/>
    <n v="5"/>
    <x v="1"/>
    <x v="8"/>
    <n v="4322"/>
    <n v="1809"/>
    <n v="1540"/>
    <x v="0"/>
    <s v="https://ev-database.org/car/2234/CUPRA-Born-170-kW---77-kWh"/>
  </r>
  <r>
    <x v="7"/>
    <s v="Born VZ"/>
    <n v="200"/>
    <n v="79"/>
    <s v="Lithium-ion"/>
    <n v="288"/>
    <n v="545"/>
    <n v="149"/>
    <n v="465"/>
    <n v="5.6"/>
    <n v="135"/>
    <s v="CCS"/>
    <n v="0"/>
    <n v="385"/>
    <n v="5"/>
    <x v="1"/>
    <x v="8"/>
    <n v="4322"/>
    <n v="1809"/>
    <n v="1538"/>
    <x v="0"/>
    <s v="https://ev-database.org/car/2128/CUPRA-Born-VZ"/>
  </r>
  <r>
    <x v="7"/>
    <s v="Tavascan Endurance"/>
    <n v="180"/>
    <n v="77"/>
    <s v="Lithium-ion"/>
    <n v="288"/>
    <n v="545"/>
    <n v="142"/>
    <n v="445"/>
    <n v="6.8"/>
    <n v="120"/>
    <s v="CCS"/>
    <n v="1000"/>
    <n v="540"/>
    <n v="5"/>
    <x v="1"/>
    <x v="2"/>
    <n v="4644"/>
    <n v="1861"/>
    <n v="1597"/>
    <x v="1"/>
    <s v="https://ev-database.org/car/1971/CUPRA-Tavascan-Endurance"/>
  </r>
  <r>
    <x v="7"/>
    <s v="Tavascan VZ"/>
    <n v="180"/>
    <n v="77"/>
    <s v="Lithium-ion"/>
    <n v="288"/>
    <n v="545"/>
    <n v="150"/>
    <n v="425"/>
    <n v="5.5"/>
    <n v="120"/>
    <s v="CCS"/>
    <n v="1200"/>
    <n v="540"/>
    <n v="5"/>
    <x v="2"/>
    <x v="2"/>
    <n v="4644"/>
    <n v="1861"/>
    <n v="1597"/>
    <x v="1"/>
    <s v="https://ev-database.org/car/1972/CUPRA-Tavascan-VZ"/>
  </r>
  <r>
    <x v="8"/>
    <s v="Lyriq 600 E4"/>
    <n v="210"/>
    <n v="102"/>
    <s v="Lithium-ion"/>
    <n v="288"/>
    <n v="610"/>
    <n v="192"/>
    <n v="460"/>
    <n v="5.3"/>
    <n v="165"/>
    <s v="CCS"/>
    <n v="1587"/>
    <n v="793"/>
    <n v="5"/>
    <x v="2"/>
    <x v="9"/>
    <n v="5005"/>
    <n v="1977"/>
    <n v="1623"/>
    <x v="1"/>
    <s v="https://ev-database.org/car/2243/Cadillac-Lyriq-600-E4"/>
  </r>
  <r>
    <x v="9"/>
    <s v="e-Berlingo M 50 kWh"/>
    <n v="132"/>
    <n v="50"/>
    <s v="Lithium-ion"/>
    <m/>
    <n v="260"/>
    <n v="149"/>
    <n v="235"/>
    <n v="11.7"/>
    <n v="80"/>
    <s v="CCS"/>
    <n v="750"/>
    <n v="775"/>
    <n v="5"/>
    <x v="0"/>
    <x v="10"/>
    <n v="4403"/>
    <n v="1921"/>
    <n v="1803"/>
    <x v="5"/>
    <s v="https://ev-database.org/car/2159/Citroen-e-Berlingo-M-50-kWh"/>
  </r>
  <r>
    <x v="9"/>
    <s v="e-Berlingo XL 50 kWh"/>
    <n v="132"/>
    <n v="50"/>
    <s v="Lithium-ion"/>
    <m/>
    <n v="260"/>
    <n v="149"/>
    <n v="230"/>
    <n v="11.7"/>
    <n v="80"/>
    <s v="CCS"/>
    <n v="750"/>
    <n v="1050"/>
    <n v="7"/>
    <x v="0"/>
    <x v="10"/>
    <n v="4753"/>
    <n v="1921"/>
    <n v="1814"/>
    <x v="5"/>
    <s v="https://ev-database.org/car/2160/Citroen-e-Berlingo-XL-50-kWh"/>
  </r>
  <r>
    <x v="9"/>
    <s v="e-C3"/>
    <n v="135"/>
    <n v="44"/>
    <s v="Lithium-ion"/>
    <m/>
    <n v="120"/>
    <n v="135"/>
    <n v="255"/>
    <n v="11.5"/>
    <n v="60"/>
    <s v="CCS"/>
    <n v="550"/>
    <n v="310"/>
    <n v="5"/>
    <x v="0"/>
    <x v="0"/>
    <n v="4015"/>
    <n v="1755"/>
    <n v="1577"/>
    <x v="0"/>
    <s v="https://ev-database.org/car/2039/Citroen-e-C3"/>
  </r>
  <r>
    <x v="9"/>
    <s v="e-C3 Aircross"/>
    <n v="145"/>
    <n v="44"/>
    <s v="Lithium-ion"/>
    <m/>
    <n v="125"/>
    <n v="144"/>
    <n v="240"/>
    <n v="12.9"/>
    <n v="60"/>
    <s v="CCS"/>
    <n v="350"/>
    <n v="460"/>
    <n v="5"/>
    <x v="0"/>
    <x v="1"/>
    <n v="4395"/>
    <n v="1795"/>
    <n v="1660"/>
    <x v="1"/>
    <s v="https://ev-database.org/car/2224/Citroen-e-C3-Aircross"/>
  </r>
  <r>
    <x v="9"/>
    <s v="e-C4"/>
    <n v="150"/>
    <n v="46.3"/>
    <s v="Lithium-ion"/>
    <n v="216"/>
    <n v="260"/>
    <n v="135"/>
    <n v="285"/>
    <n v="9.9"/>
    <n v="78"/>
    <s v="CCS"/>
    <n v="0"/>
    <n v="380"/>
    <n v="5"/>
    <x v="0"/>
    <x v="8"/>
    <n v="4360"/>
    <n v="1834"/>
    <n v="1525"/>
    <x v="0"/>
    <s v="https://ev-database.org/car/3047/Citroen-e-C4"/>
  </r>
  <r>
    <x v="9"/>
    <s v="e-C4 54 kWh"/>
    <n v="150"/>
    <n v="50.8"/>
    <s v="Lithium-ion"/>
    <n v="102"/>
    <n v="260"/>
    <n v="122"/>
    <n v="325"/>
    <n v="9.1"/>
    <n v="78"/>
    <s v="CCS"/>
    <n v="0"/>
    <n v="380"/>
    <n v="5"/>
    <x v="0"/>
    <x v="8"/>
    <n v="4360"/>
    <n v="1834"/>
    <n v="1525"/>
    <x v="0"/>
    <s v="https://ev-database.org/car/3048/Citroen-e-C4-54-kWh"/>
  </r>
  <r>
    <x v="9"/>
    <s v="e-C4 X"/>
    <n v="150"/>
    <n v="46.3"/>
    <s v="Lithium-ion"/>
    <n v="216"/>
    <n v="260"/>
    <n v="132"/>
    <n v="290"/>
    <n v="9.9"/>
    <n v="78"/>
    <s v="CCS"/>
    <n v="0"/>
    <n v="510"/>
    <n v="5"/>
    <x v="0"/>
    <x v="8"/>
    <n v="4600"/>
    <n v="1834"/>
    <n v="1525"/>
    <x v="4"/>
    <s v="https://ev-database.org/car/3049/Citroen-e-C4-X"/>
  </r>
  <r>
    <x v="9"/>
    <s v="e-C4 X 54 kWh"/>
    <n v="150"/>
    <n v="50.8"/>
    <s v="Lithium-ion"/>
    <n v="102"/>
    <n v="260"/>
    <n v="119"/>
    <n v="335"/>
    <n v="9.1"/>
    <n v="78"/>
    <s v="CCS"/>
    <n v="0"/>
    <n v="510"/>
    <n v="5"/>
    <x v="0"/>
    <x v="8"/>
    <n v="4600"/>
    <n v="1834"/>
    <n v="1525"/>
    <x v="4"/>
    <s v="https://ev-database.org/car/3050/Citroen-e-C4-X-54-kWh"/>
  </r>
  <r>
    <x v="9"/>
    <s v="e-SpaceTourer M 50 kWh"/>
    <n v="130"/>
    <n v="46.3"/>
    <s v="Lithium-ion"/>
    <n v="216"/>
    <n v="220"/>
    <n v="217"/>
    <n v="180"/>
    <n v="13.3"/>
    <n v="78"/>
    <s v="CCS"/>
    <n v="1000"/>
    <n v="603"/>
    <n v="9"/>
    <x v="0"/>
    <x v="10"/>
    <n v="4983"/>
    <n v="1920"/>
    <n v="1890"/>
    <x v="5"/>
    <s v="https://ev-database.org/car/2252/Citroen-e-SpaceTourer-M-50-kWh"/>
  </r>
  <r>
    <x v="9"/>
    <s v="e-SpaceTourer M 75 kWh"/>
    <n v="130"/>
    <n v="68"/>
    <s v="Lithium-ion"/>
    <n v="324"/>
    <n v="220"/>
    <n v="202"/>
    <n v="260"/>
    <n v="14.2"/>
    <n v="79"/>
    <s v="CCS"/>
    <n v="1000"/>
    <n v="603"/>
    <n v="9"/>
    <x v="0"/>
    <x v="10"/>
    <n v="4983"/>
    <n v="1920"/>
    <n v="1890"/>
    <x v="5"/>
    <s v="https://ev-database.org/car/2254/Citroen-e-SpaceTourer-M-75-kWh"/>
  </r>
  <r>
    <x v="9"/>
    <s v="e-SpaceTourer XL 50 kWh"/>
    <n v="130"/>
    <n v="46.3"/>
    <s v="Lithium-ion"/>
    <n v="216"/>
    <n v="220"/>
    <n v="219"/>
    <n v="180"/>
    <n v="13.3"/>
    <n v="78"/>
    <s v="CCS"/>
    <n v="1000"/>
    <n v="989"/>
    <n v="9"/>
    <x v="0"/>
    <x v="10"/>
    <n v="5333"/>
    <n v="1920"/>
    <n v="1890"/>
    <x v="5"/>
    <s v="https://ev-database.org/car/2253/Citroen-e-SpaceTourer-XL-50-kWh"/>
  </r>
  <r>
    <x v="9"/>
    <s v="e-SpaceTourer XL 75 kWh"/>
    <n v="130"/>
    <n v="68"/>
    <s v="Lithium-ion"/>
    <n v="324"/>
    <n v="220"/>
    <n v="204"/>
    <n v="260"/>
    <n v="14.2"/>
    <n v="79"/>
    <s v="CCS"/>
    <n v="1000"/>
    <n v="989"/>
    <n v="9"/>
    <x v="0"/>
    <x v="10"/>
    <n v="5333"/>
    <n v="1920"/>
    <n v="1890"/>
    <x v="5"/>
    <s v="https://ev-database.org/car/2255/Citroen-e-SpaceTourer-XL-75-kWh"/>
  </r>
  <r>
    <x v="10"/>
    <s v="3 E-Tense"/>
    <n v="150"/>
    <n v="50.8"/>
    <s v="Lithium-ion"/>
    <n v="102"/>
    <n v="260"/>
    <n v="128"/>
    <n v="300"/>
    <n v="9"/>
    <n v="85"/>
    <s v="CCS"/>
    <n v="0"/>
    <n v="350"/>
    <n v="5"/>
    <x v="0"/>
    <x v="1"/>
    <n v="4118"/>
    <n v="1802"/>
    <n v="1534"/>
    <x v="1"/>
    <s v="https://ev-database.org/car/1791/DS-3-E-Tense"/>
  </r>
  <r>
    <x v="10"/>
    <s v="NÂ°4 E-Tense"/>
    <n v="160"/>
    <n v="58.3"/>
    <s v="Lithium-ion"/>
    <m/>
    <n v="345"/>
    <n v="130"/>
    <n v="375"/>
    <n v="7.1"/>
    <n v="70"/>
    <s v="CCS"/>
    <n v="0"/>
    <n v="390"/>
    <n v="5"/>
    <x v="0"/>
    <x v="2"/>
    <n v="4400"/>
    <n v="1866"/>
    <n v="1470"/>
    <x v="0"/>
    <s v="https://ev-database.org/car/3200/DS-N4-E-Tense"/>
  </r>
  <r>
    <x v="10"/>
    <s v="NÂ°8 AWD Long Range"/>
    <n v="190"/>
    <n v="97.2"/>
    <s v="Lithium-ion"/>
    <m/>
    <n v="511"/>
    <n v="146"/>
    <n v="530"/>
    <n v="5.4"/>
    <n v="130"/>
    <s v="CCS"/>
    <n v="1400"/>
    <n v="620"/>
    <n v="5"/>
    <x v="2"/>
    <x v="4"/>
    <n v="4834"/>
    <n v="1920"/>
    <n v="1574"/>
    <x v="1"/>
    <s v="https://ev-database.org/car/3078/DS-N8-AWD-Long-Range"/>
  </r>
  <r>
    <x v="10"/>
    <s v="NÂ°8 FWD"/>
    <n v="190"/>
    <n v="73.7"/>
    <s v="Lithium-ion"/>
    <m/>
    <n v="345"/>
    <n v="141"/>
    <n v="415"/>
    <n v="7.7"/>
    <n v="100"/>
    <s v="CCS"/>
    <n v="1260"/>
    <n v="620"/>
    <n v="5"/>
    <x v="0"/>
    <x v="4"/>
    <n v="4834"/>
    <n v="1920"/>
    <n v="1574"/>
    <x v="1"/>
    <s v="https://ev-database.org/car/3076/DS-N8-FWD"/>
  </r>
  <r>
    <x v="10"/>
    <s v="NÂ°8 FWD Long Range"/>
    <n v="190"/>
    <n v="97.2"/>
    <s v="Lithium-ion"/>
    <m/>
    <n v="345"/>
    <n v="136"/>
    <n v="545"/>
    <n v="7.8"/>
    <n v="130"/>
    <s v="CCS"/>
    <n v="1200"/>
    <n v="620"/>
    <n v="5"/>
    <x v="0"/>
    <x v="4"/>
    <n v="4834"/>
    <n v="1920"/>
    <n v="1574"/>
    <x v="1"/>
    <s v="https://ev-database.org/car/3077/DS-N8-FWD-Long-Range"/>
  </r>
  <r>
    <x v="11"/>
    <s v="Spring Electric 45"/>
    <n v="125"/>
    <n v="25"/>
    <s v="Lithium-ion"/>
    <n v="72"/>
    <n v="125"/>
    <n v="109"/>
    <n v="165"/>
    <n v="19.100000000000001"/>
    <n v="29"/>
    <s v="CCS"/>
    <n v="0"/>
    <n v="308"/>
    <n v="4"/>
    <x v="0"/>
    <x v="11"/>
    <n v="3700"/>
    <n v="1622"/>
    <n v="1516"/>
    <x v="0"/>
    <s v="https://ev-database.org/car/2126/Dacia-Spring-Electric-45"/>
  </r>
  <r>
    <x v="11"/>
    <s v="Spring Electric 65"/>
    <n v="125"/>
    <n v="25"/>
    <s v="Lithium-ion"/>
    <n v="72"/>
    <n v="113"/>
    <n v="114"/>
    <n v="160"/>
    <n v="13.7"/>
    <n v="29"/>
    <s v="CCS"/>
    <n v="0"/>
    <n v="308"/>
    <n v="4"/>
    <x v="0"/>
    <x v="11"/>
    <n v="3700"/>
    <n v="1622"/>
    <n v="1516"/>
    <x v="0"/>
    <s v="https://ev-database.org/car/2127/Dacia-Spring-Electric-65"/>
  </r>
  <r>
    <x v="12"/>
    <s v="Box 31.4 kWh"/>
    <n v="140"/>
    <n v="29"/>
    <s v="Lithium-ion"/>
    <n v="72"/>
    <n v="160"/>
    <n v="126"/>
    <n v="190"/>
    <n v="12.5"/>
    <n v="50"/>
    <s v="CCS"/>
    <m/>
    <n v="326"/>
    <n v="5"/>
    <x v="0"/>
    <x v="0"/>
    <n v="4020"/>
    <n v="1810"/>
    <n v="1570"/>
    <x v="0"/>
    <s v="https://ev-database.org/car/3035/Dongfeng-Box-314-kWh"/>
  </r>
  <r>
    <x v="12"/>
    <s v="Box 42.3 kWh"/>
    <n v="140"/>
    <n v="40"/>
    <s v="Lithium-ion"/>
    <m/>
    <n v="160"/>
    <n v="129"/>
    <n v="255"/>
    <n v="12.5"/>
    <n v="51"/>
    <s v="CCS"/>
    <m/>
    <n v="326"/>
    <n v="5"/>
    <x v="0"/>
    <x v="0"/>
    <n v="4020"/>
    <n v="1810"/>
    <n v="1570"/>
    <x v="0"/>
    <s v="https://ev-database.org/car/3036/Dongfeng-Box-423-kWh"/>
  </r>
  <r>
    <x v="13"/>
    <s v="BEO 86 kWh"/>
    <n v="150"/>
    <n v="81"/>
    <s v="Lithium-ion"/>
    <m/>
    <n v="320"/>
    <n v="203"/>
    <n v="390"/>
    <n v="9.5"/>
    <n v="65"/>
    <s v="CCS"/>
    <m/>
    <n v="467"/>
    <n v="5"/>
    <x v="0"/>
    <x v="4"/>
    <n v="4698"/>
    <n v="1908"/>
    <n v="1696"/>
    <x v="1"/>
    <s v="https://ev-database.org/car/1975/Elaris-BEO-86-kWh"/>
  </r>
  <r>
    <x v="14"/>
    <s v="500e 3+1 24 kWh"/>
    <n v="135"/>
    <n v="21.3"/>
    <s v="Lithium-ion"/>
    <n v="108"/>
    <n v="220"/>
    <n v="112"/>
    <n v="135"/>
    <n v="9"/>
    <n v="40"/>
    <s v="CCS"/>
    <n v="0"/>
    <n v="185"/>
    <n v="4"/>
    <x v="0"/>
    <x v="0"/>
    <n v="3631"/>
    <n v="1683"/>
    <n v="1529"/>
    <x v="0"/>
    <s v="https://ev-database.org/car/1726/Fiat-500e-3plus1-24-kWh"/>
  </r>
  <r>
    <x v="14"/>
    <s v="500e 3+1 42 kWh"/>
    <n v="150"/>
    <n v="37.299999999999997"/>
    <s v="Lithium-ion"/>
    <n v="192"/>
    <n v="220"/>
    <n v="122"/>
    <n v="235"/>
    <n v="9"/>
    <n v="67"/>
    <s v="CCS"/>
    <n v="0"/>
    <n v="185"/>
    <n v="4"/>
    <x v="0"/>
    <x v="0"/>
    <n v="3631"/>
    <n v="1683"/>
    <n v="1529"/>
    <x v="0"/>
    <s v="https://ev-database.org/car/1328/Fiat-500e-3plus1-42-kWh"/>
  </r>
  <r>
    <x v="14"/>
    <s v="500e Cabrio 24 kWh"/>
    <n v="135"/>
    <n v="21.3"/>
    <s v="Lithium-ion"/>
    <n v="108"/>
    <n v="220"/>
    <n v="112"/>
    <n v="135"/>
    <n v="9"/>
    <n v="40"/>
    <s v="CCS"/>
    <n v="0"/>
    <n v="185"/>
    <n v="4"/>
    <x v="0"/>
    <x v="0"/>
    <n v="3631"/>
    <n v="1683"/>
    <n v="1529"/>
    <x v="6"/>
    <s v="https://ev-database.org/car/1727/Fiat-500e-Cabrio-24-kWh"/>
  </r>
  <r>
    <x v="14"/>
    <s v="500e Cabrio 42 kWh"/>
    <n v="150"/>
    <n v="37.299999999999997"/>
    <s v="Lithium-ion"/>
    <n v="192"/>
    <n v="220"/>
    <n v="125"/>
    <n v="230"/>
    <n v="9"/>
    <n v="67"/>
    <s v="CCS"/>
    <n v="0"/>
    <n v="185"/>
    <n v="4"/>
    <x v="0"/>
    <x v="0"/>
    <n v="3631"/>
    <n v="1683"/>
    <n v="1529"/>
    <x v="6"/>
    <s v="https://ev-database.org/car/1275/Fiat-500e-Cabrio-42-kWh"/>
  </r>
  <r>
    <x v="14"/>
    <s v="500e Hatchback 24 kWh"/>
    <n v="135"/>
    <n v="21.3"/>
    <s v="Lithium-ion"/>
    <n v="108"/>
    <n v="220"/>
    <n v="112"/>
    <n v="135"/>
    <n v="9"/>
    <n v="40"/>
    <s v="CCS"/>
    <n v="0"/>
    <n v="185"/>
    <n v="4"/>
    <x v="0"/>
    <x v="0"/>
    <n v="3631"/>
    <n v="1683"/>
    <n v="1529"/>
    <x v="0"/>
    <s v="https://ev-database.org/car/1327/Fiat-500e-Hatchback-24-kWh"/>
  </r>
  <r>
    <x v="14"/>
    <s v="500e Hatchback 42 kWh"/>
    <n v="150"/>
    <n v="37.299999999999997"/>
    <s v="Lithium-ion"/>
    <n v="192"/>
    <n v="220"/>
    <n v="118"/>
    <n v="235"/>
    <n v="9"/>
    <n v="67"/>
    <s v="CCS"/>
    <n v="0"/>
    <n v="185"/>
    <n v="4"/>
    <x v="0"/>
    <x v="0"/>
    <n v="3631"/>
    <n v="1683"/>
    <n v="1529"/>
    <x v="0"/>
    <s v="https://ev-database.org/car/1285/Fiat-500e-Hatchback-42-kWh"/>
  </r>
  <r>
    <x v="14"/>
    <s v="600e"/>
    <n v="150"/>
    <n v="50.8"/>
    <s v="Lithium-ion"/>
    <n v="102"/>
    <n v="260"/>
    <n v="124"/>
    <n v="310"/>
    <n v="9"/>
    <n v="79"/>
    <s v="CCS"/>
    <n v="0"/>
    <n v="360"/>
    <n v="5"/>
    <x v="0"/>
    <x v="1"/>
    <n v="4171"/>
    <n v="1781"/>
    <n v="1523"/>
    <x v="1"/>
    <s v="https://ev-database.org/car/1945/Fiat-600e"/>
  </r>
  <r>
    <x v="14"/>
    <s v="Grande Panda"/>
    <n v="132"/>
    <n v="43.8"/>
    <s v="Lithium-ion"/>
    <m/>
    <n v="122"/>
    <n v="136"/>
    <n v="260"/>
    <n v="11"/>
    <n v="60"/>
    <s v="CCS"/>
    <n v="550"/>
    <n v="361"/>
    <n v="5"/>
    <x v="0"/>
    <x v="0"/>
    <n v="3999"/>
    <n v="1763"/>
    <n v="1570"/>
    <x v="0"/>
    <s v="https://ev-database.org/car/2251/Fiat-Grande-Panda"/>
  </r>
  <r>
    <x v="15"/>
    <s v="Capri Extended Range AWD"/>
    <n v="180"/>
    <n v="79"/>
    <s v="Lithium-ion"/>
    <n v="288"/>
    <n v="679"/>
    <n v="148"/>
    <n v="455"/>
    <n v="5.3"/>
    <n v="135"/>
    <s v="CCS"/>
    <n v="1200"/>
    <n v="572"/>
    <n v="5"/>
    <x v="2"/>
    <x v="6"/>
    <n v="4643"/>
    <n v="1872"/>
    <n v="1626"/>
    <x v="3"/>
    <s v="https://ev-database.org/car/2242/Ford-Capri-Extended-Range-AWD"/>
  </r>
  <r>
    <x v="15"/>
    <s v="Capri Extended Range RWD"/>
    <n v="180"/>
    <n v="77"/>
    <s v="Lithium-ion"/>
    <n v="288"/>
    <n v="545"/>
    <n v="135"/>
    <n v="455"/>
    <n v="6.4"/>
    <n v="120"/>
    <s v="CCS"/>
    <n v="1000"/>
    <n v="572"/>
    <n v="5"/>
    <x v="1"/>
    <x v="6"/>
    <n v="4643"/>
    <n v="1872"/>
    <n v="1626"/>
    <x v="3"/>
    <s v="https://ev-database.org/car/2241/Ford-Capri-Extended-Range-RWD"/>
  </r>
  <r>
    <x v="15"/>
    <s v="Capri Standard Range RWD"/>
    <n v="160"/>
    <n v="52"/>
    <s v="Lithium-ion"/>
    <n v="192"/>
    <n v="310"/>
    <n v="163"/>
    <n v="320"/>
    <n v="9"/>
    <n v="85"/>
    <s v="CCS"/>
    <n v="1000"/>
    <n v="572"/>
    <n v="5"/>
    <x v="1"/>
    <x v="6"/>
    <n v="4643"/>
    <n v="1872"/>
    <n v="1626"/>
    <x v="3"/>
    <s v="https://ev-database.org/car/2240/Ford-Capri-Standard-Range-RWD"/>
  </r>
  <r>
    <x v="15"/>
    <s v="Explorer Extended Range AWD"/>
    <n v="180"/>
    <n v="79"/>
    <s v="Lithium-ion"/>
    <n v="288"/>
    <n v="679"/>
    <n v="153"/>
    <n v="440"/>
    <n v="5.3"/>
    <n v="135"/>
    <s v="CCS"/>
    <n v="1200"/>
    <n v="536"/>
    <n v="5"/>
    <x v="2"/>
    <x v="2"/>
    <n v="4468"/>
    <n v="1871"/>
    <n v="1639"/>
    <x v="1"/>
    <s v="https://ev-database.org/car/2169/Ford-Explorer-Extended-Range-AWD"/>
  </r>
  <r>
    <x v="15"/>
    <s v="Explorer Extended Range RWD"/>
    <n v="180"/>
    <n v="77"/>
    <s v="Lithium-ion"/>
    <n v="288"/>
    <n v="545"/>
    <n v="139"/>
    <n v="435"/>
    <n v="6.4"/>
    <n v="120"/>
    <s v="CCS"/>
    <n v="1000"/>
    <n v="536"/>
    <n v="5"/>
    <x v="1"/>
    <x v="2"/>
    <n v="4468"/>
    <n v="1871"/>
    <n v="1630"/>
    <x v="1"/>
    <s v="https://ev-database.org/car/2168/Ford-Explorer-Extended-Range-RWD"/>
  </r>
  <r>
    <x v="15"/>
    <s v="Explorer Standard Range RWD"/>
    <n v="160"/>
    <n v="52"/>
    <s v="Lithium-ion"/>
    <n v="192"/>
    <n v="310"/>
    <n v="137"/>
    <n v="305"/>
    <n v="8.6999999999999993"/>
    <n v="85"/>
    <s v="CCS"/>
    <n v="1000"/>
    <n v="536"/>
    <n v="5"/>
    <x v="1"/>
    <x v="2"/>
    <n v="4468"/>
    <n v="1871"/>
    <n v="1630"/>
    <x v="1"/>
    <s v="https://ev-database.org/car/2167/Ford-Explorer-Standard-Range-RWD"/>
  </r>
  <r>
    <x v="15"/>
    <s v="Mustang Mach-E ER AWD (MY25)"/>
    <n v="180"/>
    <n v="88"/>
    <s v="Lithium-ion"/>
    <m/>
    <n v="675"/>
    <n v="160"/>
    <n v="435"/>
    <n v="4.8"/>
    <n v="105"/>
    <s v="CCS"/>
    <n v="1500"/>
    <n v="519"/>
    <n v="5"/>
    <x v="2"/>
    <x v="4"/>
    <n v="4713"/>
    <n v="1881"/>
    <n v="1624"/>
    <x v="1"/>
    <s v="https://ev-database.org/car/3189/Ford-Mustang-Mach-E-ER-AWD"/>
  </r>
  <r>
    <x v="15"/>
    <s v="Mustang Mach-E ER AWD (MY24)"/>
    <n v="180"/>
    <n v="91"/>
    <s v="Lithium-ion"/>
    <n v="376"/>
    <n v="675"/>
    <n v="165"/>
    <n v="445"/>
    <n v="4.5999999999999996"/>
    <n v="115"/>
    <s v="CCS"/>
    <n v="1500"/>
    <n v="519"/>
    <n v="5"/>
    <x v="2"/>
    <x v="4"/>
    <n v="4713"/>
    <n v="1881"/>
    <n v="1624"/>
    <x v="1"/>
    <s v="https://ev-database.org/car/2279/Ford-Mustang-Mach-E-ER-AWD"/>
  </r>
  <r>
    <x v="15"/>
    <s v="Mustang Mach-E ER RWD (MY25)"/>
    <n v="180"/>
    <n v="88"/>
    <s v="Lithium-ion"/>
    <m/>
    <n v="525"/>
    <n v="147"/>
    <n v="475"/>
    <n v="6.1"/>
    <n v="105"/>
    <s v="CCS"/>
    <n v="1500"/>
    <n v="519"/>
    <n v="5"/>
    <x v="1"/>
    <x v="4"/>
    <n v="4713"/>
    <n v="1881"/>
    <n v="1624"/>
    <x v="1"/>
    <s v="https://ev-database.org/car/3188/Ford-Mustang-Mach-E-ER-RWD"/>
  </r>
  <r>
    <x v="15"/>
    <s v="Mustang Mach-E ER RWD (MY24)"/>
    <n v="180"/>
    <n v="91"/>
    <s v="Lithium-ion"/>
    <n v="376"/>
    <n v="525"/>
    <n v="152"/>
    <n v="480"/>
    <n v="5.9"/>
    <n v="115"/>
    <s v="CCS"/>
    <n v="1500"/>
    <n v="519"/>
    <n v="5"/>
    <x v="1"/>
    <x v="4"/>
    <n v="4713"/>
    <n v="1881"/>
    <n v="1624"/>
    <x v="1"/>
    <s v="https://ev-database.org/car/2278/Ford-Mustang-Mach-E-ER-RWD"/>
  </r>
  <r>
    <x v="15"/>
    <s v="Mustang Mach-E GT (MY24)"/>
    <n v="200"/>
    <n v="91"/>
    <s v="Lithium-ion"/>
    <n v="376"/>
    <n v="950"/>
    <n v="177"/>
    <n v="425"/>
    <n v="3.8"/>
    <n v="115"/>
    <s v="CCS"/>
    <n v="750"/>
    <n v="519"/>
    <n v="5"/>
    <x v="2"/>
    <x v="4"/>
    <n v="4743"/>
    <n v="1881"/>
    <n v="1613"/>
    <x v="1"/>
    <s v="https://ev-database.org/car/2280/Ford-Mustang-Mach-E-GT"/>
  </r>
  <r>
    <x v="15"/>
    <s v="Mustang Mach-E GT (MY25)"/>
    <n v="200"/>
    <n v="91"/>
    <s v="Lithium-ion"/>
    <n v="376"/>
    <n v="950"/>
    <n v="177"/>
    <n v="435"/>
    <n v="3.8"/>
    <n v="115"/>
    <s v="CCS"/>
    <n v="750"/>
    <n v="519"/>
    <n v="5"/>
    <x v="2"/>
    <x v="4"/>
    <n v="4743"/>
    <n v="1881"/>
    <n v="1613"/>
    <x v="1"/>
    <s v="https://ev-database.org/car/3190/Ford-Mustang-Mach-E-GT"/>
  </r>
  <r>
    <x v="15"/>
    <s v="Mustang Mach-E Rally (MY25)"/>
    <n v="200"/>
    <n v="91"/>
    <s v="Lithium-ion"/>
    <n v="376"/>
    <n v="950"/>
    <n v="178"/>
    <n v="415"/>
    <n v="3.9"/>
    <n v="115"/>
    <s v="CCS"/>
    <n v="750"/>
    <n v="519"/>
    <n v="5"/>
    <x v="2"/>
    <x v="4"/>
    <n v="4743"/>
    <n v="1881"/>
    <n v="1633"/>
    <x v="1"/>
    <s v="https://ev-database.org/car/3191/Ford-Mustang-Mach-E-Rally"/>
  </r>
  <r>
    <x v="15"/>
    <s v="Mustang Mach-E Rally (MY24)"/>
    <n v="200"/>
    <n v="91"/>
    <s v="Lithium-ion"/>
    <n v="376"/>
    <n v="950"/>
    <n v="178"/>
    <n v="410"/>
    <n v="3.9"/>
    <n v="115"/>
    <s v="CCS"/>
    <n v="750"/>
    <n v="519"/>
    <n v="5"/>
    <x v="2"/>
    <x v="4"/>
    <n v="4743"/>
    <n v="1881"/>
    <n v="1633"/>
    <x v="1"/>
    <s v="https://ev-database.org/car/2275/Ford-Mustang-Mach-E-Rally"/>
  </r>
  <r>
    <x v="15"/>
    <s v="Mustang Mach-E SR RWD (MY24)"/>
    <n v="180"/>
    <n v="72.599999999999994"/>
    <s v="Lithium-ion"/>
    <m/>
    <n v="525"/>
    <n v="154"/>
    <n v="385"/>
    <n v="6.2"/>
    <n v="100"/>
    <s v="CCS"/>
    <n v="750"/>
    <n v="519"/>
    <n v="5"/>
    <x v="1"/>
    <x v="4"/>
    <n v="4713"/>
    <n v="1881"/>
    <n v="1624"/>
    <x v="1"/>
    <s v="https://ev-database.org/car/2277/Ford-Mustang-Mach-E-SR-RWD"/>
  </r>
  <r>
    <x v="15"/>
    <s v="Mustang Mach-E SR RWD (MY25)"/>
    <n v="180"/>
    <n v="72.599999999999994"/>
    <s v="Lithium-ion"/>
    <m/>
    <n v="525"/>
    <n v="154"/>
    <n v="380"/>
    <n v="6.2"/>
    <n v="100"/>
    <s v="CCS"/>
    <n v="750"/>
    <n v="519"/>
    <n v="5"/>
    <x v="1"/>
    <x v="4"/>
    <n v="4713"/>
    <n v="1881"/>
    <n v="1624"/>
    <x v="1"/>
    <s v="https://ev-database.org/car/3187/Ford-Mustang-Mach-E-SR-RWD"/>
  </r>
  <r>
    <x v="15"/>
    <s v="Puma Gen-E"/>
    <n v="160"/>
    <n v="43.6"/>
    <s v="Lithium-ion"/>
    <m/>
    <n v="290"/>
    <n v="126"/>
    <n v="275"/>
    <n v="8"/>
    <n v="85"/>
    <s v="CCS"/>
    <n v="750"/>
    <n v="523"/>
    <n v="5"/>
    <x v="0"/>
    <x v="1"/>
    <n v="4214"/>
    <n v="1805"/>
    <n v="1555"/>
    <x v="1"/>
    <s v="https://ev-database.org/car/3073/Ford-Puma-Gen-E"/>
  </r>
  <r>
    <x v="15"/>
    <s v="e-Tourneo Courier"/>
    <n v="145"/>
    <n v="43.6"/>
    <s v="Lithium-ion"/>
    <m/>
    <n v="290"/>
    <n v="164"/>
    <n v="200"/>
    <n v="11"/>
    <n v="80"/>
    <s v="CCS"/>
    <n v="750"/>
    <m/>
    <n v="5"/>
    <x v="0"/>
    <x v="10"/>
    <n v="4337"/>
    <n v="1876"/>
    <n v="1817"/>
    <x v="5"/>
    <s v="https://ev-database.org/car/3166/Ford-e-Tourneo-Courier"/>
  </r>
  <r>
    <x v="15"/>
    <s v="e-Tourneo Custom L1 160 kW"/>
    <n v="130"/>
    <n v="64"/>
    <s v="Lithium-ion"/>
    <m/>
    <n v="415"/>
    <n v="370"/>
    <n v="235"/>
    <n v="9"/>
    <n v="70"/>
    <s v="CCS"/>
    <n v="2000"/>
    <n v="672"/>
    <n v="8"/>
    <x v="1"/>
    <x v="10"/>
    <n v="5050"/>
    <n v="1999"/>
    <n v="1959"/>
    <x v="5"/>
    <s v="https://ev-database.org/car/3162/Ford-e-Tourneo-Custom-L1-160-kW"/>
  </r>
  <r>
    <x v="15"/>
    <s v="e-Tourneo Custom L1 210 kW"/>
    <n v="130"/>
    <n v="64"/>
    <s v="Lithium-ion"/>
    <m/>
    <n v="415"/>
    <n v="370"/>
    <n v="235"/>
    <n v="8"/>
    <n v="70"/>
    <s v="CCS"/>
    <n v="2000"/>
    <n v="672"/>
    <n v="8"/>
    <x v="1"/>
    <x v="10"/>
    <n v="5050"/>
    <n v="1999"/>
    <n v="1959"/>
    <x v="5"/>
    <s v="https://ev-database.org/car/3163/Ford-e-Tourneo-Custom-L1-210-kW"/>
  </r>
  <r>
    <x v="15"/>
    <s v="e-Tourneo Custom L2 160 kW"/>
    <n v="150"/>
    <n v="64"/>
    <s v="Lithium-ion"/>
    <m/>
    <n v="415"/>
    <n v="370"/>
    <n v="235"/>
    <n v="9"/>
    <n v="70"/>
    <s v="CCS"/>
    <n v="2000"/>
    <n v="672"/>
    <n v="8"/>
    <x v="1"/>
    <x v="10"/>
    <n v="5908"/>
    <n v="1999"/>
    <n v="1959"/>
    <x v="5"/>
    <s v="https://ev-database.org/car/3164/Ford-e-Tourneo-Custom-L2-160-kW"/>
  </r>
  <r>
    <x v="15"/>
    <s v="e-Tourneo Custom L2 210 kW"/>
    <n v="150"/>
    <n v="64"/>
    <s v="Lithium-ion"/>
    <m/>
    <n v="415"/>
    <n v="370"/>
    <n v="235"/>
    <n v="8"/>
    <n v="70"/>
    <s v="CCS"/>
    <n v="2000"/>
    <n v="672"/>
    <n v="8"/>
    <x v="1"/>
    <x v="10"/>
    <n v="5908"/>
    <n v="1999"/>
    <n v="1959"/>
    <x v="5"/>
    <s v="https://ev-database.org/car/3165/Ford-e-Tourneo-Custom-L2-210-kW"/>
  </r>
  <r>
    <x v="16"/>
    <s v="ORA 03 48 kWh"/>
    <n v="160"/>
    <n v="45.4"/>
    <s v="Lithium-ion"/>
    <m/>
    <n v="250"/>
    <n v="146"/>
    <n v="260"/>
    <n v="8.3000000000000007"/>
    <n v="45"/>
    <s v="CCS"/>
    <n v="0"/>
    <n v="228"/>
    <n v="5"/>
    <x v="0"/>
    <x v="8"/>
    <n v="4235"/>
    <n v="1825"/>
    <n v="1603"/>
    <x v="0"/>
    <s v="https://ev-database.org/car/2091/GWM-ORA-03-48-kWh"/>
  </r>
  <r>
    <x v="16"/>
    <s v="ORA 03 63 kWh"/>
    <n v="160"/>
    <n v="59.3"/>
    <s v="Lithium-ion"/>
    <m/>
    <n v="250"/>
    <n v="141"/>
    <n v="340"/>
    <n v="8.1999999999999993"/>
    <n v="56"/>
    <s v="CCS"/>
    <n v="0"/>
    <n v="228"/>
    <n v="5"/>
    <x v="0"/>
    <x v="8"/>
    <n v="4235"/>
    <n v="1825"/>
    <n v="1603"/>
    <x v="0"/>
    <s v="https://ev-database.org/car/2092/GWM-ORA-03-63-kWh"/>
  </r>
  <r>
    <x v="16"/>
    <s v="ORA 03 GT"/>
    <n v="160"/>
    <n v="59.3"/>
    <s v="Lithium-ion"/>
    <m/>
    <n v="250"/>
    <n v="148"/>
    <n v="325"/>
    <n v="8.1999999999999993"/>
    <n v="56"/>
    <s v="CCS"/>
    <n v="0"/>
    <n v="228"/>
    <n v="5"/>
    <x v="0"/>
    <x v="8"/>
    <n v="4254"/>
    <n v="1848"/>
    <n v="1603"/>
    <x v="0"/>
    <s v="https://ev-database.org/car/2093/GWM-ORA-03-GT"/>
  </r>
  <r>
    <x v="16"/>
    <s v="ORA 07 GT"/>
    <n v="180"/>
    <n v="83.5"/>
    <s v="Lithium-ion"/>
    <m/>
    <n v="680"/>
    <n v="161"/>
    <n v="430"/>
    <n v="4.5"/>
    <n v="80"/>
    <s v="CCS"/>
    <n v="0"/>
    <n v="333"/>
    <n v="5"/>
    <x v="2"/>
    <x v="6"/>
    <n v="4871"/>
    <n v="1862"/>
    <n v="1500"/>
    <x v="4"/>
    <s v="https://ev-database.org/car/2247/GWM-ORA-07-GT"/>
  </r>
  <r>
    <x v="16"/>
    <s v="ORA 07 Pro"/>
    <n v="170"/>
    <n v="64.3"/>
    <s v="Lithium-ion"/>
    <m/>
    <n v="340"/>
    <n v="146"/>
    <n v="350"/>
    <n v="8.1999999999999993"/>
    <n v="75"/>
    <s v="CCS"/>
    <n v="0"/>
    <n v="333"/>
    <n v="5"/>
    <x v="0"/>
    <x v="6"/>
    <n v="4871"/>
    <n v="1862"/>
    <n v="1500"/>
    <x v="4"/>
    <s v="https://ev-database.org/car/2246/GWM-ORA-07-Pro"/>
  </r>
  <r>
    <x v="16"/>
    <s v="ORA 07 Pure"/>
    <n v="170"/>
    <n v="64.3"/>
    <s v="Lithium-ion"/>
    <m/>
    <n v="340"/>
    <n v="146"/>
    <n v="350"/>
    <n v="8.1999999999999993"/>
    <n v="75"/>
    <s v="CCS"/>
    <n v="0"/>
    <n v="333"/>
    <n v="5"/>
    <x v="0"/>
    <x v="6"/>
    <n v="4871"/>
    <n v="1862"/>
    <n v="1500"/>
    <x v="4"/>
    <s v="https://ev-database.org/car/2245/GWM-ORA-07-Pure"/>
  </r>
  <r>
    <x v="17"/>
    <s v="G80 Electrified Luxury"/>
    <n v="225"/>
    <n v="82.5"/>
    <s v="Lithium-ion"/>
    <m/>
    <n v="700"/>
    <n v="159"/>
    <n v="440"/>
    <n v="4.9000000000000004"/>
    <n v="160"/>
    <s v="CCS"/>
    <m/>
    <n v="354"/>
    <n v="5"/>
    <x v="2"/>
    <x v="5"/>
    <n v="5005"/>
    <n v="1925"/>
    <n v="1470"/>
    <x v="4"/>
    <s v="https://ev-database.org/car/1703/Genesis-G80-Electrified-Luxury"/>
  </r>
  <r>
    <x v="17"/>
    <s v="GV60 Premium"/>
    <n v="185"/>
    <n v="74"/>
    <s v="Lithium-ion"/>
    <n v="384"/>
    <n v="350"/>
    <n v="143"/>
    <n v="390"/>
    <n v="7.8"/>
    <n v="200"/>
    <s v="CCS"/>
    <n v="1600"/>
    <n v="432"/>
    <n v="5"/>
    <x v="1"/>
    <x v="2"/>
    <n v="4515"/>
    <n v="1890"/>
    <n v="1580"/>
    <x v="1"/>
    <s v="https://ev-database.org/car/1647/Genesis-GV60-Premium"/>
  </r>
  <r>
    <x v="17"/>
    <s v="GV60 Sport"/>
    <n v="200"/>
    <n v="74"/>
    <s v="Lithium-ion"/>
    <n v="384"/>
    <n v="605"/>
    <n v="157"/>
    <n v="375"/>
    <n v="5.5"/>
    <n v="200"/>
    <s v="CCS"/>
    <n v="1600"/>
    <n v="432"/>
    <n v="5"/>
    <x v="2"/>
    <x v="2"/>
    <n v="4515"/>
    <n v="1890"/>
    <n v="1580"/>
    <x v="1"/>
    <s v="https://ev-database.org/car/1648/Genesis-GV60-Sport"/>
  </r>
  <r>
    <x v="17"/>
    <s v="GV60 Sport Plus"/>
    <n v="235"/>
    <n v="74"/>
    <s v="Lithium-ion"/>
    <n v="384"/>
    <n v="700"/>
    <n v="159"/>
    <n v="360"/>
    <n v="4"/>
    <n v="200"/>
    <s v="CCS"/>
    <n v="1600"/>
    <n v="432"/>
    <n v="5"/>
    <x v="2"/>
    <x v="2"/>
    <n v="4515"/>
    <n v="1890"/>
    <n v="1580"/>
    <x v="1"/>
    <s v="https://ev-database.org/car/1649/Genesis-GV60-Sport-Plus"/>
  </r>
  <r>
    <x v="17"/>
    <s v="GV70 Electrified Sport"/>
    <n v="235"/>
    <n v="74"/>
    <s v="Lithium-ion"/>
    <n v="384"/>
    <n v="700"/>
    <n v="163"/>
    <n v="350"/>
    <n v="4.2"/>
    <n v="190"/>
    <s v="CCS"/>
    <n v="1800"/>
    <n v="503"/>
    <n v="5"/>
    <x v="2"/>
    <x v="4"/>
    <n v="4715"/>
    <n v="1910"/>
    <n v="1630"/>
    <x v="1"/>
    <s v="https://ev-database.org/car/1725/Genesis-GV70-Electrified-Sport"/>
  </r>
  <r>
    <x v="18"/>
    <s v="e:Ny1"/>
    <n v="160"/>
    <n v="61.9"/>
    <s v="Lithium-ion"/>
    <m/>
    <n v="310"/>
    <n v="150"/>
    <n v="335"/>
    <n v="7.6"/>
    <n v="60"/>
    <s v="CCS"/>
    <n v="0"/>
    <n v="361"/>
    <n v="5"/>
    <x v="0"/>
    <x v="1"/>
    <n v="4387"/>
    <n v="1790"/>
    <n v="1584"/>
    <x v="1"/>
    <s v="https://ev-database.org/car/1940/Honda-eNy1"/>
  </r>
  <r>
    <x v="19"/>
    <s v="E-HS9 120 kWh"/>
    <n v="200"/>
    <n v="112"/>
    <s v="Lithium-ion"/>
    <m/>
    <n v="750"/>
    <n v="217"/>
    <n v="455"/>
    <n v="4.9000000000000004"/>
    <n v="110"/>
    <s v="CCS"/>
    <n v="1500"/>
    <n v="438"/>
    <n v="5"/>
    <x v="2"/>
    <x v="9"/>
    <n v="5209"/>
    <n v="2010"/>
    <n v="1731"/>
    <x v="1"/>
    <s v="https://ev-database.org/car/2050/Hongqi-E-HS9-120-kWh"/>
  </r>
  <r>
    <x v="19"/>
    <s v="E-HS9 84 kWh"/>
    <n v="200"/>
    <n v="76.5"/>
    <s v="Lithium-ion"/>
    <m/>
    <n v="600"/>
    <n v="193"/>
    <n v="320"/>
    <n v="6.5"/>
    <n v="112"/>
    <s v="CCS"/>
    <n v="1500"/>
    <n v="438"/>
    <n v="5"/>
    <x v="2"/>
    <x v="9"/>
    <n v="5209"/>
    <n v="2010"/>
    <n v="1731"/>
    <x v="1"/>
    <s v="https://ev-database.org/car/1746/Hongqi-E-HS9-84-kWh"/>
  </r>
  <r>
    <x v="19"/>
    <s v="E-HS9 99 kWh"/>
    <n v="200"/>
    <n v="90"/>
    <s v="Lithium-ion"/>
    <m/>
    <n v="750"/>
    <n v="194"/>
    <n v="370"/>
    <n v="4.9000000000000004"/>
    <n v="112"/>
    <s v="CCS"/>
    <n v="1500"/>
    <n v="438"/>
    <n v="5"/>
    <x v="2"/>
    <x v="9"/>
    <n v="5209"/>
    <n v="2010"/>
    <n v="1731"/>
    <x v="1"/>
    <s v="https://ev-database.org/car/1747/Hongqi-E-HS9-99-kWh"/>
  </r>
  <r>
    <x v="20"/>
    <s v="INSTER Long Range"/>
    <n v="150"/>
    <n v="46"/>
    <s v="Lithium-ion"/>
    <m/>
    <n v="147"/>
    <n v="124"/>
    <n v="300"/>
    <n v="10.6"/>
    <n v="70"/>
    <s v="CCS"/>
    <m/>
    <n v="280"/>
    <n v="4"/>
    <x v="0"/>
    <x v="12"/>
    <n v="3825"/>
    <n v="1610"/>
    <n v="1575"/>
    <x v="1"/>
    <s v="https://ev-database.org/car/2231/Hyundai-INSTER-Long-Range"/>
  </r>
  <r>
    <x v="20"/>
    <s v="INSTER Standard Range"/>
    <n v="140"/>
    <n v="39"/>
    <s v="Lithium-ion"/>
    <m/>
    <n v="147"/>
    <n v="119"/>
    <n v="255"/>
    <n v="11.7"/>
    <n v="60"/>
    <s v="CCS"/>
    <m/>
    <n v="280"/>
    <n v="4"/>
    <x v="0"/>
    <x v="12"/>
    <n v="3825"/>
    <n v="1610"/>
    <n v="1575"/>
    <x v="1"/>
    <s v="https://ev-database.org/car/2230/Hyundai-INSTER-Standard-Range"/>
  </r>
  <r>
    <x v="20"/>
    <s v="IONIQ 5 63 kWh RWD (MY24)"/>
    <n v="185"/>
    <n v="60"/>
    <s v="Lithium-ion"/>
    <n v="288"/>
    <n v="350"/>
    <n v="136"/>
    <n v="345"/>
    <n v="8.5"/>
    <n v="150"/>
    <s v="CCS"/>
    <n v="750"/>
    <n v="520"/>
    <n v="5"/>
    <x v="1"/>
    <x v="2"/>
    <n v="4655"/>
    <n v="1890"/>
    <n v="1605"/>
    <x v="1"/>
    <s v="https://ev-database.org/car/2235/Hyundai-IONIQ-5-63-kWh-RWD"/>
  </r>
  <r>
    <x v="20"/>
    <s v="IONIQ 5 84 kWh AWD (MY24)"/>
    <n v="185"/>
    <n v="80"/>
    <s v="Lithium-ion"/>
    <n v="384"/>
    <n v="605"/>
    <n v="162"/>
    <n v="445"/>
    <n v="5.3"/>
    <n v="205"/>
    <s v="CCS"/>
    <n v="1600"/>
    <n v="520"/>
    <n v="5"/>
    <x v="2"/>
    <x v="2"/>
    <n v="4655"/>
    <n v="1890"/>
    <n v="1605"/>
    <x v="1"/>
    <s v="https://ev-database.org/car/2237/Hyundai-IONIQ-5-84-kWh-AWD"/>
  </r>
  <r>
    <x v="20"/>
    <s v="IONIQ 5 84 kWh RWD (MY24)"/>
    <n v="185"/>
    <n v="80"/>
    <s v="Lithium-ion"/>
    <n v="384"/>
    <n v="350"/>
    <n v="155"/>
    <n v="450"/>
    <n v="7.5"/>
    <n v="205"/>
    <s v="CCS"/>
    <n v="1600"/>
    <n v="520"/>
    <n v="5"/>
    <x v="1"/>
    <x v="2"/>
    <n v="4655"/>
    <n v="1890"/>
    <n v="1605"/>
    <x v="1"/>
    <s v="https://ev-database.org/car/2236/Hyundai-IONIQ-5-84-kWh-RWD"/>
  </r>
  <r>
    <x v="20"/>
    <s v="IONIQ 5 N (MY24)"/>
    <n v="260"/>
    <n v="80"/>
    <s v="Lithium-ion"/>
    <n v="384"/>
    <n v="740"/>
    <n v="179"/>
    <n v="390"/>
    <n v="3.4"/>
    <n v="205"/>
    <s v="CCS"/>
    <n v="0"/>
    <n v="480"/>
    <n v="5"/>
    <x v="2"/>
    <x v="2"/>
    <n v="4715"/>
    <n v="1940"/>
    <n v="1585"/>
    <x v="1"/>
    <s v="https://ev-database.org/car/2044/Hyundai-IONIQ-5-N"/>
  </r>
  <r>
    <x v="20"/>
    <s v="IONIQ 6 Long Range 2WD"/>
    <n v="185"/>
    <n v="74"/>
    <s v="Lithium-ion"/>
    <n v="384"/>
    <n v="350"/>
    <n v="136"/>
    <n v="495"/>
    <n v="7.4"/>
    <n v="200"/>
    <s v="CCS"/>
    <n v="1500"/>
    <n v="401"/>
    <n v="5"/>
    <x v="1"/>
    <x v="6"/>
    <n v="4855"/>
    <n v="1880"/>
    <n v="1495"/>
    <x v="4"/>
    <s v="https://ev-database.org/car/1718/Hyundai-IONIQ-6-Long-Range-2WD"/>
  </r>
  <r>
    <x v="20"/>
    <s v="IONIQ 6 Long Range AWD"/>
    <n v="185"/>
    <n v="74"/>
    <s v="Lithium-ion"/>
    <n v="384"/>
    <n v="605"/>
    <n v="143"/>
    <n v="440"/>
    <n v="5.0999999999999996"/>
    <n v="200"/>
    <s v="CCS"/>
    <n v="1500"/>
    <n v="401"/>
    <n v="5"/>
    <x v="2"/>
    <x v="6"/>
    <n v="4855"/>
    <n v="1880"/>
    <n v="1495"/>
    <x v="4"/>
    <s v="https://ev-database.org/car/1719/Hyundai-IONIQ-6-Long-Range-AWD"/>
  </r>
  <r>
    <x v="20"/>
    <s v="IONIQ 6 Standard Range 2WD"/>
    <n v="185"/>
    <n v="50"/>
    <s v="Lithium-ion"/>
    <n v="264"/>
    <n v="350"/>
    <n v="117"/>
    <n v="335"/>
    <n v="8.8000000000000007"/>
    <n v="120"/>
    <s v="CCS"/>
    <n v="750"/>
    <n v="401"/>
    <n v="5"/>
    <x v="1"/>
    <x v="6"/>
    <n v="4855"/>
    <n v="1880"/>
    <n v="1495"/>
    <x v="4"/>
    <s v="https://ev-database.org/car/1717/Hyundai-IONIQ-6-Standard-Range-2WD"/>
  </r>
  <r>
    <x v="20"/>
    <s v="IONIQ 9 Long Range AWD"/>
    <n v="200"/>
    <n v="106"/>
    <s v="Lithium-ion"/>
    <m/>
    <n v="605"/>
    <n v="177"/>
    <n v="490"/>
    <n v="6.7"/>
    <n v="195"/>
    <s v="CCS"/>
    <n v="2500"/>
    <n v="338"/>
    <n v="7"/>
    <x v="2"/>
    <x v="9"/>
    <n v="5060"/>
    <n v="1980"/>
    <n v="1790"/>
    <x v="1"/>
    <s v="https://ev-database.org/car/3068/Hyundai-IONIQ-9-Long-Range-AWD"/>
  </r>
  <r>
    <x v="20"/>
    <s v="IONIQ 9 Long Range RWD"/>
    <n v="185"/>
    <n v="106"/>
    <s v="Lithium-ion"/>
    <m/>
    <n v="350"/>
    <n v="171"/>
    <n v="500"/>
    <n v="9.4"/>
    <n v="195"/>
    <s v="CCS"/>
    <n v="1600"/>
    <n v="338"/>
    <n v="7"/>
    <x v="1"/>
    <x v="9"/>
    <n v="5060"/>
    <n v="1980"/>
    <n v="1790"/>
    <x v="1"/>
    <s v="https://ev-database.org/car/3067/Hyundai-IONIQ-9-Long-Range-RWD"/>
  </r>
  <r>
    <x v="20"/>
    <s v="IONIQ 9 Performance AWD"/>
    <n v="200"/>
    <n v="106"/>
    <s v="Lithium-ion"/>
    <m/>
    <n v="700"/>
    <n v="177"/>
    <n v="480"/>
    <n v="5.2"/>
    <n v="195"/>
    <s v="CCS"/>
    <n v="2500"/>
    <n v="338"/>
    <n v="7"/>
    <x v="2"/>
    <x v="9"/>
    <n v="5060"/>
    <n v="1980"/>
    <n v="1790"/>
    <x v="1"/>
    <s v="https://ev-database.org/car/3069/Hyundai-IONIQ-9-Performance-AWD"/>
  </r>
  <r>
    <x v="20"/>
    <s v="Kona Electric 48 kWh"/>
    <n v="160"/>
    <n v="48.4"/>
    <s v="Lithium-ion"/>
    <m/>
    <n v="255"/>
    <n v="128"/>
    <n v="295"/>
    <n v="8.8000000000000007"/>
    <n v="50"/>
    <s v="CCS"/>
    <n v="300"/>
    <n v="466"/>
    <n v="5"/>
    <x v="0"/>
    <x v="1"/>
    <n v="4355"/>
    <n v="1825"/>
    <n v="1575"/>
    <x v="1"/>
    <s v="https://ev-database.org/car/1829/Hyundai-Kona-Electric-48-kWh"/>
  </r>
  <r>
    <x v="20"/>
    <s v="Kona Electric 65 kWh"/>
    <n v="170"/>
    <n v="65.400000000000006"/>
    <s v="Lithium-ion"/>
    <m/>
    <n v="255"/>
    <n v="144"/>
    <n v="390"/>
    <n v="7.8"/>
    <n v="86"/>
    <s v="CCS"/>
    <n v="750"/>
    <n v="466"/>
    <n v="5"/>
    <x v="0"/>
    <x v="1"/>
    <n v="4355"/>
    <n v="1825"/>
    <n v="1575"/>
    <x v="1"/>
    <s v="https://ev-database.org/car/1830/Hyundai-Kona-Electric-65-kWh"/>
  </r>
  <r>
    <x v="21"/>
    <s v="I-Pace EV400"/>
    <n v="200"/>
    <n v="84.7"/>
    <s v="Lithium-ion"/>
    <n v="432"/>
    <n v="696"/>
    <n v="208"/>
    <n v="380"/>
    <n v="4.8"/>
    <n v="85"/>
    <s v="CCS"/>
    <n v="750"/>
    <n v="505"/>
    <n v="5"/>
    <x v="2"/>
    <x v="4"/>
    <n v="4682"/>
    <n v="2011"/>
    <n v="1566"/>
    <x v="1"/>
    <s v="https://ev-database.org/car/1812/Jaguar-I-Pace-EV400"/>
  </r>
  <r>
    <x v="22"/>
    <s v="Avenger Electric"/>
    <n v="150"/>
    <n v="50.8"/>
    <s v="Lithium-ion"/>
    <n v="102"/>
    <n v="260"/>
    <n v="132"/>
    <n v="310"/>
    <n v="9"/>
    <n v="85"/>
    <s v="CCS"/>
    <n v="0"/>
    <n v="355"/>
    <n v="5"/>
    <x v="0"/>
    <x v="1"/>
    <n v="4084"/>
    <n v="1776"/>
    <n v="1528"/>
    <x v="1"/>
    <s v="https://ev-database.org/car/1816/Jeep-Avenger-Electric"/>
  </r>
  <r>
    <x v="22"/>
    <s v="Compass Electric 74 kWh"/>
    <n v="180"/>
    <n v="74"/>
    <s v="Lithium-ion"/>
    <m/>
    <n v="345"/>
    <n v="148"/>
    <n v="370"/>
    <n v="8.5"/>
    <n v="90"/>
    <s v="CCS"/>
    <n v="1000"/>
    <n v="550"/>
    <n v="5"/>
    <x v="0"/>
    <x v="2"/>
    <n v="4552"/>
    <n v="1928"/>
    <n v="1675"/>
    <x v="1"/>
    <s v="https://ev-database.org/car/3181/Jeep-Compass-Electric-74-kWh"/>
  </r>
  <r>
    <x v="23"/>
    <s v="Torres EVX"/>
    <n v="175"/>
    <n v="72"/>
    <s v="Lithium-ion"/>
    <m/>
    <n v="339"/>
    <n v="156"/>
    <n v="370"/>
    <n v="8.1"/>
    <n v="85"/>
    <s v="CCS"/>
    <n v="1500"/>
    <n v="839"/>
    <n v="5"/>
    <x v="0"/>
    <x v="2"/>
    <n v="4715"/>
    <n v="1890"/>
    <n v="1725"/>
    <x v="1"/>
    <s v="https://ev-database.org/car/2189/KGM-Torres-EVX"/>
  </r>
  <r>
    <x v="24"/>
    <s v="EV3 Long Range"/>
    <n v="170"/>
    <n v="78"/>
    <s v="Lithium-ion"/>
    <m/>
    <n v="283"/>
    <n v="139"/>
    <n v="455"/>
    <n v="7.7"/>
    <n v="105"/>
    <s v="CCS"/>
    <n v="1000"/>
    <n v="460"/>
    <n v="5"/>
    <x v="0"/>
    <x v="1"/>
    <n v="4300"/>
    <n v="1850"/>
    <n v="1560"/>
    <x v="1"/>
    <s v="https://ev-database.org/car/2212/Kia-EV3-Long-Range"/>
  </r>
  <r>
    <x v="24"/>
    <s v="EV3 Standard Range"/>
    <n v="170"/>
    <n v="55"/>
    <s v="Lithium-ion"/>
    <m/>
    <n v="283"/>
    <n v="133"/>
    <n v="325"/>
    <n v="7.5"/>
    <n v="80"/>
    <s v="CCS"/>
    <n v="300"/>
    <n v="460"/>
    <n v="5"/>
    <x v="0"/>
    <x v="1"/>
    <n v="4300"/>
    <n v="1850"/>
    <n v="1560"/>
    <x v="1"/>
    <s v="https://ev-database.org/car/2211/Kia-EV3-Standard-Range"/>
  </r>
  <r>
    <x v="24"/>
    <s v="EV4 Hatchback Long Range"/>
    <n v="170"/>
    <n v="78"/>
    <s v="Lithium-ion"/>
    <m/>
    <n v="283"/>
    <n v="132"/>
    <n v="475"/>
    <n v="7.7"/>
    <n v="105"/>
    <s v="CCS"/>
    <m/>
    <n v="435"/>
    <n v="5"/>
    <x v="0"/>
    <x v="8"/>
    <n v="4430"/>
    <n v="1860"/>
    <n v="1485"/>
    <x v="0"/>
    <s v="https://ev-database.org/car/3124/Kia-EV4-Hatchback-Long-Range"/>
  </r>
  <r>
    <x v="24"/>
    <s v="EV4 Hatchback Standard Range"/>
    <n v="170"/>
    <n v="55"/>
    <s v="Lithium-ion"/>
    <m/>
    <n v="283"/>
    <n v="134"/>
    <n v="340"/>
    <n v="7.4"/>
    <n v="80"/>
    <s v="CCS"/>
    <m/>
    <n v="435"/>
    <n v="5"/>
    <x v="0"/>
    <x v="8"/>
    <n v="4430"/>
    <n v="1860"/>
    <n v="1485"/>
    <x v="0"/>
    <s v="https://ev-database.org/car/3123/Kia-EV4-Hatchback-Standard-Range"/>
  </r>
  <r>
    <x v="24"/>
    <s v="EV4 Sedan Long Range"/>
    <n v="170"/>
    <n v="78"/>
    <s v="Lithium-ion"/>
    <m/>
    <n v="283"/>
    <n v="124"/>
    <n v="495"/>
    <n v="7.7"/>
    <n v="105"/>
    <s v="CCS"/>
    <m/>
    <n v="490"/>
    <n v="5"/>
    <x v="0"/>
    <x v="8"/>
    <n v="4730"/>
    <n v="1860"/>
    <n v="1480"/>
    <x v="4"/>
    <s v="https://ev-database.org/car/3122/Kia-EV4-Sedan-Long-Range"/>
  </r>
  <r>
    <x v="24"/>
    <s v="EV4 Sedan Standard Range"/>
    <n v="170"/>
    <n v="55"/>
    <s v="Lithium-ion"/>
    <m/>
    <n v="283"/>
    <n v="128"/>
    <n v="355"/>
    <n v="7.4"/>
    <n v="80"/>
    <s v="CCS"/>
    <m/>
    <n v="490"/>
    <n v="5"/>
    <x v="0"/>
    <x v="8"/>
    <n v="4730"/>
    <n v="1860"/>
    <n v="1480"/>
    <x v="4"/>
    <s v="https://ev-database.org/car/3121/Kia-EV4-Sedan-Standard-Range"/>
  </r>
  <r>
    <x v="24"/>
    <s v="EV6 GT"/>
    <n v="260"/>
    <n v="80"/>
    <s v="Lithium-ion"/>
    <n v="384"/>
    <n v="770"/>
    <n v="178"/>
    <n v="385"/>
    <n v="3.5"/>
    <n v="205"/>
    <s v="CCS"/>
    <n v="1800"/>
    <n v="480"/>
    <n v="5"/>
    <x v="2"/>
    <x v="2"/>
    <n v="4695"/>
    <n v="1890"/>
    <n v="1545"/>
    <x v="1"/>
    <s v="https://ev-database.org/car/3079/Kia-EV6-GT"/>
  </r>
  <r>
    <x v="24"/>
    <s v="EV6 Long Range 2WD"/>
    <n v="185"/>
    <n v="80"/>
    <s v="Lithium-ion"/>
    <n v="384"/>
    <n v="350"/>
    <n v="143"/>
    <n v="455"/>
    <n v="7.3"/>
    <n v="205"/>
    <s v="CCS"/>
    <n v="1800"/>
    <n v="490"/>
    <n v="5"/>
    <x v="1"/>
    <x v="2"/>
    <n v="4695"/>
    <n v="1880"/>
    <n v="1575"/>
    <x v="1"/>
    <s v="https://ev-database.org/car/3028/Kia-EV6-Long-Range-2WD"/>
  </r>
  <r>
    <x v="24"/>
    <s v="EV6 Long Range AWD"/>
    <n v="185"/>
    <n v="80"/>
    <s v="Lithium-ion"/>
    <n v="384"/>
    <n v="605"/>
    <n v="154"/>
    <n v="440"/>
    <n v="5.2"/>
    <n v="205"/>
    <s v="CCS"/>
    <n v="1800"/>
    <n v="490"/>
    <n v="5"/>
    <x v="2"/>
    <x v="2"/>
    <n v="4695"/>
    <n v="1880"/>
    <n v="1575"/>
    <x v="1"/>
    <s v="https://ev-database.org/car/3029/Kia-EV6-Long-Range-AWD"/>
  </r>
  <r>
    <x v="24"/>
    <s v="EV6 Standard Range 2WD"/>
    <n v="185"/>
    <n v="60"/>
    <s v="Lithium-ion"/>
    <n v="288"/>
    <n v="350"/>
    <n v="140"/>
    <n v="345"/>
    <n v="8.6999999999999993"/>
    <n v="150"/>
    <s v="CCS"/>
    <n v="750"/>
    <n v="490"/>
    <n v="5"/>
    <x v="1"/>
    <x v="2"/>
    <n v="4695"/>
    <n v="1880"/>
    <n v="1575"/>
    <x v="1"/>
    <s v="https://ev-database.org/car/3030/Kia-EV6-Standard-Range-2WD"/>
  </r>
  <r>
    <x v="24"/>
    <s v="EV9 76.1 kWh RWD"/>
    <n v="190"/>
    <n v="73"/>
    <s v="Lithium-ion"/>
    <n v="348"/>
    <n v="350"/>
    <n v="165"/>
    <n v="355"/>
    <n v="8.5"/>
    <n v="160"/>
    <s v="CCS"/>
    <n v="900"/>
    <n v="333"/>
    <n v="7"/>
    <x v="1"/>
    <x v="9"/>
    <n v="5010"/>
    <n v="1980"/>
    <n v="1755"/>
    <x v="1"/>
    <s v="https://ev-database.org/car/1833/Kia-EV9-761-kWh-RWD"/>
  </r>
  <r>
    <x v="24"/>
    <s v="EV9 99.8 kWh AWD"/>
    <n v="200"/>
    <n v="96"/>
    <s v="Lithium-ion"/>
    <n v="456"/>
    <n v="600"/>
    <n v="188"/>
    <n v="435"/>
    <n v="6"/>
    <n v="194"/>
    <s v="CCS"/>
    <n v="2500"/>
    <n v="333"/>
    <n v="7"/>
    <x v="2"/>
    <x v="9"/>
    <n v="5010"/>
    <n v="1980"/>
    <n v="1755"/>
    <x v="1"/>
    <s v="https://ev-database.org/car/1835/Kia-EV9-998-kWh-AWD"/>
  </r>
  <r>
    <x v="24"/>
    <s v="EV9 99.8 kWh AWD GT"/>
    <n v="220"/>
    <n v="96"/>
    <s v="Lithium-ion"/>
    <n v="456"/>
    <n v="740"/>
    <n v="190"/>
    <n v="420"/>
    <n v="4.5999999999999996"/>
    <n v="194"/>
    <s v="CCS"/>
    <n v="2500"/>
    <n v="333"/>
    <n v="7"/>
    <x v="2"/>
    <x v="9"/>
    <n v="5015"/>
    <n v="1980"/>
    <n v="1755"/>
    <x v="1"/>
    <s v="https://ev-database.org/car/3196/Kia-EV9-998-kWh-AWD-GT"/>
  </r>
  <r>
    <x v="24"/>
    <s v="EV9 99.8 kWh AWD GT-Line"/>
    <n v="200"/>
    <n v="96"/>
    <s v="Lithium-ion"/>
    <n v="456"/>
    <n v="700"/>
    <n v="190"/>
    <n v="425"/>
    <n v="5.3"/>
    <n v="194"/>
    <s v="CCS"/>
    <n v="2500"/>
    <n v="333"/>
    <n v="7"/>
    <x v="2"/>
    <x v="9"/>
    <n v="5015"/>
    <n v="1980"/>
    <n v="1780"/>
    <x v="1"/>
    <s v="https://ev-database.org/car/1993/Kia-EV9-998-kWh-AWD-GT-Line"/>
  </r>
  <r>
    <x v="24"/>
    <s v="EV9 99.8 kWh RWD"/>
    <n v="185"/>
    <n v="96"/>
    <s v="Lithium-ion"/>
    <n v="456"/>
    <n v="350"/>
    <n v="171"/>
    <n v="450"/>
    <n v="9.4"/>
    <n v="194"/>
    <s v="CCS"/>
    <n v="900"/>
    <n v="333"/>
    <n v="7"/>
    <x v="1"/>
    <x v="9"/>
    <n v="5010"/>
    <n v="1980"/>
    <n v="1755"/>
    <x v="1"/>
    <s v="https://ev-database.org/car/1834/Kia-EV9-998-kWh-RWD"/>
  </r>
  <r>
    <x v="24"/>
    <s v="Niro EV"/>
    <n v="167"/>
    <n v="64.8"/>
    <s v="Lithium-ion"/>
    <n v="96"/>
    <n v="255"/>
    <n v="140"/>
    <n v="385"/>
    <n v="7.8"/>
    <n v="70"/>
    <s v="CCS"/>
    <n v="750"/>
    <n v="475"/>
    <n v="5"/>
    <x v="0"/>
    <x v="2"/>
    <n v="4420"/>
    <n v="1825"/>
    <n v="1570"/>
    <x v="1"/>
    <s v="https://ev-database.org/car/1666/Kia-Niro-EV"/>
  </r>
  <r>
    <x v="25"/>
    <s v="Ypsilon"/>
    <n v="150"/>
    <n v="48.1"/>
    <s v="Lithium-ion"/>
    <n v="96"/>
    <n v="260"/>
    <n v="122"/>
    <n v="310"/>
    <n v="8.1999999999999993"/>
    <n v="80"/>
    <s v="CCS"/>
    <n v="0"/>
    <n v="309"/>
    <n v="5"/>
    <x v="0"/>
    <x v="0"/>
    <n v="4080"/>
    <n v="1760"/>
    <n v="1440"/>
    <x v="0"/>
    <s v="https://ev-database.org/car/2117/Lancia-Ypsilon"/>
  </r>
  <r>
    <x v="26"/>
    <s v="C10"/>
    <n v="170"/>
    <n v="69.900000000000006"/>
    <s v="Lithium-ion"/>
    <m/>
    <n v="320"/>
    <n v="166"/>
    <n v="350"/>
    <n v="7.5"/>
    <n v="70"/>
    <s v="CCS"/>
    <n v="1500"/>
    <n v="435"/>
    <n v="5"/>
    <x v="1"/>
    <x v="4"/>
    <n v="4739"/>
    <n v="1900"/>
    <n v="1680"/>
    <x v="1"/>
    <s v="https://ev-database.org/car/3040/Leapmotor-C10"/>
  </r>
  <r>
    <x v="26"/>
    <s v="T03"/>
    <n v="130"/>
    <n v="36"/>
    <s v="Lithium-ion"/>
    <m/>
    <n v="158"/>
    <n v="136"/>
    <n v="225"/>
    <n v="12.7"/>
    <n v="30"/>
    <s v="CCS"/>
    <m/>
    <n v="210"/>
    <n v="4"/>
    <x v="0"/>
    <x v="11"/>
    <n v="3620"/>
    <n v="1652"/>
    <n v="1577"/>
    <x v="0"/>
    <s v="https://ev-database.org/car/3039/Leapmotor-T03"/>
  </r>
  <r>
    <x v="27"/>
    <s v="RZ 300e"/>
    <n v="160"/>
    <n v="64"/>
    <s v="Lithium-ion"/>
    <n v="96"/>
    <n v="266"/>
    <n v="149"/>
    <n v="365"/>
    <n v="8"/>
    <n v="100"/>
    <s v="CCS"/>
    <n v="750"/>
    <n v="522"/>
    <n v="5"/>
    <x v="0"/>
    <x v="2"/>
    <n v="4690"/>
    <n v="1860"/>
    <n v="1600"/>
    <x v="1"/>
    <s v="https://ev-database.org/car/3027/Lexus-RZ-300e"/>
  </r>
  <r>
    <x v="27"/>
    <s v="RZ 450e"/>
    <n v="160"/>
    <n v="64"/>
    <s v="Lithium-ion"/>
    <n v="96"/>
    <n v="435"/>
    <n v="158"/>
    <n v="350"/>
    <n v="5.6"/>
    <n v="100"/>
    <s v="CCS"/>
    <n v="750"/>
    <n v="522"/>
    <n v="5"/>
    <x v="2"/>
    <x v="4"/>
    <n v="4805"/>
    <n v="1895"/>
    <n v="1635"/>
    <x v="1"/>
    <s v="https://ev-database.org/car/1677/Lexus-RZ-450e"/>
  </r>
  <r>
    <x v="27"/>
    <s v="UX 300e"/>
    <n v="160"/>
    <n v="64"/>
    <s v="Lithium-ion"/>
    <n v="96"/>
    <n v="300"/>
    <n v="145"/>
    <n v="340"/>
    <n v="7.5"/>
    <n v="35"/>
    <s v="CHAdeMO"/>
    <n v="0"/>
    <n v="316"/>
    <n v="5"/>
    <x v="0"/>
    <x v="2"/>
    <n v="4495"/>
    <n v="1840"/>
    <n v="1545"/>
    <x v="1"/>
    <s v="https://ev-database.org/car/1943/Lexus-UX-300e"/>
  </r>
  <r>
    <x v="28"/>
    <s v="Eletre"/>
    <n v="250"/>
    <n v="109"/>
    <s v="Lithium-ion"/>
    <m/>
    <n v="710"/>
    <n v="204"/>
    <n v="495"/>
    <n v="4.5"/>
    <n v="259"/>
    <s v="CCS"/>
    <n v="2250"/>
    <n v="611"/>
    <n v="5"/>
    <x v="2"/>
    <x v="9"/>
    <n v="5103"/>
    <n v="2019"/>
    <n v="1630"/>
    <x v="1"/>
    <s v="https://ev-database.org/car/1767/Lotus-Eletre"/>
  </r>
  <r>
    <x v="28"/>
    <s v="Eletre R"/>
    <n v="260"/>
    <n v="109"/>
    <s v="Lithium-ion"/>
    <m/>
    <n v="985"/>
    <n v="266"/>
    <n v="455"/>
    <n v="2.9"/>
    <n v="259"/>
    <s v="CCS"/>
    <n v="2250"/>
    <n v="611"/>
    <n v="5"/>
    <x v="2"/>
    <x v="9"/>
    <n v="5103"/>
    <n v="2019"/>
    <n v="1636"/>
    <x v="1"/>
    <s v="https://ev-database.org/car/1768/Lotus-Eletre-R"/>
  </r>
  <r>
    <x v="28"/>
    <s v="Eletre S"/>
    <n v="250"/>
    <n v="109"/>
    <s v="Lithium-ion"/>
    <m/>
    <n v="710"/>
    <n v="222"/>
    <n v="480"/>
    <n v="4.5"/>
    <n v="259"/>
    <s v="CCS"/>
    <n v="2250"/>
    <n v="611"/>
    <n v="5"/>
    <x v="2"/>
    <x v="9"/>
    <n v="5103"/>
    <n v="2019"/>
    <n v="1630"/>
    <x v="1"/>
    <s v="https://ev-database.org/car/2066/Lotus-Eletre-S"/>
  </r>
  <r>
    <x v="28"/>
    <s v="Emeya"/>
    <n v="250"/>
    <n v="98.9"/>
    <s v="Lithium-ion"/>
    <m/>
    <n v="710"/>
    <n v="198"/>
    <n v="520"/>
    <n v="4.2"/>
    <n v="240"/>
    <s v="CCS"/>
    <n v="2250"/>
    <n v="509"/>
    <n v="5"/>
    <x v="2"/>
    <x v="5"/>
    <n v="5139"/>
    <n v="2005"/>
    <n v="1464"/>
    <x v="3"/>
    <s v="https://ev-database.org/car/2141/Lotus-Emeya"/>
  </r>
  <r>
    <x v="28"/>
    <s v="Emeya R"/>
    <n v="256"/>
    <n v="98.9"/>
    <s v="Lithium-ion"/>
    <m/>
    <n v="985"/>
    <n v="227"/>
    <n v="465"/>
    <n v="2.8"/>
    <n v="240"/>
    <s v="CCS"/>
    <n v="1225"/>
    <n v="509"/>
    <n v="5"/>
    <x v="2"/>
    <x v="5"/>
    <n v="5139"/>
    <n v="2005"/>
    <n v="1464"/>
    <x v="3"/>
    <s v="https://ev-database.org/car/2143/Lotus-Emeya-R"/>
  </r>
  <r>
    <x v="28"/>
    <s v="Emeya S"/>
    <n v="250"/>
    <n v="98.9"/>
    <s v="Lithium-ion"/>
    <m/>
    <n v="710"/>
    <n v="198"/>
    <n v="520"/>
    <n v="4.2"/>
    <n v="240"/>
    <s v="CCS"/>
    <n v="2250"/>
    <n v="509"/>
    <n v="5"/>
    <x v="2"/>
    <x v="5"/>
    <n v="5139"/>
    <n v="2005"/>
    <n v="1464"/>
    <x v="3"/>
    <s v="https://ev-database.org/car/2142/Lotus-Emeya-S"/>
  </r>
  <r>
    <x v="29"/>
    <s v="Air Grand Touring"/>
    <n v="270"/>
    <n v="112"/>
    <s v="Lithium-ion"/>
    <n v="6600"/>
    <n v="1200"/>
    <n v="143"/>
    <n v="665"/>
    <n v="3"/>
    <n v="184"/>
    <s v="CCS"/>
    <n v="0"/>
    <n v="456"/>
    <n v="5"/>
    <x v="2"/>
    <x v="5"/>
    <n v="4975"/>
    <n v="1939"/>
    <n v="1410"/>
    <x v="4"/>
    <s v="https://ev-database.org/car/1316/Lucid-Air-Grand-Touring"/>
  </r>
  <r>
    <x v="29"/>
    <s v="Air Pure RWD"/>
    <n v="200"/>
    <n v="92"/>
    <s v="Lithium-ion"/>
    <n v="5400"/>
    <m/>
    <n v="130"/>
    <n v="565"/>
    <n v="4.7"/>
    <n v="160"/>
    <s v="CCS"/>
    <n v="0"/>
    <n v="456"/>
    <n v="5"/>
    <x v="1"/>
    <x v="5"/>
    <n v="4975"/>
    <n v="1939"/>
    <n v="1410"/>
    <x v="4"/>
    <s v="https://ev-database.org/car/2116/Lucid-Air-Pure-RWD"/>
  </r>
  <r>
    <x v="29"/>
    <s v="Air Touring"/>
    <n v="250"/>
    <n v="92"/>
    <s v="Lithium-ion"/>
    <n v="5400"/>
    <m/>
    <n v="142"/>
    <n v="580"/>
    <n v="3.2"/>
    <n v="160"/>
    <s v="CCS"/>
    <n v="0"/>
    <n v="456"/>
    <n v="5"/>
    <x v="2"/>
    <x v="5"/>
    <n v="4975"/>
    <n v="1939"/>
    <n v="1410"/>
    <x v="4"/>
    <s v="https://ev-database.org/car/1317/Lucid-Air-Touring"/>
  </r>
  <r>
    <x v="30"/>
    <n v="2"/>
    <n v="180"/>
    <n v="65"/>
    <s v="Lithium-ion"/>
    <m/>
    <n v="343"/>
    <n v="149"/>
    <n v="370"/>
    <n v="5.5"/>
    <n v="90"/>
    <s v="CCS"/>
    <n v="1600"/>
    <n v="410"/>
    <n v="5"/>
    <x v="1"/>
    <x v="2"/>
    <n v="4460"/>
    <n v="1845"/>
    <n v="1573"/>
    <x v="1"/>
    <s v="https://ev-database.org/car/3045/LynkCo-02"/>
  </r>
  <r>
    <x v="31"/>
    <s v="Cyberster GT"/>
    <n v="200"/>
    <n v="74.400000000000006"/>
    <s v="Lithium-ion"/>
    <m/>
    <n v="725"/>
    <n v="168"/>
    <n v="395"/>
    <n v="3.2"/>
    <n v="85"/>
    <s v="CCS"/>
    <m/>
    <n v="249"/>
    <n v="2"/>
    <x v="2"/>
    <x v="13"/>
    <n v="4535"/>
    <n v="1913"/>
    <n v="1329"/>
    <x v="6"/>
    <s v="https://ev-database.org/car/2203/MG-Cyberster-GT"/>
  </r>
  <r>
    <x v="31"/>
    <s v="Cyberster Trophy"/>
    <n v="195"/>
    <n v="74.400000000000006"/>
    <s v="Lithium-ion"/>
    <m/>
    <n v="475"/>
    <n v="146"/>
    <n v="425"/>
    <n v="5"/>
    <n v="85"/>
    <s v="CCS"/>
    <m/>
    <n v="249"/>
    <n v="2"/>
    <x v="1"/>
    <x v="13"/>
    <n v="4535"/>
    <n v="1913"/>
    <n v="1329"/>
    <x v="6"/>
    <s v="https://ev-database.org/car/2202/MG-Cyberster-Trophy"/>
  </r>
  <r>
    <x v="31"/>
    <s v="4 Electric 51 kWh"/>
    <n v="160"/>
    <n v="50.8"/>
    <s v="Lithium-ion"/>
    <n v="104"/>
    <n v="250"/>
    <n v="145"/>
    <n v="300"/>
    <n v="7.7"/>
    <n v="68"/>
    <s v="CCS"/>
    <n v="500"/>
    <n v="363"/>
    <n v="5"/>
    <x v="1"/>
    <x v="8"/>
    <n v="4287"/>
    <n v="1836"/>
    <n v="1504"/>
    <x v="0"/>
    <s v="https://ev-database.org/car/1707/MG-MG4-Electric-51-kWh"/>
  </r>
  <r>
    <x v="31"/>
    <s v="4 Electric 64 kWh"/>
    <n v="160"/>
    <n v="61.7"/>
    <s v="Lithium-ion"/>
    <n v="104"/>
    <n v="250"/>
    <n v="142"/>
    <n v="360"/>
    <n v="7.9"/>
    <n v="116"/>
    <s v="CCS"/>
    <n v="500"/>
    <n v="363"/>
    <n v="5"/>
    <x v="1"/>
    <x v="8"/>
    <n v="4287"/>
    <n v="1836"/>
    <n v="1504"/>
    <x v="0"/>
    <s v="https://ev-database.org/car/1708/MG-MG4-Electric-64-kWh"/>
  </r>
  <r>
    <x v="31"/>
    <s v="4 Electric 77 kWh"/>
    <n v="180"/>
    <n v="74.400000000000006"/>
    <s v="Lithium-ion"/>
    <m/>
    <n v="350"/>
    <n v="143"/>
    <n v="425"/>
    <n v="6.5"/>
    <n v="110"/>
    <s v="CCS"/>
    <n v="500"/>
    <n v="363"/>
    <n v="5"/>
    <x v="1"/>
    <x v="8"/>
    <n v="4287"/>
    <n v="1836"/>
    <n v="1516"/>
    <x v="0"/>
    <s v="https://ev-database.org/car/1973/MG-MG4-Electric-77-kWh"/>
  </r>
  <r>
    <x v="31"/>
    <s v="4 Electric XPOWER"/>
    <n v="200"/>
    <n v="61.7"/>
    <s v="Lithium-ion"/>
    <n v="104"/>
    <n v="600"/>
    <n v="160"/>
    <n v="320"/>
    <n v="3.8"/>
    <n v="116"/>
    <s v="CCS"/>
    <n v="500"/>
    <n v="363"/>
    <n v="5"/>
    <x v="2"/>
    <x v="8"/>
    <n v="4287"/>
    <n v="1836"/>
    <n v="1516"/>
    <x v="0"/>
    <s v="https://ev-database.org/car/1944/MG-MG4-Electric-XPOWER"/>
  </r>
  <r>
    <x v="31"/>
    <s v="5 Electric Long Range"/>
    <n v="185"/>
    <n v="57.4"/>
    <s v="Lithium-ion"/>
    <m/>
    <n v="280"/>
    <n v="151"/>
    <n v="335"/>
    <n v="7.7"/>
    <n v="60"/>
    <s v="CCS"/>
    <n v="500"/>
    <n v="479"/>
    <n v="5"/>
    <x v="0"/>
    <x v="8"/>
    <n v="4600"/>
    <n v="1818"/>
    <n v="1543"/>
    <x v="2"/>
    <s v="https://ev-database.org/car/1474/MG-MG5-Electric-Long-Range"/>
  </r>
  <r>
    <x v="31"/>
    <s v="5 Electric Standard Range"/>
    <n v="185"/>
    <n v="46"/>
    <s v="Lithium-ion"/>
    <m/>
    <n v="280"/>
    <n v="148"/>
    <n v="265"/>
    <n v="7.7"/>
    <n v="53"/>
    <s v="CCS"/>
    <n v="500"/>
    <n v="479"/>
    <n v="5"/>
    <x v="0"/>
    <x v="8"/>
    <n v="4600"/>
    <n v="1818"/>
    <n v="1543"/>
    <x v="2"/>
    <s v="https://ev-database.org/car/1646/MG-MG5-Electric-Standard-Range"/>
  </r>
  <r>
    <x v="31"/>
    <s v="S5  EV 49 kWh"/>
    <n v="170"/>
    <n v="47.1"/>
    <s v="Lithium-ion"/>
    <m/>
    <n v="250"/>
    <n v="139"/>
    <n v="275"/>
    <n v="8"/>
    <n v="80"/>
    <s v="CCS"/>
    <n v="750"/>
    <n v="453"/>
    <n v="5"/>
    <x v="1"/>
    <x v="2"/>
    <n v="4476"/>
    <n v="1849"/>
    <n v="1621"/>
    <x v="1"/>
    <s v="https://ev-database.org/car/3146/MG-MGS5--EV-49-kWh"/>
  </r>
  <r>
    <x v="31"/>
    <s v="S5  EV 64 kWh"/>
    <n v="190"/>
    <n v="62.1"/>
    <s v="Lithium-ion"/>
    <m/>
    <n v="350"/>
    <n v="134"/>
    <n v="365"/>
    <n v="6.3"/>
    <n v="90"/>
    <s v="CCS"/>
    <n v="750"/>
    <n v="453"/>
    <n v="5"/>
    <x v="1"/>
    <x v="2"/>
    <n v="4476"/>
    <n v="1849"/>
    <n v="1621"/>
    <x v="1"/>
    <s v="https://ev-database.org/car/3147/MG-MGS5--EV-64-kWh"/>
  </r>
  <r>
    <x v="31"/>
    <s v="ZS EV Long Range"/>
    <n v="175"/>
    <n v="68.3"/>
    <s v="Lithium-ion"/>
    <m/>
    <n v="280"/>
    <n v="155"/>
    <n v="370"/>
    <n v="8.4"/>
    <n v="82"/>
    <s v="CCS"/>
    <n v="500"/>
    <n v="448"/>
    <n v="5"/>
    <x v="0"/>
    <x v="1"/>
    <n v="4323"/>
    <n v="1809"/>
    <n v="1649"/>
    <x v="1"/>
    <s v="https://ev-database.org/car/1541/MG-ZS-EV-Long-Range"/>
  </r>
  <r>
    <x v="31"/>
    <s v="ZS EV Standard Range"/>
    <n v="175"/>
    <n v="49"/>
    <s v="Lithium-ion"/>
    <m/>
    <n v="280"/>
    <n v="153"/>
    <n v="265"/>
    <n v="8.6"/>
    <n v="50"/>
    <s v="CCS"/>
    <n v="500"/>
    <n v="448"/>
    <n v="5"/>
    <x v="0"/>
    <x v="1"/>
    <n v="4323"/>
    <n v="1809"/>
    <n v="1649"/>
    <x v="1"/>
    <s v="https://ev-database.org/car/1540/MG-ZS-EV-Standard-Range"/>
  </r>
  <r>
    <x v="32"/>
    <s v="GranCabrio Folgore"/>
    <n v="290"/>
    <n v="83"/>
    <s v="Lithium-ion"/>
    <m/>
    <n v="1350"/>
    <n v="198"/>
    <n v="395"/>
    <n v="2.8"/>
    <n v="190"/>
    <s v="CCS"/>
    <m/>
    <n v="151"/>
    <n v="4"/>
    <x v="2"/>
    <x v="5"/>
    <n v="4966"/>
    <n v="1957"/>
    <n v="1365"/>
    <x v="6"/>
    <s v="https://ev-database.org/car/2187/Maserati-GranCabrio-Folgore"/>
  </r>
  <r>
    <x v="32"/>
    <s v="GranTurismo Folgore"/>
    <n v="325"/>
    <n v="83"/>
    <s v="Lithium-ion"/>
    <m/>
    <n v="1350"/>
    <n v="182"/>
    <n v="420"/>
    <n v="2.7"/>
    <n v="217"/>
    <s v="CCS"/>
    <m/>
    <n v="270"/>
    <n v="4"/>
    <x v="2"/>
    <x v="5"/>
    <n v="4959"/>
    <n v="1957"/>
    <n v="1353"/>
    <x v="7"/>
    <s v="https://ev-database.org/car/1803/Maserati-GranTurismo-Folgore"/>
  </r>
  <r>
    <x v="32"/>
    <s v="Grecale Folgore"/>
    <n v="220"/>
    <n v="95"/>
    <s v="Lithium-ion"/>
    <m/>
    <n v="820"/>
    <n v="220"/>
    <n v="400"/>
    <n v="4.0999999999999996"/>
    <n v="110"/>
    <s v="CCS"/>
    <n v="1800"/>
    <n v="535"/>
    <n v="5"/>
    <x v="2"/>
    <x v="3"/>
    <n v="4865"/>
    <n v="1948"/>
    <n v="1651"/>
    <x v="1"/>
    <s v="https://ev-database.org/car/1843/Maserati-Grecale-Folgore"/>
  </r>
  <r>
    <x v="33"/>
    <s v="MIFA 9"/>
    <n v="180"/>
    <n v="84"/>
    <s v="Lithium-ion"/>
    <m/>
    <n v="350"/>
    <n v="195"/>
    <n v="365"/>
    <n v="9.1999999999999993"/>
    <n v="103"/>
    <s v="CCS"/>
    <n v="1000"/>
    <s v="31 Banana Boxes"/>
    <n v="7"/>
    <x v="0"/>
    <x v="10"/>
    <n v="5270"/>
    <n v="2000"/>
    <n v="1840"/>
    <x v="5"/>
    <s v="https://ev-database.org/car/1837/Maxus-MIFA-9"/>
  </r>
  <r>
    <x v="34"/>
    <s v="6e 68.8 kWh"/>
    <n v="175"/>
    <n v="66"/>
    <s v="Lithium-ion"/>
    <m/>
    <n v="320"/>
    <n v="138"/>
    <n v="390"/>
    <n v="7.6"/>
    <n v="120"/>
    <s v="CCS"/>
    <n v="1500"/>
    <n v="456"/>
    <n v="5"/>
    <x v="1"/>
    <x v="6"/>
    <n v="4921"/>
    <n v="1890"/>
    <n v="1491"/>
    <x v="3"/>
    <s v="https://ev-database.org/car/3107/Mazda-6e-688-kWh"/>
  </r>
  <r>
    <x v="34"/>
    <s v="6e Long Range 80 kWh"/>
    <n v="175"/>
    <n v="75"/>
    <s v="Lithium-ion"/>
    <m/>
    <n v="320"/>
    <n v="136"/>
    <n v="440"/>
    <n v="7.8"/>
    <n v="70"/>
    <s v="CCS"/>
    <n v="1500"/>
    <n v="456"/>
    <n v="5"/>
    <x v="1"/>
    <x v="6"/>
    <n v="4921"/>
    <n v="1890"/>
    <n v="1491"/>
    <x v="3"/>
    <s v="https://ev-database.org/car/3108/Mazda-6e-Long-Range-80-kWh"/>
  </r>
  <r>
    <x v="35"/>
    <s v="CLA 250+"/>
    <n v="210"/>
    <n v="85"/>
    <s v="Lithium-ion"/>
    <m/>
    <n v="335"/>
    <n v="122"/>
    <n v="565"/>
    <n v="6.7"/>
    <n v="235"/>
    <s v="CCS"/>
    <n v="1500"/>
    <n v="405"/>
    <n v="5"/>
    <x v="1"/>
    <x v="6"/>
    <n v="4723"/>
    <n v="1855"/>
    <n v="1468"/>
    <x v="4"/>
    <s v="https://ev-database.org/car/3139/Mercedes-Benz-CLA-250plus"/>
  </r>
  <r>
    <x v="35"/>
    <s v="CLA 350 4MATIC"/>
    <n v="210"/>
    <n v="85"/>
    <s v="Lithium-ion"/>
    <m/>
    <n v="515"/>
    <n v="126"/>
    <n v="550"/>
    <n v="4.9000000000000004"/>
    <n v="235"/>
    <s v="CCS"/>
    <n v="1800"/>
    <n v="405"/>
    <n v="5"/>
    <x v="2"/>
    <x v="6"/>
    <n v="4723"/>
    <n v="1855"/>
    <n v="1468"/>
    <x v="4"/>
    <s v="https://ev-database.org/car/3140/Mercedes-Benz-CLA-350-4MATIC"/>
  </r>
  <r>
    <x v="35"/>
    <s v="EQA 250"/>
    <n v="160"/>
    <n v="66.5"/>
    <s v="Lithium-ion"/>
    <n v="300"/>
    <n v="385"/>
    <n v="146"/>
    <n v="395"/>
    <n v="8.6"/>
    <n v="100"/>
    <s v="CCS"/>
    <n v="1500"/>
    <n v="340"/>
    <n v="5"/>
    <x v="0"/>
    <x v="2"/>
    <n v="4463"/>
    <n v="1834"/>
    <n v="1620"/>
    <x v="1"/>
    <s v="https://ev-database.org/car/1984/Mercedes-Benz-EQA-250"/>
  </r>
  <r>
    <x v="35"/>
    <s v="EQA 250+"/>
    <n v="160"/>
    <n v="70.5"/>
    <s v="Lithium-ion"/>
    <m/>
    <n v="385"/>
    <n v="142"/>
    <n v="420"/>
    <n v="8.6"/>
    <n v="90"/>
    <s v="CCS"/>
    <n v="1500"/>
    <n v="340"/>
    <n v="5"/>
    <x v="0"/>
    <x v="2"/>
    <n v="4463"/>
    <n v="1834"/>
    <n v="1620"/>
    <x v="1"/>
    <s v="https://ev-database.org/car/1985/Mercedes-Benz-EQA-250plus"/>
  </r>
  <r>
    <x v="35"/>
    <s v="EQA 300 4MATIC"/>
    <n v="160"/>
    <n v="66.5"/>
    <s v="Lithium-ion"/>
    <n v="300"/>
    <n v="390"/>
    <n v="162"/>
    <n v="350"/>
    <n v="7.7"/>
    <n v="100"/>
    <s v="CCS"/>
    <n v="1800"/>
    <n v="340"/>
    <n v="5"/>
    <x v="2"/>
    <x v="2"/>
    <n v="4463"/>
    <n v="1834"/>
    <n v="1620"/>
    <x v="1"/>
    <s v="https://ev-database.org/car/1986/Mercedes-Benz-EQA-300-4MATIC"/>
  </r>
  <r>
    <x v="35"/>
    <s v="EQA 350 4MATIC"/>
    <n v="160"/>
    <n v="66.5"/>
    <s v="Lithium-ion"/>
    <n v="300"/>
    <n v="520"/>
    <n v="162"/>
    <n v="350"/>
    <n v="6"/>
    <n v="100"/>
    <s v="CCS"/>
    <n v="1800"/>
    <n v="340"/>
    <n v="5"/>
    <x v="2"/>
    <x v="2"/>
    <n v="4463"/>
    <n v="1834"/>
    <n v="1620"/>
    <x v="1"/>
    <s v="https://ev-database.org/car/1987/Mercedes-Benz-EQA-350-4MATIC"/>
  </r>
  <r>
    <x v="35"/>
    <s v="EQB 250+"/>
    <n v="160"/>
    <n v="70.5"/>
    <s v="Lithium-ion"/>
    <m/>
    <n v="385"/>
    <n v="152"/>
    <n v="415"/>
    <n v="8.9"/>
    <n v="90"/>
    <s v="CCS"/>
    <n v="1400"/>
    <n v="495"/>
    <n v="7"/>
    <x v="0"/>
    <x v="2"/>
    <n v="4684"/>
    <n v="1834"/>
    <n v="1667"/>
    <x v="1"/>
    <s v="https://ev-database.org/car/1988/Mercedes-Benz-EQB-250plus"/>
  </r>
  <r>
    <x v="35"/>
    <s v="EQB 300 4MATIC"/>
    <n v="160"/>
    <n v="66.5"/>
    <s v="Lithium-ion"/>
    <n v="300"/>
    <n v="390"/>
    <n v="168"/>
    <n v="345"/>
    <n v="8"/>
    <n v="100"/>
    <s v="CCS"/>
    <n v="1700"/>
    <n v="495"/>
    <n v="7"/>
    <x v="2"/>
    <x v="2"/>
    <n v="4684"/>
    <n v="1834"/>
    <n v="1667"/>
    <x v="1"/>
    <s v="https://ev-database.org/car/1989/Mercedes-Benz-EQB-300-4MATIC"/>
  </r>
  <r>
    <x v="35"/>
    <s v="EQB 350 4MATIC"/>
    <n v="160"/>
    <n v="66.5"/>
    <s v="Lithium-ion"/>
    <n v="300"/>
    <n v="520"/>
    <n v="168"/>
    <n v="345"/>
    <n v="6.2"/>
    <n v="100"/>
    <s v="CCS"/>
    <n v="1700"/>
    <n v="495"/>
    <n v="7"/>
    <x v="2"/>
    <x v="2"/>
    <n v="4684"/>
    <n v="1834"/>
    <n v="1667"/>
    <x v="1"/>
    <s v="https://ev-database.org/car/1990/Mercedes-Benz-EQB-350-4MATIC"/>
  </r>
  <r>
    <x v="35"/>
    <s v="EQE 300"/>
    <n v="210"/>
    <n v="89"/>
    <s v="Lithium-ion"/>
    <m/>
    <n v="550"/>
    <n v="163"/>
    <n v="525"/>
    <n v="7.3"/>
    <n v="120"/>
    <s v="CCS"/>
    <n v="750"/>
    <n v="430"/>
    <n v="5"/>
    <x v="1"/>
    <x v="7"/>
    <n v="4946"/>
    <n v="1906"/>
    <n v="1503"/>
    <x v="4"/>
    <s v="https://ev-database.org/car/2204/Mercedes-Benz-EQE-300"/>
  </r>
  <r>
    <x v="35"/>
    <s v="EQE 350 4MATIC"/>
    <n v="210"/>
    <n v="90.6"/>
    <s v="Lithium-ion"/>
    <n v="360"/>
    <n v="765"/>
    <n v="173"/>
    <n v="515"/>
    <n v="6.3"/>
    <n v="141"/>
    <s v="CCS"/>
    <n v="1700"/>
    <n v="430"/>
    <n v="5"/>
    <x v="2"/>
    <x v="7"/>
    <n v="4946"/>
    <n v="1906"/>
    <n v="1503"/>
    <x v="4"/>
    <s v="https://ev-database.org/car/2206/Mercedes-Benz-EQE-350-4MATIC"/>
  </r>
  <r>
    <x v="35"/>
    <s v="EQE 350+"/>
    <n v="210"/>
    <n v="96"/>
    <s v="Lithium-ion"/>
    <m/>
    <n v="565"/>
    <n v="164"/>
    <n v="555"/>
    <n v="6.5"/>
    <n v="141"/>
    <s v="CCS"/>
    <n v="750"/>
    <n v="430"/>
    <n v="5"/>
    <x v="1"/>
    <x v="7"/>
    <n v="4946"/>
    <n v="1906"/>
    <n v="1510"/>
    <x v="4"/>
    <s v="https://ev-database.org/car/2205/Mercedes-Benz-EQE-350plus"/>
  </r>
  <r>
    <x v="35"/>
    <s v="EQE 500 4MATIC"/>
    <n v="210"/>
    <n v="90.6"/>
    <s v="Lithium-ion"/>
    <n v="360"/>
    <n v="858"/>
    <n v="173"/>
    <n v="505"/>
    <n v="4.7"/>
    <n v="141"/>
    <s v="CCS"/>
    <n v="1700"/>
    <n v="430"/>
    <n v="5"/>
    <x v="2"/>
    <x v="7"/>
    <n v="4946"/>
    <n v="1906"/>
    <n v="1503"/>
    <x v="4"/>
    <s v="https://ev-database.org/car/2207/Mercedes-Benz-EQE-500-4MATIC"/>
  </r>
  <r>
    <x v="35"/>
    <s v="EQE AMG 43 4MATIC"/>
    <n v="210"/>
    <n v="90.6"/>
    <s v="Lithium-ion"/>
    <n v="360"/>
    <n v="858"/>
    <n v="207"/>
    <n v="450"/>
    <n v="4.2"/>
    <n v="141"/>
    <s v="CCS"/>
    <n v="1700"/>
    <n v="430"/>
    <n v="5"/>
    <x v="2"/>
    <x v="7"/>
    <n v="4964"/>
    <n v="1906"/>
    <n v="1495"/>
    <x v="4"/>
    <s v="https://ev-database.org/car/2208/Mercedes-Benz-EQE-AMG-43-4MATIC"/>
  </r>
  <r>
    <x v="35"/>
    <s v="EQE AMG 53 4MATIC+"/>
    <n v="220"/>
    <n v="90.6"/>
    <s v="Lithium-ion"/>
    <n v="360"/>
    <n v="950"/>
    <n v="208"/>
    <n v="450"/>
    <n v="3.5"/>
    <n v="141"/>
    <s v="CCS"/>
    <n v="1700"/>
    <n v="430"/>
    <n v="5"/>
    <x v="2"/>
    <x v="7"/>
    <n v="4964"/>
    <n v="1906"/>
    <n v="1495"/>
    <x v="4"/>
    <s v="https://ev-database.org/car/2209/Mercedes-Benz-EQE-AMG-53-4MATICplus"/>
  </r>
  <r>
    <x v="35"/>
    <s v="EQE SUV 300"/>
    <n v="210"/>
    <n v="90.6"/>
    <s v="Lithium-ion"/>
    <m/>
    <n v="550"/>
    <n v="182"/>
    <n v="450"/>
    <n v="7.6"/>
    <n v="141"/>
    <s v="CCS"/>
    <n v="750"/>
    <n v="520"/>
    <n v="5"/>
    <x v="1"/>
    <x v="3"/>
    <n v="4863"/>
    <n v="1940"/>
    <n v="1685"/>
    <x v="1"/>
    <s v="https://ev-database.org/car/2045/Mercedes-Benz-EQE-SUV-300"/>
  </r>
  <r>
    <x v="35"/>
    <s v="EQE SUV 350 4MATIC"/>
    <n v="210"/>
    <n v="90.6"/>
    <s v="Lithium-ion"/>
    <m/>
    <n v="765"/>
    <n v="189"/>
    <n v="435"/>
    <n v="6.6"/>
    <n v="141"/>
    <s v="CCS"/>
    <n v="1800"/>
    <n v="520"/>
    <n v="5"/>
    <x v="2"/>
    <x v="3"/>
    <n v="4863"/>
    <n v="1940"/>
    <n v="1685"/>
    <x v="1"/>
    <s v="https://ev-database.org/car/2047/Mercedes-Benz-EQE-SUV-350-4MATIC"/>
  </r>
  <r>
    <x v="35"/>
    <s v="EQE SUV 350+"/>
    <n v="210"/>
    <n v="96"/>
    <s v="Lithium-ion"/>
    <m/>
    <n v="565"/>
    <n v="164"/>
    <n v="475"/>
    <n v="6.9"/>
    <n v="141"/>
    <s v="CCS"/>
    <n v="750"/>
    <n v="520"/>
    <n v="5"/>
    <x v="1"/>
    <x v="3"/>
    <n v="4863"/>
    <n v="1940"/>
    <n v="1685"/>
    <x v="1"/>
    <s v="https://ev-database.org/car/2046/Mercedes-Benz-EQE-SUV-350plus"/>
  </r>
  <r>
    <x v="35"/>
    <s v="EQE SUV 500 4MATIC"/>
    <n v="210"/>
    <n v="96"/>
    <s v="Lithium-ion"/>
    <m/>
    <n v="858"/>
    <n v="187"/>
    <n v="455"/>
    <n v="4.9000000000000004"/>
    <n v="141"/>
    <s v="CCS"/>
    <n v="1800"/>
    <n v="520"/>
    <n v="5"/>
    <x v="2"/>
    <x v="3"/>
    <n v="4863"/>
    <n v="1940"/>
    <n v="1685"/>
    <x v="1"/>
    <s v="https://ev-database.org/car/2048/Mercedes-Benz-EQE-SUV-500-4MATIC"/>
  </r>
  <r>
    <x v="35"/>
    <s v="EQE SUV AMG 43 4MATIC"/>
    <n v="210"/>
    <n v="90.6"/>
    <s v="Lithium-ion"/>
    <n v="360"/>
    <n v="858"/>
    <n v="214"/>
    <n v="425"/>
    <n v="4.3"/>
    <n v="141"/>
    <s v="CCS"/>
    <n v="1800"/>
    <n v="520"/>
    <n v="5"/>
    <x v="2"/>
    <x v="3"/>
    <n v="4879"/>
    <n v="1940"/>
    <n v="1672"/>
    <x v="1"/>
    <s v="https://ev-database.org/car/1763/Mercedes-Benz-EQE-SUV-AMG-43-4MATIC"/>
  </r>
  <r>
    <x v="35"/>
    <s v="EQE SUV AMG 53 4MATIC+"/>
    <n v="240"/>
    <n v="90.6"/>
    <s v="Lithium-ion"/>
    <n v="360"/>
    <n v="1000"/>
    <n v="242"/>
    <n v="420"/>
    <n v="3.5"/>
    <n v="141"/>
    <s v="CCS"/>
    <n v="1800"/>
    <n v="520"/>
    <n v="5"/>
    <x v="2"/>
    <x v="3"/>
    <n v="4879"/>
    <n v="1940"/>
    <n v="1672"/>
    <x v="1"/>
    <s v="https://ev-database.org/car/1764/Mercedes-Benz-EQE-SUV-AMG-53-4MATICplus"/>
  </r>
  <r>
    <x v="35"/>
    <s v="EQS 350"/>
    <n v="210"/>
    <n v="96"/>
    <s v="Lithium-ion"/>
    <n v="360"/>
    <n v="565"/>
    <n v="165"/>
    <n v="570"/>
    <n v="6.7"/>
    <n v="130"/>
    <s v="CCS"/>
    <n v="750"/>
    <n v="620"/>
    <n v="5"/>
    <x v="1"/>
    <x v="5"/>
    <n v="5223"/>
    <n v="1926"/>
    <n v="1512"/>
    <x v="4"/>
    <s v="https://ev-database.org/car/2155/Mercedes-Benz-EQS-350"/>
  </r>
  <r>
    <x v="35"/>
    <s v="EQS 450 4MATIC"/>
    <n v="210"/>
    <n v="118"/>
    <s v="Lithium-ion"/>
    <m/>
    <n v="800"/>
    <n v="180"/>
    <n v="655"/>
    <n v="5.7"/>
    <n v="160"/>
    <s v="CCS"/>
    <n v="1700"/>
    <n v="620"/>
    <n v="5"/>
    <x v="2"/>
    <x v="5"/>
    <n v="5223"/>
    <n v="1926"/>
    <n v="1518"/>
    <x v="4"/>
    <s v="https://ev-database.org/car/2194/Mercedes-Benz-EQS-450-4MATIC"/>
  </r>
  <r>
    <x v="35"/>
    <s v="EQS 450+"/>
    <n v="210"/>
    <n v="118"/>
    <s v="Lithium-ion"/>
    <m/>
    <n v="568"/>
    <n v="173"/>
    <n v="685"/>
    <n v="6.2"/>
    <n v="160"/>
    <s v="CCS"/>
    <n v="750"/>
    <n v="620"/>
    <n v="5"/>
    <x v="1"/>
    <x v="5"/>
    <n v="5223"/>
    <n v="1926"/>
    <n v="1518"/>
    <x v="4"/>
    <s v="https://ev-database.org/car/2193/Mercedes-Benz-EQS-450plus"/>
  </r>
  <r>
    <x v="35"/>
    <s v="EQS 500 4MATIC"/>
    <n v="210"/>
    <n v="118"/>
    <s v="Lithium-ion"/>
    <m/>
    <n v="828"/>
    <n v="180"/>
    <n v="640"/>
    <n v="4.9000000000000004"/>
    <n v="160"/>
    <s v="CCS"/>
    <n v="1700"/>
    <n v="620"/>
    <n v="5"/>
    <x v="2"/>
    <x v="5"/>
    <n v="5223"/>
    <n v="1926"/>
    <n v="1518"/>
    <x v="4"/>
    <s v="https://ev-database.org/car/2195/Mercedes-Benz-EQS-500-4MATIC"/>
  </r>
  <r>
    <x v="35"/>
    <s v="EQS 580 4MATIC"/>
    <n v="210"/>
    <n v="118"/>
    <s v="Lithium-ion"/>
    <m/>
    <n v="858"/>
    <n v="180"/>
    <n v="640"/>
    <n v="4.4000000000000004"/>
    <n v="160"/>
    <s v="CCS"/>
    <n v="1700"/>
    <n v="620"/>
    <n v="5"/>
    <x v="2"/>
    <x v="5"/>
    <n v="5223"/>
    <n v="1926"/>
    <n v="1518"/>
    <x v="4"/>
    <s v="https://ev-database.org/car/2196/Mercedes-Benz-EQS-580-4MATIC"/>
  </r>
  <r>
    <x v="35"/>
    <s v="EQS AMG 53 4MATIC+"/>
    <n v="250"/>
    <n v="118"/>
    <s v="Lithium-ion"/>
    <m/>
    <n v="1020"/>
    <n v="222"/>
    <n v="585"/>
    <n v="3.4"/>
    <n v="160"/>
    <s v="CCS"/>
    <n v="1700"/>
    <n v="620"/>
    <n v="5"/>
    <x v="2"/>
    <x v="5"/>
    <n v="5223"/>
    <n v="1926"/>
    <n v="1518"/>
    <x v="4"/>
    <s v="https://ev-database.org/car/2197/Mercedes-Benz-EQS-AMG-53-4MATICplus"/>
  </r>
  <r>
    <x v="35"/>
    <s v="EQS SUV 450 4MATIC"/>
    <n v="210"/>
    <n v="118"/>
    <s v="Lithium-ion"/>
    <m/>
    <n v="800"/>
    <n v="199"/>
    <n v="530"/>
    <n v="6.1"/>
    <n v="160"/>
    <s v="CCS"/>
    <n v="1800"/>
    <n v="645"/>
    <n v="7"/>
    <x v="2"/>
    <x v="9"/>
    <n v="5125"/>
    <n v="1959"/>
    <n v="1718"/>
    <x v="1"/>
    <s v="https://ev-database.org/car/2088/Mercedes-Benz-EQS-SUV-450-4MATIC"/>
  </r>
  <r>
    <x v="35"/>
    <s v="EQS SUV 450+"/>
    <n v="210"/>
    <n v="118"/>
    <s v="Lithium-ion"/>
    <m/>
    <n v="568"/>
    <n v="195"/>
    <n v="540"/>
    <n v="6.8"/>
    <n v="160"/>
    <s v="CCS"/>
    <n v="750"/>
    <n v="645"/>
    <n v="7"/>
    <x v="1"/>
    <x v="9"/>
    <n v="5125"/>
    <n v="1959"/>
    <n v="1718"/>
    <x v="1"/>
    <s v="https://ev-database.org/car/2087/Mercedes-Benz-EQS-SUV-450plus"/>
  </r>
  <r>
    <x v="35"/>
    <s v="EQS SUV 500 4MATIC"/>
    <n v="210"/>
    <n v="118"/>
    <s v="Lithium-ion"/>
    <m/>
    <n v="828"/>
    <n v="199"/>
    <n v="530"/>
    <n v="5.3"/>
    <n v="160"/>
    <s v="CCS"/>
    <n v="1800"/>
    <n v="645"/>
    <n v="7"/>
    <x v="2"/>
    <x v="9"/>
    <n v="5125"/>
    <n v="1959"/>
    <n v="1718"/>
    <x v="1"/>
    <s v="https://ev-database.org/car/2089/Mercedes-Benz-EQS-SUV-500-4MATIC"/>
  </r>
  <r>
    <x v="35"/>
    <s v="EQS SUV 580 4MATIC"/>
    <n v="210"/>
    <n v="118"/>
    <s v="Lithium-ion"/>
    <m/>
    <n v="858"/>
    <n v="199"/>
    <n v="530"/>
    <n v="4.7"/>
    <n v="160"/>
    <s v="CCS"/>
    <n v="1800"/>
    <s v="13 Banana Boxes"/>
    <n v="7"/>
    <x v="2"/>
    <x v="9"/>
    <n v="5125"/>
    <n v="1959"/>
    <n v="1718"/>
    <x v="1"/>
    <s v="https://ev-database.org/car/2090/Mercedes-Benz-EQS-SUV-580-4MATIC"/>
  </r>
  <r>
    <x v="35"/>
    <s v="EQS SUV Maybach 680"/>
    <n v="210"/>
    <n v="118"/>
    <s v="Lithium-ion"/>
    <m/>
    <n v="950"/>
    <n v="211"/>
    <n v="490"/>
    <n v="4.4000000000000004"/>
    <n v="160"/>
    <s v="CCS"/>
    <n v="1800"/>
    <n v="440"/>
    <n v="4"/>
    <x v="2"/>
    <x v="9"/>
    <n v="5125"/>
    <n v="1959"/>
    <n v="1725"/>
    <x v="1"/>
    <s v="https://ev-database.org/car/2086/Mercedes-Benz-EQS-SUV-Maybach-680"/>
  </r>
  <r>
    <x v="35"/>
    <s v="EQT 200 Long"/>
    <n v="132"/>
    <n v="45"/>
    <s v="Lithium-ion"/>
    <m/>
    <n v="245"/>
    <n v="177"/>
    <n v="220"/>
    <n v="13.3"/>
    <n v="50"/>
    <s v="CCS"/>
    <n v="1500"/>
    <n v="828"/>
    <n v="7"/>
    <x v="0"/>
    <x v="10"/>
    <n v="4922"/>
    <n v="1859"/>
    <n v="1811"/>
    <x v="5"/>
    <s v="https://ev-database.org/car/2239/Mercedes-Benz-EQT-200-Long"/>
  </r>
  <r>
    <x v="35"/>
    <s v="EQT 200 Standard"/>
    <n v="132"/>
    <n v="45"/>
    <s v="Lithium-ion"/>
    <m/>
    <n v="245"/>
    <n v="167"/>
    <n v="225"/>
    <n v="12.6"/>
    <n v="50"/>
    <s v="CCS"/>
    <n v="1500"/>
    <n v="551"/>
    <n v="5"/>
    <x v="0"/>
    <x v="10"/>
    <n v="4498"/>
    <n v="1859"/>
    <n v="1819"/>
    <x v="5"/>
    <s v="https://ev-database.org/car/1908/Mercedes-Benz-EQT-200-Standard"/>
  </r>
  <r>
    <x v="35"/>
    <s v="EQV 250 Extra-Long"/>
    <n v="160"/>
    <n v="60"/>
    <s v="Lithium-ion"/>
    <n v="192"/>
    <n v="365"/>
    <n v="282"/>
    <n v="210"/>
    <n v="12"/>
    <n v="60"/>
    <s v="CCS"/>
    <n v="0"/>
    <n v="1410"/>
    <n v="7"/>
    <x v="0"/>
    <x v="10"/>
    <n v="5370"/>
    <n v="1928"/>
    <n v="1911"/>
    <x v="5"/>
    <s v="https://ev-database.org/car/2130/Mercedes-Benz-EQV-250-Extra-Long"/>
  </r>
  <r>
    <x v="35"/>
    <s v="EQV 250 Long"/>
    <n v="160"/>
    <n v="60"/>
    <s v="Lithium-ion"/>
    <n v="192"/>
    <n v="365"/>
    <n v="282"/>
    <n v="215"/>
    <n v="12"/>
    <n v="60"/>
    <s v="CCS"/>
    <n v="0"/>
    <n v="1030"/>
    <n v="7"/>
    <x v="0"/>
    <x v="10"/>
    <n v="5140"/>
    <n v="1928"/>
    <n v="1910"/>
    <x v="5"/>
    <s v="https://ev-database.org/car/2129/Mercedes-Benz-EQV-250-Long"/>
  </r>
  <r>
    <x v="35"/>
    <s v="EQV 300 Extra-Long"/>
    <n v="140"/>
    <n v="90"/>
    <s v="Lithium-ion"/>
    <n v="288"/>
    <n v="365"/>
    <n v="249"/>
    <n v="315"/>
    <n v="12.2"/>
    <n v="96"/>
    <s v="CCS"/>
    <n v="0"/>
    <n v="1410"/>
    <n v="7"/>
    <x v="0"/>
    <x v="10"/>
    <n v="5370"/>
    <n v="1928"/>
    <n v="1901"/>
    <x v="5"/>
    <s v="https://ev-database.org/car/2274/Mercedes-Benz-EQV-300-Extra-Long"/>
  </r>
  <r>
    <x v="35"/>
    <s v="EQV 300 Long"/>
    <n v="160"/>
    <n v="90"/>
    <s v="Lithium-ion"/>
    <n v="288"/>
    <n v="365"/>
    <n v="276"/>
    <n v="320"/>
    <n v="12.1"/>
    <n v="96"/>
    <s v="CCS"/>
    <n v="0"/>
    <n v="1030"/>
    <n v="7"/>
    <x v="0"/>
    <x v="10"/>
    <n v="5140"/>
    <n v="1928"/>
    <n v="1901"/>
    <x v="5"/>
    <s v="https://ev-database.org/car/2131/Mercedes-Benz-EQV-300-Long"/>
  </r>
  <r>
    <x v="35"/>
    <s v="G 580"/>
    <n v="180"/>
    <n v="116"/>
    <s v="Lithium-ion"/>
    <n v="216"/>
    <n v="1164"/>
    <n v="267"/>
    <n v="360"/>
    <n v="4.7"/>
    <n v="150"/>
    <s v="CCS"/>
    <n v="0"/>
    <n v="555"/>
    <n v="5"/>
    <x v="2"/>
    <x v="9"/>
    <n v="4624"/>
    <n v="1931"/>
    <n v="1986"/>
    <x v="1"/>
    <s v="https://ev-database.org/car/2192/Mercedes-Benz-G-580"/>
  </r>
  <r>
    <x v="35"/>
    <s v="eVito Tourer Extra-Long 60 kWh"/>
    <n v="160"/>
    <n v="60"/>
    <s v="Lithium-ion"/>
    <n v="192"/>
    <n v="360"/>
    <n v="254"/>
    <n v="215"/>
    <n v="12"/>
    <n v="60"/>
    <s v="CCS"/>
    <n v="0"/>
    <n v="1390"/>
    <n v="8"/>
    <x v="0"/>
    <x v="10"/>
    <n v="5370"/>
    <n v="1928"/>
    <n v="1890"/>
    <x v="5"/>
    <s v="https://ev-database.org/car/2139/Mercedes-Benz-eVito-Tourer-Extra-Long-60-kWh"/>
  </r>
  <r>
    <x v="35"/>
    <s v="eVito Tourer Long 60 kWh"/>
    <n v="160"/>
    <n v="60"/>
    <s v="Lithium-ion"/>
    <n v="192"/>
    <n v="360"/>
    <n v="259"/>
    <n v="220"/>
    <n v="12"/>
    <n v="60"/>
    <s v="CCS"/>
    <n v="0"/>
    <n v="990"/>
    <n v="8"/>
    <x v="0"/>
    <x v="10"/>
    <n v="5140"/>
    <n v="1928"/>
    <n v="1890"/>
    <x v="5"/>
    <s v="https://ev-database.org/car/2138/Mercedes-Benz-eVito-Tourer-Long-60-kWh"/>
  </r>
  <r>
    <x v="35"/>
    <s v="eVito Tourer Long 90 kWh"/>
    <n v="160"/>
    <n v="90"/>
    <s v="Lithium-ion"/>
    <n v="288"/>
    <n v="360"/>
    <n v="260"/>
    <n v="325"/>
    <n v="12.1"/>
    <n v="96"/>
    <s v="CCS"/>
    <n v="0"/>
    <n v="990"/>
    <n v="8"/>
    <x v="0"/>
    <x v="10"/>
    <n v="5140"/>
    <n v="1928"/>
    <n v="1890"/>
    <x v="5"/>
    <s v="https://ev-database.org/car/2140/Mercedes-Benz-eVito-Tourer-Long-90-kWh"/>
  </r>
  <r>
    <x v="36"/>
    <s v="Aceman E"/>
    <n v="160"/>
    <n v="38.5"/>
    <s v="Lithium-ion"/>
    <m/>
    <n v="290"/>
    <n v="129"/>
    <n v="230"/>
    <n v="7.9"/>
    <n v="60"/>
    <s v="CCS"/>
    <n v="750"/>
    <n v="300"/>
    <n v="5"/>
    <x v="0"/>
    <x v="1"/>
    <n v="4079"/>
    <n v="1754"/>
    <n v="1514"/>
    <x v="1"/>
    <s v="https://ev-database.org/car/2190/Mini-Aceman-E"/>
  </r>
  <r>
    <x v="36"/>
    <s v="Aceman JCW"/>
    <n v="200"/>
    <n v="49.2"/>
    <s v="Lithium-ion"/>
    <m/>
    <n v="350"/>
    <n v="143"/>
    <n v="280"/>
    <n v="6.4"/>
    <n v="75"/>
    <s v="CCS"/>
    <n v="750"/>
    <n v="300"/>
    <n v="5"/>
    <x v="0"/>
    <x v="1"/>
    <n v="4079"/>
    <n v="1754"/>
    <n v="1514"/>
    <x v="1"/>
    <s v="https://ev-database.org/car/3059/Mini-Aceman-JCW"/>
  </r>
  <r>
    <x v="36"/>
    <s v="Aceman SE"/>
    <n v="170"/>
    <n v="49.2"/>
    <s v="Lithium-ion"/>
    <m/>
    <n v="330"/>
    <n v="129"/>
    <n v="290"/>
    <n v="7.1"/>
    <n v="75"/>
    <s v="CCS"/>
    <n v="750"/>
    <n v="300"/>
    <n v="5"/>
    <x v="0"/>
    <x v="1"/>
    <n v="4079"/>
    <n v="1754"/>
    <n v="1514"/>
    <x v="1"/>
    <s v="https://ev-database.org/car/2191/Mini-Aceman-SE"/>
  </r>
  <r>
    <x v="36"/>
    <s v="Cooper E"/>
    <n v="160"/>
    <n v="36.6"/>
    <s v="Lithium-ion"/>
    <m/>
    <n v="290"/>
    <n v="125"/>
    <n v="250"/>
    <n v="7.3"/>
    <n v="60"/>
    <s v="CCS"/>
    <n v="0"/>
    <n v="200"/>
    <n v="4"/>
    <x v="0"/>
    <x v="0"/>
    <n v="3858"/>
    <n v="1756"/>
    <n v="1460"/>
    <x v="0"/>
    <s v="https://ev-database.org/car/1997/Mini-Cooper-E"/>
  </r>
  <r>
    <x v="36"/>
    <s v="Cooper JCW"/>
    <n v="200"/>
    <n v="49.2"/>
    <s v="Lithium-ion"/>
    <m/>
    <n v="350"/>
    <n v="135"/>
    <n v="290"/>
    <n v="5.9"/>
    <n v="75"/>
    <s v="CCS"/>
    <n v="0"/>
    <n v="200"/>
    <n v="4"/>
    <x v="0"/>
    <x v="0"/>
    <n v="3858"/>
    <n v="1756"/>
    <n v="1460"/>
    <x v="0"/>
    <s v="https://ev-database.org/car/3058/Mini-Cooper-JCW"/>
  </r>
  <r>
    <x v="36"/>
    <s v="Cooper SE"/>
    <n v="170"/>
    <n v="49.2"/>
    <s v="Lithium-ion"/>
    <m/>
    <n v="330"/>
    <n v="127"/>
    <n v="330"/>
    <n v="6.7"/>
    <n v="75"/>
    <s v="CCS"/>
    <n v="0"/>
    <n v="200"/>
    <n v="4"/>
    <x v="0"/>
    <x v="0"/>
    <n v="3858"/>
    <n v="1756"/>
    <n v="1460"/>
    <x v="0"/>
    <s v="https://ev-database.org/car/1998/Mini-Cooper-SE"/>
  </r>
  <r>
    <x v="36"/>
    <s v="Countryman E"/>
    <n v="170"/>
    <n v="64.599999999999994"/>
    <s v="Lithium-ion"/>
    <m/>
    <n v="250"/>
    <n v="140"/>
    <n v="380"/>
    <n v="8.6"/>
    <n v="94"/>
    <s v="CCS"/>
    <n v="750"/>
    <n v="460"/>
    <n v="5"/>
    <x v="0"/>
    <x v="2"/>
    <n v="4433"/>
    <n v="1843"/>
    <n v="1656"/>
    <x v="1"/>
    <s v="https://ev-database.org/car/1994/Mini-Countryman-E"/>
  </r>
  <r>
    <x v="36"/>
    <s v="Countryman SE ALL4"/>
    <n v="180"/>
    <n v="64.599999999999994"/>
    <s v="Lithium-ion"/>
    <m/>
    <n v="494"/>
    <n v="149"/>
    <n v="365"/>
    <n v="5.6"/>
    <n v="94"/>
    <s v="CCS"/>
    <n v="1200"/>
    <n v="460"/>
    <n v="5"/>
    <x v="2"/>
    <x v="2"/>
    <n v="4433"/>
    <n v="1843"/>
    <n v="1656"/>
    <x v="1"/>
    <s v="https://ev-database.org/car/1995/Mini-Countryman-SE-ALL4"/>
  </r>
  <r>
    <x v="37"/>
    <s v="EL6 Long Range"/>
    <n v="200"/>
    <n v="90"/>
    <s v="Lithium-ion"/>
    <n v="96"/>
    <n v="700"/>
    <n v="170"/>
    <n v="435"/>
    <n v="4.5"/>
    <n v="135"/>
    <s v="CCS"/>
    <n v="1200"/>
    <n v="579"/>
    <n v="5"/>
    <x v="2"/>
    <x v="3"/>
    <n v="4854"/>
    <n v="1995"/>
    <n v="1703"/>
    <x v="1"/>
    <s v="https://ev-database.org/car/1922/NIO-EL6-Long-Range"/>
  </r>
  <r>
    <x v="37"/>
    <s v="EL6 Standard Range"/>
    <n v="200"/>
    <n v="73.5"/>
    <s v="Lithium-ion"/>
    <n v="118"/>
    <n v="700"/>
    <n v="181"/>
    <n v="365"/>
    <n v="4.5"/>
    <n v="110"/>
    <s v="CCS"/>
    <n v="1200"/>
    <n v="579"/>
    <n v="5"/>
    <x v="2"/>
    <x v="3"/>
    <n v="4854"/>
    <n v="1995"/>
    <n v="1703"/>
    <x v="1"/>
    <s v="https://ev-database.org/car/1921/NIO-EL6-Standard-Range"/>
  </r>
  <r>
    <x v="37"/>
    <s v="EL7 Long Range"/>
    <n v="200"/>
    <n v="90"/>
    <s v="Lithium-ion"/>
    <n v="96"/>
    <n v="850"/>
    <n v="185"/>
    <n v="430"/>
    <n v="3.9"/>
    <n v="100"/>
    <s v="CCS"/>
    <n v="2000"/>
    <n v="570"/>
    <n v="5"/>
    <x v="2"/>
    <x v="9"/>
    <n v="4912"/>
    <n v="1987"/>
    <n v="1720"/>
    <x v="1"/>
    <s v="https://ev-database.org/car/1789/NIO-EL7-Long-Range"/>
  </r>
  <r>
    <x v="37"/>
    <s v="EL7 Standard Range"/>
    <n v="200"/>
    <n v="73.5"/>
    <s v="Lithium-ion"/>
    <n v="118"/>
    <n v="850"/>
    <n v="198"/>
    <n v="355"/>
    <n v="3.9"/>
    <n v="110"/>
    <s v="CCS"/>
    <n v="2000"/>
    <n v="570"/>
    <n v="5"/>
    <x v="2"/>
    <x v="9"/>
    <n v="4912"/>
    <n v="1987"/>
    <n v="1720"/>
    <x v="1"/>
    <s v="https://ev-database.org/car/1788/NIO-EL7-Standard-Range"/>
  </r>
  <r>
    <x v="37"/>
    <s v="EL8 Long Range"/>
    <n v="200"/>
    <n v="90"/>
    <s v="Lithium-ion"/>
    <n v="96"/>
    <n v="850"/>
    <n v="185"/>
    <n v="440"/>
    <n v="4.0999999999999996"/>
    <n v="190"/>
    <s v="CCS"/>
    <n v="2000"/>
    <n v="265"/>
    <n v="6"/>
    <x v="2"/>
    <x v="9"/>
    <n v="5099"/>
    <n v="1989"/>
    <n v="1750"/>
    <x v="1"/>
    <s v="https://ev-database.org/car/2223/NIO-EL8-Long-Range"/>
  </r>
  <r>
    <x v="37"/>
    <s v="EL8 Standard Range"/>
    <n v="200"/>
    <n v="73.5"/>
    <s v="Lithium-ion"/>
    <n v="118"/>
    <n v="850"/>
    <n v="196"/>
    <n v="360"/>
    <n v="4.0999999999999996"/>
    <n v="110"/>
    <s v="CCS"/>
    <n v="2000"/>
    <n v="265"/>
    <n v="6"/>
    <x v="2"/>
    <x v="9"/>
    <n v="5099"/>
    <n v="1989"/>
    <n v="1750"/>
    <x v="1"/>
    <s v="https://ev-database.org/car/2222/NIO-EL8-Standard-Range"/>
  </r>
  <r>
    <x v="37"/>
    <s v="ET5 Long Range"/>
    <n v="200"/>
    <n v="90"/>
    <s v="Lithium-ion"/>
    <n v="96"/>
    <n v="700"/>
    <n v="167"/>
    <n v="500"/>
    <n v="4"/>
    <n v="100"/>
    <s v="CCS"/>
    <n v="1400"/>
    <n v="386"/>
    <n v="5"/>
    <x v="2"/>
    <x v="7"/>
    <n v="4790"/>
    <n v="1960"/>
    <n v="1499"/>
    <x v="4"/>
    <s v="https://ev-database.org/car/1787/NIO-ET5-Long-Range"/>
  </r>
  <r>
    <x v="37"/>
    <s v="ET5 Standard Range"/>
    <n v="200"/>
    <n v="73.5"/>
    <s v="Lithium-ion"/>
    <n v="118"/>
    <n v="700"/>
    <n v="175"/>
    <n v="410"/>
    <n v="4"/>
    <n v="110"/>
    <s v="CCS"/>
    <n v="1400"/>
    <n v="386"/>
    <n v="5"/>
    <x v="2"/>
    <x v="7"/>
    <n v="4790"/>
    <n v="1960"/>
    <n v="1499"/>
    <x v="4"/>
    <s v="https://ev-database.org/car/1786/NIO-ET5-Standard-Range"/>
  </r>
  <r>
    <x v="37"/>
    <s v="ET5 Touring Long Range"/>
    <n v="200"/>
    <n v="90"/>
    <s v="Lithium-ion"/>
    <n v="96"/>
    <n v="700"/>
    <n v="178"/>
    <n v="485"/>
    <n v="4"/>
    <n v="135"/>
    <s v="CCS"/>
    <n v="1400"/>
    <n v="450"/>
    <n v="5"/>
    <x v="2"/>
    <x v="7"/>
    <n v="4790"/>
    <n v="1960"/>
    <n v="1499"/>
    <x v="2"/>
    <s v="https://ev-database.org/car/1916/NIO-ET5-Touring-Long-Range"/>
  </r>
  <r>
    <x v="37"/>
    <s v="ET5 Touring Standard Range"/>
    <n v="200"/>
    <n v="73.5"/>
    <s v="Lithium-ion"/>
    <n v="118"/>
    <n v="700"/>
    <n v="169"/>
    <n v="400"/>
    <n v="4"/>
    <n v="110"/>
    <s v="CCS"/>
    <n v="1400"/>
    <n v="450"/>
    <n v="5"/>
    <x v="2"/>
    <x v="7"/>
    <n v="4790"/>
    <n v="1960"/>
    <n v="1499"/>
    <x v="2"/>
    <s v="https://ev-database.org/car/1915/NIO-ET5-Touring-Standard-Range"/>
  </r>
  <r>
    <x v="37"/>
    <s v="ET7 Long Range"/>
    <n v="200"/>
    <n v="90"/>
    <s v="Lithium-ion"/>
    <n v="96"/>
    <n v="850"/>
    <n v="178"/>
    <n v="505"/>
    <n v="3.8"/>
    <n v="100"/>
    <s v="CCS"/>
    <n v="2000"/>
    <n v="363"/>
    <n v="5"/>
    <x v="2"/>
    <x v="5"/>
    <n v="5101"/>
    <n v="1987"/>
    <n v="1509"/>
    <x v="4"/>
    <s v="https://ev-database.org/car/1752/NIO-ET7-Long-Range"/>
  </r>
  <r>
    <x v="37"/>
    <s v="ET7 Standard Range"/>
    <n v="200"/>
    <n v="73.5"/>
    <s v="Lithium-ion"/>
    <n v="118"/>
    <n v="850"/>
    <n v="191"/>
    <n v="415"/>
    <n v="3.8"/>
    <n v="110"/>
    <s v="CCS"/>
    <n v="2000"/>
    <n v="363"/>
    <n v="5"/>
    <x v="2"/>
    <x v="5"/>
    <n v="5101"/>
    <n v="1987"/>
    <n v="1509"/>
    <x v="4"/>
    <s v="https://ev-database.org/car/1751/NIO-ET7-Standard-Range"/>
  </r>
  <r>
    <x v="38"/>
    <s v="Ariya 63kWh"/>
    <n v="160"/>
    <n v="63"/>
    <s v="Lithium-ion"/>
    <m/>
    <n v="300"/>
    <n v="175"/>
    <n v="335"/>
    <n v="7.5"/>
    <n v="90"/>
    <s v="CCS"/>
    <n v="750"/>
    <n v="468"/>
    <n v="5"/>
    <x v="0"/>
    <x v="2"/>
    <n v="4595"/>
    <n v="1850"/>
    <n v="1660"/>
    <x v="1"/>
    <s v="https://ev-database.org/car/1301/Nissan-Ariya-63kWh"/>
  </r>
  <r>
    <x v="38"/>
    <s v="Ariya 87kWh"/>
    <n v="160"/>
    <n v="87"/>
    <s v="Lithium-ion"/>
    <m/>
    <n v="300"/>
    <n v="169"/>
    <n v="450"/>
    <n v="7.6"/>
    <n v="110"/>
    <s v="CCS"/>
    <n v="750"/>
    <n v="468"/>
    <n v="5"/>
    <x v="0"/>
    <x v="2"/>
    <n v="4595"/>
    <n v="1850"/>
    <n v="1660"/>
    <x v="1"/>
    <s v="https://ev-database.org/car/1302/Nissan-Ariya-87kWh"/>
  </r>
  <r>
    <x v="38"/>
    <s v="Ariya e-4ORCE 87kWh - 225 kW"/>
    <n v="200"/>
    <n v="87"/>
    <s v="Lithium-ion"/>
    <m/>
    <n v="600"/>
    <n v="190"/>
    <n v="405"/>
    <n v="5.7"/>
    <n v="110"/>
    <s v="CCS"/>
    <n v="1500"/>
    <n v="415"/>
    <n v="5"/>
    <x v="2"/>
    <x v="2"/>
    <n v="4595"/>
    <n v="1850"/>
    <n v="1660"/>
    <x v="1"/>
    <s v="https://ev-database.org/car/1304/Nissan-Ariya-e-4ORCE-87kWh---225-kW"/>
  </r>
  <r>
    <x v="38"/>
    <s v="Ariya e-4ORCE 87kWh - 320 kW Nismo"/>
    <n v="200"/>
    <n v="87"/>
    <s v="Lithium-ion"/>
    <m/>
    <n v="600"/>
    <n v="209"/>
    <n v="385"/>
    <n v="5"/>
    <n v="110"/>
    <s v="CCS"/>
    <m/>
    <n v="415"/>
    <n v="5"/>
    <x v="2"/>
    <x v="2"/>
    <n v="4655"/>
    <n v="1850"/>
    <n v="1660"/>
    <x v="1"/>
    <s v="https://ev-database.org/car/3074/Nissan-Ariya-e-4ORCE-87kWh---320-kW-Nismo"/>
  </r>
  <r>
    <x v="38"/>
    <s v="Townstar EV Passenger"/>
    <n v="132"/>
    <n v="45"/>
    <s v="Lithium-ion"/>
    <m/>
    <n v="245"/>
    <n v="158"/>
    <n v="225"/>
    <n v="12.6"/>
    <n v="50"/>
    <s v="CCS"/>
    <n v="1500"/>
    <n v="819"/>
    <n v="5"/>
    <x v="0"/>
    <x v="10"/>
    <n v="4488"/>
    <n v="1860"/>
    <n v="1838"/>
    <x v="5"/>
    <s v="https://ev-database.org/car/2042/Nissan-Townstar-EV-Passenger"/>
  </r>
  <r>
    <x v="38"/>
    <s v="Townstar EV Passenger L2"/>
    <n v="130"/>
    <n v="45"/>
    <s v="Lithium-ion"/>
    <m/>
    <n v="245"/>
    <n v="173"/>
    <n v="220"/>
    <n v="13.3"/>
    <n v="50"/>
    <s v="CCS"/>
    <n v="1500"/>
    <n v="819"/>
    <n v="7"/>
    <x v="0"/>
    <x v="10"/>
    <n v="4911"/>
    <n v="1860"/>
    <n v="1815"/>
    <x v="5"/>
    <s v="https://ev-database.org/car/3084/Nissan-Townstar-EV-Passenger-L2"/>
  </r>
  <r>
    <x v="39"/>
    <s v="E5"/>
    <n v="172"/>
    <n v="61"/>
    <s v="Lithium-ion"/>
    <m/>
    <n v="340"/>
    <n v="152"/>
    <n v="345"/>
    <n v="7.6"/>
    <n v="60"/>
    <s v="CCS"/>
    <m/>
    <n v="380"/>
    <n v="5"/>
    <x v="0"/>
    <x v="2"/>
    <n v="4424"/>
    <n v="1830"/>
    <n v="1588"/>
    <x v="1"/>
    <s v="https://ev-database.org/car/3046/Omoda-E5"/>
  </r>
  <r>
    <x v="40"/>
    <s v="Astra Electric"/>
    <n v="170"/>
    <n v="50.8"/>
    <s v="Lithium-ion"/>
    <n v="102"/>
    <n v="270"/>
    <n v="128"/>
    <n v="320"/>
    <n v="9.1999999999999993"/>
    <n v="85"/>
    <s v="CCS"/>
    <n v="0"/>
    <n v="352"/>
    <n v="5"/>
    <x v="0"/>
    <x v="8"/>
    <n v="4374"/>
    <n v="1860"/>
    <n v="1470"/>
    <x v="0"/>
    <s v="https://ev-database.org/car/1792/Opel-Astra-Electric"/>
  </r>
  <r>
    <x v="40"/>
    <s v="Astra Sports Tourer Electric"/>
    <n v="170"/>
    <n v="50.8"/>
    <s v="Lithium-ion"/>
    <n v="102"/>
    <n v="270"/>
    <n v="123"/>
    <n v="310"/>
    <n v="9.3000000000000007"/>
    <n v="85"/>
    <s v="CCS"/>
    <n v="0"/>
    <n v="516"/>
    <n v="5"/>
    <x v="0"/>
    <x v="8"/>
    <n v="4642"/>
    <n v="1860"/>
    <n v="1480"/>
    <x v="2"/>
    <s v="https://ev-database.org/car/1793/Opel-Astra-Sports-Tourer-Electric"/>
  </r>
  <r>
    <x v="40"/>
    <s v="Combo-e Life 50 kWh"/>
    <n v="135"/>
    <n v="50"/>
    <s v="Lithium-ion"/>
    <m/>
    <n v="260"/>
    <n v="149"/>
    <n v="235"/>
    <n v="11.3"/>
    <n v="80"/>
    <s v="CCS"/>
    <n v="750"/>
    <n v="775"/>
    <n v="5"/>
    <x v="0"/>
    <x v="10"/>
    <n v="4410"/>
    <n v="1921"/>
    <n v="1812"/>
    <x v="5"/>
    <s v="https://ev-database.org/car/2161/Opel-Combo-e-Life-50-kWh"/>
  </r>
  <r>
    <x v="40"/>
    <s v="Combo-e Life XL 50 kWh"/>
    <n v="135"/>
    <n v="50"/>
    <s v="Lithium-ion"/>
    <m/>
    <n v="260"/>
    <n v="149"/>
    <n v="230"/>
    <n v="11.3"/>
    <n v="80"/>
    <s v="CCS"/>
    <n v="750"/>
    <n v="1050"/>
    <n v="7"/>
    <x v="0"/>
    <x v="10"/>
    <n v="4760"/>
    <n v="1921"/>
    <n v="1818"/>
    <x v="5"/>
    <s v="https://ev-database.org/car/2162/Opel-Combo-e-Life-XL-50-kWh"/>
  </r>
  <r>
    <x v="40"/>
    <s v="Corsa Electric 50 kWh"/>
    <n v="150"/>
    <n v="46.3"/>
    <s v="Lithium-ion"/>
    <n v="216"/>
    <n v="260"/>
    <n v="131"/>
    <n v="290"/>
    <n v="8.6999999999999993"/>
    <n v="78"/>
    <s v="CCS"/>
    <n v="0"/>
    <n v="267"/>
    <n v="5"/>
    <x v="0"/>
    <x v="0"/>
    <n v="4061"/>
    <n v="1765"/>
    <n v="1435"/>
    <x v="0"/>
    <s v="https://ev-database.org/car/1941/Opel-Corsa-Electric-50-kWh"/>
  </r>
  <r>
    <x v="40"/>
    <s v="Corsa Electric 51 kWh"/>
    <n v="150"/>
    <n v="48.1"/>
    <s v="Lithium-ion"/>
    <n v="96"/>
    <n v="260"/>
    <n v="120"/>
    <n v="315"/>
    <n v="8.1"/>
    <n v="80"/>
    <s v="CCS"/>
    <n v="0"/>
    <n v="267"/>
    <n v="5"/>
    <x v="0"/>
    <x v="0"/>
    <n v="4061"/>
    <n v="1765"/>
    <n v="1435"/>
    <x v="0"/>
    <s v="https://ev-database.org/car/1942/Opel-Corsa-Electric-51-kWh"/>
  </r>
  <r>
    <x v="40"/>
    <s v="Frontera 44 kWh"/>
    <n v="140"/>
    <n v="44"/>
    <s v="Lithium-ion"/>
    <m/>
    <n v="120"/>
    <n v="144"/>
    <n v="245"/>
    <n v="12.1"/>
    <n v="60"/>
    <s v="CCS"/>
    <n v="350"/>
    <n v="460"/>
    <n v="5"/>
    <x v="0"/>
    <x v="1"/>
    <n v="4385"/>
    <n v="1795"/>
    <n v="1635"/>
    <x v="1"/>
    <s v="https://ev-database.org/car/2238/Opel-Frontera-44-kWh"/>
  </r>
  <r>
    <x v="40"/>
    <s v="Grandland 73 kWh"/>
    <n v="170"/>
    <n v="73"/>
    <s v="Lithium-ion"/>
    <n v="96"/>
    <n v="260"/>
    <n v="145"/>
    <n v="365"/>
    <n v="9"/>
    <n v="90"/>
    <s v="CCS"/>
    <n v="1200"/>
    <n v="550"/>
    <n v="5"/>
    <x v="0"/>
    <x v="2"/>
    <n v="4650"/>
    <n v="1934"/>
    <n v="1665"/>
    <x v="1"/>
    <s v="https://ev-database.org/car/3037/Opel-Grandland-73-kWh"/>
  </r>
  <r>
    <x v="40"/>
    <s v="Grandland 82 kWh"/>
    <n v="170"/>
    <n v="82.2"/>
    <s v="Lithium-ion"/>
    <m/>
    <n v="260"/>
    <n v="146"/>
    <n v="410"/>
    <n v="9"/>
    <n v="100"/>
    <s v="CCS"/>
    <n v="1200"/>
    <n v="550"/>
    <n v="5"/>
    <x v="0"/>
    <x v="2"/>
    <n v="4650"/>
    <n v="1934"/>
    <n v="1665"/>
    <x v="1"/>
    <s v="https://ev-database.org/car/3038/Opel-Grandland-82-kWh"/>
  </r>
  <r>
    <x v="40"/>
    <s v="Mokka Electric"/>
    <n v="150"/>
    <n v="50.8"/>
    <s v="Lithium-ion"/>
    <n v="102"/>
    <n v="260"/>
    <n v="126"/>
    <n v="285"/>
    <n v="9"/>
    <n v="85"/>
    <s v="CCS"/>
    <n v="0"/>
    <n v="310"/>
    <n v="5"/>
    <x v="0"/>
    <x v="1"/>
    <n v="4151"/>
    <n v="1790"/>
    <n v="1534"/>
    <x v="1"/>
    <s v="https://ev-database.org/car/3051/Opel-Mokka-Electric"/>
  </r>
  <r>
    <x v="40"/>
    <s v="Zafira-e Life L2 50 kWh"/>
    <n v="130"/>
    <n v="46.3"/>
    <s v="Lithium-ion"/>
    <n v="216"/>
    <n v="270"/>
    <n v="217"/>
    <n v="180"/>
    <n v="13.3"/>
    <n v="78"/>
    <s v="CCS"/>
    <n v="1000"/>
    <n v="603"/>
    <n v="9"/>
    <x v="0"/>
    <x v="10"/>
    <n v="4983"/>
    <n v="1920"/>
    <n v="1890"/>
    <x v="5"/>
    <s v="https://ev-database.org/car/2260/Opel-Zafira-e-Life-L2-50-kWh"/>
  </r>
  <r>
    <x v="40"/>
    <s v="Zafira-e Life L2 75 kWh"/>
    <n v="130"/>
    <n v="68"/>
    <s v="Lithium-ion"/>
    <n v="324"/>
    <n v="270"/>
    <n v="202"/>
    <n v="260"/>
    <n v="14.2"/>
    <n v="79"/>
    <s v="CCS"/>
    <n v="1000"/>
    <n v="603"/>
    <n v="9"/>
    <x v="0"/>
    <x v="10"/>
    <n v="4983"/>
    <n v="1920"/>
    <n v="1890"/>
    <x v="5"/>
    <s v="https://ev-database.org/car/2262/Opel-Zafira-e-Life-L2-75-kWh"/>
  </r>
  <r>
    <x v="40"/>
    <s v="Zafira-e Life L3 50 kWh"/>
    <n v="130"/>
    <n v="46.3"/>
    <s v="Lithium-ion"/>
    <n v="216"/>
    <n v="270"/>
    <n v="219"/>
    <n v="180"/>
    <n v="13.3"/>
    <n v="78"/>
    <s v="CCS"/>
    <n v="1000"/>
    <n v="989"/>
    <n v="9"/>
    <x v="0"/>
    <x v="10"/>
    <n v="5333"/>
    <n v="1920"/>
    <n v="1890"/>
    <x v="5"/>
    <s v="https://ev-database.org/car/2261/Opel-Zafira-e-Life-L3-50-kWh"/>
  </r>
  <r>
    <x v="40"/>
    <s v="Zafira-e Life L3 75 kWh"/>
    <n v="130"/>
    <n v="68"/>
    <s v="Lithium-ion"/>
    <n v="324"/>
    <n v="260"/>
    <n v="204"/>
    <n v="260"/>
    <n v="14.2"/>
    <n v="79"/>
    <s v="CCS"/>
    <n v="1000"/>
    <n v="989"/>
    <n v="9"/>
    <x v="0"/>
    <x v="10"/>
    <n v="5333"/>
    <n v="1920"/>
    <n v="1890"/>
    <x v="5"/>
    <s v="https://ev-database.org/car/2263/Opel-Zafira-e-Life-L3-75-kWh"/>
  </r>
  <r>
    <x v="41"/>
    <s v="e-2008 50 kWh"/>
    <n v="150"/>
    <n v="46.3"/>
    <s v="Lithium-ion"/>
    <n v="216"/>
    <n v="260"/>
    <n v="136"/>
    <n v="270"/>
    <n v="9.9"/>
    <n v="78"/>
    <s v="CCS"/>
    <n v="0"/>
    <n v="434"/>
    <n v="5"/>
    <x v="0"/>
    <x v="1"/>
    <n v="4304"/>
    <n v="1775"/>
    <n v="1523"/>
    <x v="1"/>
    <s v="https://ev-database.org/car/1946/Peugeot-e-2008-50-kWh"/>
  </r>
  <r>
    <x v="41"/>
    <s v="e-2008 54 kWh"/>
    <n v="150"/>
    <n v="50.8"/>
    <s v="Lithium-ion"/>
    <n v="102"/>
    <n v="260"/>
    <n v="125"/>
    <n v="300"/>
    <n v="9.1"/>
    <n v="85"/>
    <s v="CCS"/>
    <n v="0"/>
    <n v="434"/>
    <n v="5"/>
    <x v="0"/>
    <x v="1"/>
    <n v="4304"/>
    <n v="1775"/>
    <n v="1523"/>
    <x v="1"/>
    <s v="https://ev-database.org/car/1947/Peugeot-e-2008-54-kWh"/>
  </r>
  <r>
    <x v="41"/>
    <s v="e-208 50 kWh"/>
    <n v="150"/>
    <n v="46.3"/>
    <s v="Lithium-ion"/>
    <n v="216"/>
    <n v="260"/>
    <n v="132"/>
    <n v="290"/>
    <n v="9"/>
    <n v="78"/>
    <s v="CCS"/>
    <n v="0"/>
    <n v="265"/>
    <n v="5"/>
    <x v="0"/>
    <x v="0"/>
    <n v="4055"/>
    <n v="1765"/>
    <n v="1430"/>
    <x v="0"/>
    <s v="https://ev-database.org/car/1948/Peugeot-e-208-50-kWh"/>
  </r>
  <r>
    <x v="41"/>
    <s v="e-208 51 kWh"/>
    <n v="150"/>
    <n v="48.1"/>
    <s v="Lithium-ion"/>
    <n v="96"/>
    <n v="260"/>
    <n v="120"/>
    <n v="310"/>
    <n v="8.1999999999999993"/>
    <n v="80"/>
    <s v="CCS"/>
    <n v="0"/>
    <n v="265"/>
    <n v="5"/>
    <x v="0"/>
    <x v="0"/>
    <n v="4055"/>
    <n v="1765"/>
    <n v="1430"/>
    <x v="0"/>
    <s v="https://ev-database.org/car/1949/Peugeot-e-208-51-kWh"/>
  </r>
  <r>
    <x v="41"/>
    <s v="e-3008 73 kWh"/>
    <n v="170"/>
    <n v="73"/>
    <s v="Lithium-ion"/>
    <n v="96"/>
    <n v="345"/>
    <n v="143"/>
    <n v="380"/>
    <n v="8.8000000000000007"/>
    <n v="90"/>
    <s v="CCS"/>
    <n v="1250"/>
    <n v="588"/>
    <n v="5"/>
    <x v="0"/>
    <x v="2"/>
    <n v="4542"/>
    <n v="1895"/>
    <n v="1641"/>
    <x v="1"/>
    <s v="https://ev-database.org/car/2003/Peugeot-e-3008-73-kWh"/>
  </r>
  <r>
    <x v="41"/>
    <s v="e-3008 73 kWh Dual Motor"/>
    <n v="170"/>
    <n v="73"/>
    <s v="Lithium-ion"/>
    <n v="96"/>
    <n v="511"/>
    <n v="195"/>
    <n v="375"/>
    <n v="6.4"/>
    <n v="90"/>
    <s v="CCS"/>
    <m/>
    <n v="588"/>
    <n v="5"/>
    <x v="2"/>
    <x v="2"/>
    <n v="4542"/>
    <n v="1895"/>
    <n v="1641"/>
    <x v="1"/>
    <s v="https://ev-database.org/car/2004/Peugeot-e-3008-73-kWh-Dual-Motor"/>
  </r>
  <r>
    <x v="41"/>
    <s v="e-3008 97 kWh Long Range"/>
    <n v="170"/>
    <n v="96.9"/>
    <s v="Lithium-ion"/>
    <m/>
    <n v="345"/>
    <n v="145"/>
    <n v="500"/>
    <n v="8.6999999999999993"/>
    <n v="135"/>
    <s v="CCS"/>
    <n v="1200"/>
    <n v="588"/>
    <n v="5"/>
    <x v="0"/>
    <x v="2"/>
    <n v="4542"/>
    <n v="1895"/>
    <n v="1641"/>
    <x v="1"/>
    <s v="https://ev-database.org/car/2005/Peugeot-e-3008-97-kWh-Long-Range"/>
  </r>
  <r>
    <x v="41"/>
    <s v="e-308"/>
    <n v="170"/>
    <n v="50.8"/>
    <s v="Lithium-ion"/>
    <n v="102"/>
    <n v="260"/>
    <n v="124"/>
    <n v="300"/>
    <n v="9.8000000000000007"/>
    <n v="80"/>
    <s v="CCS"/>
    <n v="0"/>
    <n v="412"/>
    <n v="5"/>
    <x v="0"/>
    <x v="8"/>
    <n v="4367"/>
    <n v="1852"/>
    <n v="1441"/>
    <x v="0"/>
    <s v="https://ev-database.org/car/1744/Peugeot-e-308"/>
  </r>
  <r>
    <x v="41"/>
    <s v="e-308 SW"/>
    <n v="150"/>
    <n v="50.8"/>
    <s v="Lithium-ion"/>
    <n v="102"/>
    <n v="260"/>
    <n v="127"/>
    <n v="300"/>
    <n v="10"/>
    <n v="80"/>
    <s v="CCS"/>
    <m/>
    <n v="608"/>
    <n v="5"/>
    <x v="0"/>
    <x v="8"/>
    <n v="4636"/>
    <n v="1852"/>
    <n v="1442"/>
    <x v="2"/>
    <s v="https://ev-database.org/car/1745/Peugeot-e-308-SW"/>
  </r>
  <r>
    <x v="41"/>
    <s v="e-408 58 kWh"/>
    <n v="160"/>
    <n v="58.3"/>
    <s v="Lithium-ion"/>
    <m/>
    <n v="345"/>
    <n v="129"/>
    <n v="375"/>
    <n v="7.2"/>
    <n v="70"/>
    <s v="CCS"/>
    <m/>
    <n v="471"/>
    <n v="5"/>
    <x v="0"/>
    <x v="4"/>
    <n v="4687"/>
    <n v="1859"/>
    <n v="1478"/>
    <x v="1"/>
    <s v="https://ev-database.org/car/3066/Peugeot-e-408-58-kWh"/>
  </r>
  <r>
    <x v="41"/>
    <s v="e-5008 73 kWh"/>
    <n v="170"/>
    <n v="73"/>
    <s v="Lithium-ion"/>
    <n v="96"/>
    <n v="345"/>
    <n v="150"/>
    <n v="370"/>
    <n v="9.6999999999999993"/>
    <n v="90"/>
    <s v="CCS"/>
    <n v="1000"/>
    <n v="348"/>
    <n v="7"/>
    <x v="0"/>
    <x v="4"/>
    <n v="4791"/>
    <n v="1895"/>
    <n v="1694"/>
    <x v="1"/>
    <s v="https://ev-database.org/car/2149/Peugeot-e-5008-73-kWh"/>
  </r>
  <r>
    <x v="41"/>
    <s v="e-5008 73 kWh Dual Motor"/>
    <n v="170"/>
    <n v="73"/>
    <s v="Lithium-ion"/>
    <n v="96"/>
    <n v="511"/>
    <n v="203"/>
    <n v="360"/>
    <n v="7"/>
    <n v="90"/>
    <s v="CCS"/>
    <m/>
    <n v="348"/>
    <n v="7"/>
    <x v="2"/>
    <x v="4"/>
    <n v="4791"/>
    <n v="1895"/>
    <n v="1694"/>
    <x v="1"/>
    <s v="https://ev-database.org/car/2150/Peugeot-e-5008-73-kWh-Dual-Motor"/>
  </r>
  <r>
    <x v="41"/>
    <s v="e-5008 97 kWh Long Range"/>
    <n v="170"/>
    <n v="96.9"/>
    <s v="Lithium-ion"/>
    <m/>
    <n v="345"/>
    <n v="152"/>
    <n v="485"/>
    <n v="9.6"/>
    <n v="135"/>
    <s v="CCS"/>
    <n v="1000"/>
    <n v="348"/>
    <n v="7"/>
    <x v="0"/>
    <x v="4"/>
    <n v="4791"/>
    <n v="1895"/>
    <n v="1694"/>
    <x v="1"/>
    <s v="https://ev-database.org/car/2151/Peugeot-e-5008-97-kWh-Long-Range"/>
  </r>
  <r>
    <x v="41"/>
    <s v="e-Rifter M 50 kWh"/>
    <n v="132"/>
    <n v="50"/>
    <s v="Lithium-ion"/>
    <m/>
    <n v="270"/>
    <n v="152"/>
    <n v="235"/>
    <n v="11.7"/>
    <n v="80"/>
    <s v="CCS"/>
    <n v="750"/>
    <n v="775"/>
    <n v="5"/>
    <x v="0"/>
    <x v="10"/>
    <n v="4403"/>
    <n v="1921"/>
    <n v="1818"/>
    <x v="5"/>
    <s v="https://ev-database.org/car/2163/Peugeot-e-Rifter-M-50-kWh"/>
  </r>
  <r>
    <x v="41"/>
    <s v="e-Rifter XL 50 kWh"/>
    <n v="132"/>
    <n v="50"/>
    <s v="Lithium-ion"/>
    <m/>
    <n v="270"/>
    <n v="153"/>
    <n v="230"/>
    <n v="11.7"/>
    <n v="80"/>
    <s v="CCS"/>
    <n v="750"/>
    <n v="1050"/>
    <n v="7"/>
    <x v="0"/>
    <x v="10"/>
    <n v="4755"/>
    <n v="1921"/>
    <n v="1837"/>
    <x v="5"/>
    <s v="https://ev-database.org/car/2164/Peugeot-e-Rifter-XL-50-kWh"/>
  </r>
  <r>
    <x v="41"/>
    <s v="e-Traveller L2 50 kWh"/>
    <n v="130"/>
    <n v="46.3"/>
    <s v="Lithium-ion"/>
    <n v="216"/>
    <n v="270"/>
    <n v="217"/>
    <n v="180"/>
    <n v="13.3"/>
    <n v="78"/>
    <s v="CCS"/>
    <n v="1000"/>
    <n v="603"/>
    <n v="9"/>
    <x v="0"/>
    <x v="10"/>
    <n v="4983"/>
    <n v="1920"/>
    <n v="1890"/>
    <x v="5"/>
    <s v="https://ev-database.org/car/2256/Peugeot-e-Traveller-L2-50-kWh"/>
  </r>
  <r>
    <x v="41"/>
    <s v="e-Traveller L2 75 kWh"/>
    <n v="130"/>
    <n v="68"/>
    <s v="Lithium-ion"/>
    <n v="324"/>
    <n v="270"/>
    <n v="202"/>
    <n v="260"/>
    <n v="14.2"/>
    <n v="79"/>
    <s v="CCS"/>
    <n v="1000"/>
    <n v="603"/>
    <n v="9"/>
    <x v="0"/>
    <x v="10"/>
    <n v="4983"/>
    <n v="1920"/>
    <n v="1890"/>
    <x v="5"/>
    <s v="https://ev-database.org/car/2258/Peugeot-e-Traveller-L2-75-kWh"/>
  </r>
  <r>
    <x v="41"/>
    <s v="e-Traveller L3 50 kWh"/>
    <n v="130"/>
    <n v="46.3"/>
    <s v="Lithium-ion"/>
    <n v="216"/>
    <n v="270"/>
    <n v="219"/>
    <n v="180"/>
    <n v="13.3"/>
    <n v="78"/>
    <s v="CCS"/>
    <n v="1000"/>
    <n v="989"/>
    <n v="9"/>
    <x v="0"/>
    <x v="10"/>
    <n v="5333"/>
    <n v="1920"/>
    <n v="1890"/>
    <x v="5"/>
    <s v="https://ev-database.org/car/2257/Peugeot-e-Traveller-L3-50-kWh"/>
  </r>
  <r>
    <x v="41"/>
    <s v="e-Traveller L3 75 kWh"/>
    <n v="130"/>
    <n v="68"/>
    <s v="Lithium-ion"/>
    <n v="324"/>
    <n v="270"/>
    <n v="204"/>
    <n v="260"/>
    <n v="14.2"/>
    <n v="79"/>
    <s v="CCS"/>
    <n v="1000"/>
    <n v="989"/>
    <n v="9"/>
    <x v="0"/>
    <x v="10"/>
    <n v="5333"/>
    <n v="1920"/>
    <n v="1890"/>
    <x v="5"/>
    <s v="https://ev-database.org/car/2259/Peugeot-e-Traveller-L3-75-kWh"/>
  </r>
  <r>
    <x v="42"/>
    <s v="2 Long Range Dual Motor (MY26)"/>
    <n v="205"/>
    <n v="79"/>
    <s v="Lithium-ion"/>
    <n v="324"/>
    <n v="740"/>
    <n v="142"/>
    <n v="455"/>
    <n v="4.5"/>
    <n v="125"/>
    <s v="CCS"/>
    <n v="1500"/>
    <n v="407"/>
    <n v="5"/>
    <x v="2"/>
    <x v="6"/>
    <n v="4606"/>
    <n v="1859"/>
    <n v="1479"/>
    <x v="3"/>
    <s v="https://ev-database.org/car/3152/Polestar-2-Long-Range-Dual-Motor"/>
  </r>
  <r>
    <x v="42"/>
    <s v="2 Long Range Performance (MY26)"/>
    <n v="205"/>
    <n v="79"/>
    <s v="Lithium-ion"/>
    <n v="324"/>
    <n v="740"/>
    <n v="142"/>
    <n v="450"/>
    <n v="4.2"/>
    <n v="125"/>
    <s v="CCS"/>
    <n v="1500"/>
    <n v="407"/>
    <n v="5"/>
    <x v="2"/>
    <x v="6"/>
    <n v="4606"/>
    <n v="1859"/>
    <n v="1473"/>
    <x v="3"/>
    <s v="https://ev-database.org/car/3153/Polestar-2-Long-Range-Performance"/>
  </r>
  <r>
    <x v="42"/>
    <s v="2 Long Range Single Motor (MY26)"/>
    <n v="205"/>
    <n v="79"/>
    <s v="Lithium-ion"/>
    <n v="324"/>
    <n v="490"/>
    <n v="130"/>
    <n v="475"/>
    <n v="6.2"/>
    <n v="125"/>
    <s v="CCS"/>
    <n v="1500"/>
    <n v="407"/>
    <n v="5"/>
    <x v="1"/>
    <x v="6"/>
    <n v="4606"/>
    <n v="1859"/>
    <n v="1479"/>
    <x v="3"/>
    <s v="https://ev-database.org/car/3151/Polestar-2-Long-Range-Single-Motor"/>
  </r>
  <r>
    <x v="42"/>
    <s v="2 Standard Range Single Motor (MY26)"/>
    <n v="205"/>
    <n v="67"/>
    <s v="Lithium-ion"/>
    <m/>
    <n v="490"/>
    <n v="129"/>
    <n v="405"/>
    <n v="6.4"/>
    <n v="110"/>
    <s v="CCS"/>
    <n v="1500"/>
    <n v="407"/>
    <n v="5"/>
    <x v="1"/>
    <x v="6"/>
    <n v="4606"/>
    <n v="1859"/>
    <n v="1479"/>
    <x v="3"/>
    <s v="https://ev-database.org/car/3150/Polestar-2-Standard-Range-Single-Motor"/>
  </r>
  <r>
    <x v="42"/>
    <s v="3 Long Range Dual motor"/>
    <n v="210"/>
    <n v="107"/>
    <s v="Lithium-ion"/>
    <n v="204"/>
    <n v="840"/>
    <n v="183"/>
    <n v="515"/>
    <n v="5"/>
    <n v="150"/>
    <s v="CCS"/>
    <n v="2200"/>
    <n v="484"/>
    <n v="5"/>
    <x v="2"/>
    <x v="3"/>
    <n v="4900"/>
    <n v="1968"/>
    <n v="1614"/>
    <x v="1"/>
    <s v="https://ev-database.org/car/1758/Polestar-3-Long-Range-Dual-motor"/>
  </r>
  <r>
    <x v="42"/>
    <s v="3 Long Range Performance"/>
    <n v="210"/>
    <n v="107"/>
    <s v="Lithium-ion"/>
    <n v="204"/>
    <n v="910"/>
    <n v="194"/>
    <n v="495"/>
    <n v="4.7"/>
    <n v="150"/>
    <s v="CCS"/>
    <n v="2200"/>
    <n v="484"/>
    <n v="5"/>
    <x v="2"/>
    <x v="3"/>
    <n v="4900"/>
    <n v="1968"/>
    <n v="1614"/>
    <x v="1"/>
    <s v="https://ev-database.org/car/1759/Polestar-3-Long-Range-Performance"/>
  </r>
  <r>
    <x v="42"/>
    <s v="3 Long Range Single motor"/>
    <n v="180"/>
    <n v="107"/>
    <s v="Lithium-ion"/>
    <n v="204"/>
    <n v="490"/>
    <n v="166"/>
    <n v="530"/>
    <n v="7.8"/>
    <n v="150"/>
    <s v="CCS"/>
    <n v="1500"/>
    <n v="484"/>
    <n v="5"/>
    <x v="1"/>
    <x v="3"/>
    <n v="4900"/>
    <n v="1968"/>
    <n v="1614"/>
    <x v="1"/>
    <s v="https://ev-database.org/car/2229/Polestar-3-Long-Range-Single-motor"/>
  </r>
  <r>
    <x v="42"/>
    <s v="4 Long Range Dual Motor"/>
    <n v="200"/>
    <n v="94"/>
    <s v="Lithium-ion"/>
    <n v="110"/>
    <n v="686"/>
    <n v="165"/>
    <n v="485"/>
    <n v="3.8"/>
    <n v="135"/>
    <s v="CCS"/>
    <n v="2000"/>
    <n v="526"/>
    <n v="5"/>
    <x v="2"/>
    <x v="7"/>
    <n v="4839"/>
    <n v="2008"/>
    <n v="1544"/>
    <x v="3"/>
    <s v="https://ev-database.org/car/1842/Polestar-4-Long-Range-Dual-Motor"/>
  </r>
  <r>
    <x v="42"/>
    <s v="4 Long Range Single Motor"/>
    <n v="180"/>
    <n v="94"/>
    <s v="Lithium-ion"/>
    <n v="110"/>
    <n v="343"/>
    <n v="157"/>
    <n v="495"/>
    <n v="7.4"/>
    <n v="135"/>
    <s v="CCS"/>
    <n v="1500"/>
    <n v="526"/>
    <n v="5"/>
    <x v="1"/>
    <x v="7"/>
    <n v="4839"/>
    <n v="2008"/>
    <n v="1544"/>
    <x v="3"/>
    <s v="https://ev-database.org/car/1841/Polestar-4-Long-Range-Single-Motor"/>
  </r>
  <r>
    <x v="43"/>
    <s v="Macan 4 Electric"/>
    <n v="220"/>
    <n v="95"/>
    <s v="Lithium-ion"/>
    <n v="180"/>
    <n v="650"/>
    <n v="184"/>
    <n v="470"/>
    <n v="5.2"/>
    <n v="200"/>
    <s v="CCS"/>
    <n v="2000"/>
    <n v="540"/>
    <n v="5"/>
    <x v="2"/>
    <x v="4"/>
    <n v="4784"/>
    <n v="1938"/>
    <n v="1622"/>
    <x v="1"/>
    <s v="https://ev-database.org/car/2084/Porsche-Macan-4-Electric"/>
  </r>
  <r>
    <x v="43"/>
    <s v="Macan 4S Electric"/>
    <n v="240"/>
    <n v="95"/>
    <s v="Lithium-ion"/>
    <n v="180"/>
    <n v="820"/>
    <n v="186"/>
    <n v="470"/>
    <n v="4.0999999999999996"/>
    <n v="200"/>
    <s v="CCS"/>
    <n v="2000"/>
    <n v="540"/>
    <n v="5"/>
    <x v="2"/>
    <x v="4"/>
    <n v="4784"/>
    <n v="1938"/>
    <n v="1622"/>
    <x v="1"/>
    <s v="https://ev-database.org/car/2244/Porsche-Macan-4S-Electric"/>
  </r>
  <r>
    <x v="43"/>
    <s v="Macan Electric"/>
    <n v="220"/>
    <n v="95"/>
    <s v="Lithium-ion"/>
    <n v="180"/>
    <n v="563"/>
    <n v="177"/>
    <n v="495"/>
    <n v="5.7"/>
    <n v="200"/>
    <s v="CCS"/>
    <n v="2000"/>
    <n v="540"/>
    <n v="5"/>
    <x v="1"/>
    <x v="4"/>
    <n v="4784"/>
    <n v="1938"/>
    <n v="1623"/>
    <x v="1"/>
    <s v="https://ev-database.org/car/2083/Porsche-Macan-Electric"/>
  </r>
  <r>
    <x v="43"/>
    <s v="Macan Turbo Electric"/>
    <n v="260"/>
    <n v="95"/>
    <s v="Lithium-ion"/>
    <n v="180"/>
    <n v="1001"/>
    <n v="183"/>
    <n v="460"/>
    <n v="3.3"/>
    <n v="200"/>
    <s v="CCS"/>
    <n v="2000"/>
    <n v="480"/>
    <n v="5"/>
    <x v="2"/>
    <x v="4"/>
    <n v="4784"/>
    <n v="1938"/>
    <n v="1621"/>
    <x v="1"/>
    <s v="https://ev-database.org/car/2085/Porsche-Macan-Turbo-Electric"/>
  </r>
  <r>
    <x v="43"/>
    <s v="Taycan"/>
    <n v="230"/>
    <n v="82.3"/>
    <s v="Lithium-ion"/>
    <m/>
    <n v="410"/>
    <n v="164"/>
    <n v="495"/>
    <n v="4.8"/>
    <n v="195"/>
    <s v="CCS"/>
    <n v="0"/>
    <n v="407"/>
    <n v="5"/>
    <x v="1"/>
    <x v="5"/>
    <n v="4963"/>
    <n v="1966"/>
    <n v="1379"/>
    <x v="4"/>
    <s v="https://ev-database.org/car/2098/Porsche-Taycan"/>
  </r>
  <r>
    <x v="43"/>
    <s v="Taycan 4"/>
    <n v="230"/>
    <n v="82.3"/>
    <s v="Lithium-ion"/>
    <m/>
    <n v="585"/>
    <n v="172"/>
    <n v="490"/>
    <n v="4.5999999999999996"/>
    <n v="195"/>
    <s v="CCS"/>
    <n v="0"/>
    <n v="407"/>
    <n v="5"/>
    <x v="2"/>
    <x v="5"/>
    <n v="4963"/>
    <n v="1966"/>
    <n v="1379"/>
    <x v="4"/>
    <s v="https://ev-database.org/car/3060/Porsche-Taycan-4"/>
  </r>
  <r>
    <x v="43"/>
    <s v="Taycan 4 Cross Turismo"/>
    <n v="220"/>
    <n v="97"/>
    <s v="Lithium-ion"/>
    <n v="396"/>
    <n v="610"/>
    <n v="188"/>
    <n v="510"/>
    <n v="4.7"/>
    <n v="281"/>
    <s v="CCS"/>
    <n v="0"/>
    <n v="446"/>
    <n v="5"/>
    <x v="2"/>
    <x v="5"/>
    <n v="4974"/>
    <n v="1967"/>
    <n v="1409"/>
    <x v="2"/>
    <s v="https://ev-database.org/car/2110/Porsche-Taycan-4-Cross-Turismo"/>
  </r>
  <r>
    <x v="43"/>
    <s v="Taycan 4 Plus"/>
    <n v="230"/>
    <n v="97"/>
    <s v="Lithium-ion"/>
    <n v="396"/>
    <n v="610"/>
    <n v="175"/>
    <n v="565"/>
    <n v="4.5999999999999996"/>
    <n v="281"/>
    <s v="CCS"/>
    <n v="0"/>
    <n v="407"/>
    <n v="5"/>
    <x v="2"/>
    <x v="5"/>
    <n v="4963"/>
    <n v="1966"/>
    <n v="1379"/>
    <x v="4"/>
    <s v="https://ev-database.org/car/3061/Porsche-Taycan-4-Plus"/>
  </r>
  <r>
    <x v="43"/>
    <s v="Taycan 4S"/>
    <n v="250"/>
    <n v="82.3"/>
    <s v="Lithium-ion"/>
    <m/>
    <n v="695"/>
    <n v="174"/>
    <n v="490"/>
    <n v="3.7"/>
    <n v="195"/>
    <s v="CCS"/>
    <n v="0"/>
    <n v="407"/>
    <n v="5"/>
    <x v="2"/>
    <x v="5"/>
    <n v="4963"/>
    <n v="1966"/>
    <n v="1379"/>
    <x v="4"/>
    <s v="https://ev-database.org/car/2100/Porsche-Taycan-4S"/>
  </r>
  <r>
    <x v="43"/>
    <s v="Taycan 4S Cross Turismo"/>
    <n v="240"/>
    <n v="97"/>
    <s v="Lithium-ion"/>
    <n v="396"/>
    <n v="710"/>
    <n v="188"/>
    <n v="510"/>
    <n v="3.8"/>
    <n v="281"/>
    <s v="CCS"/>
    <n v="0"/>
    <n v="446"/>
    <n v="5"/>
    <x v="2"/>
    <x v="5"/>
    <n v="4974"/>
    <n v="1967"/>
    <n v="1409"/>
    <x v="2"/>
    <s v="https://ev-database.org/car/2111/Porsche-Taycan-4S-Cross-Turismo"/>
  </r>
  <r>
    <x v="43"/>
    <s v="Taycan 4S Plus"/>
    <n v="250"/>
    <n v="97"/>
    <s v="Lithium-ion"/>
    <n v="396"/>
    <n v="710"/>
    <n v="177"/>
    <n v="565"/>
    <n v="3.7"/>
    <n v="281"/>
    <s v="CCS"/>
    <n v="0"/>
    <n v="407"/>
    <n v="5"/>
    <x v="2"/>
    <x v="5"/>
    <n v="4963"/>
    <n v="1966"/>
    <n v="1379"/>
    <x v="4"/>
    <s v="https://ev-database.org/car/2101/Porsche-Taycan-4S-Plus"/>
  </r>
  <r>
    <x v="43"/>
    <s v="Taycan 4S Plus Sport Turismo"/>
    <n v="250"/>
    <n v="97"/>
    <s v="Lithium-ion"/>
    <n v="396"/>
    <n v="710"/>
    <n v="186"/>
    <n v="510"/>
    <n v="3.7"/>
    <n v="281"/>
    <s v="CCS"/>
    <n v="0"/>
    <n v="446"/>
    <n v="5"/>
    <x v="2"/>
    <x v="5"/>
    <n v="4963"/>
    <n v="1966"/>
    <n v="1390"/>
    <x v="2"/>
    <s v="https://ev-database.org/car/2107/Porsche-Taycan-4S-Plus-Sport-Turismo"/>
  </r>
  <r>
    <x v="43"/>
    <s v="Taycan 4S Sport Turismo"/>
    <n v="250"/>
    <n v="82.3"/>
    <s v="Lithium-ion"/>
    <m/>
    <n v="695"/>
    <n v="183"/>
    <n v="440"/>
    <n v="3.7"/>
    <n v="195"/>
    <s v="CCS"/>
    <n v="0"/>
    <n v="446"/>
    <n v="5"/>
    <x v="2"/>
    <x v="5"/>
    <n v="4963"/>
    <n v="1966"/>
    <n v="1390"/>
    <x v="2"/>
    <s v="https://ev-database.org/car/2106/Porsche-Taycan-4S-Sport-Turismo"/>
  </r>
  <r>
    <x v="43"/>
    <s v="Taycan GTS"/>
    <n v="250"/>
    <n v="97"/>
    <s v="Lithium-ion"/>
    <n v="396"/>
    <n v="790"/>
    <n v="176"/>
    <n v="535"/>
    <n v="3.3"/>
    <n v="281"/>
    <s v="CCS"/>
    <n v="0"/>
    <n v="366"/>
    <n v="5"/>
    <x v="2"/>
    <x v="5"/>
    <n v="4963"/>
    <n v="1966"/>
    <n v="1381"/>
    <x v="4"/>
    <s v="https://ev-database.org/car/3062/Porsche-Taycan-GTS"/>
  </r>
  <r>
    <x v="43"/>
    <s v="Taycan GTS Sport Turismo"/>
    <n v="250"/>
    <n v="97"/>
    <s v="Lithium-ion"/>
    <n v="396"/>
    <n v="790"/>
    <n v="185"/>
    <n v="505"/>
    <n v="3.3"/>
    <n v="281"/>
    <s v="CCS"/>
    <n v="0"/>
    <n v="405"/>
    <n v="5"/>
    <x v="2"/>
    <x v="5"/>
    <n v="4963"/>
    <n v="1966"/>
    <n v="1392"/>
    <x v="2"/>
    <s v="https://ev-database.org/car/3063/Porsche-Taycan-GTS-Sport-Turismo"/>
  </r>
  <r>
    <x v="43"/>
    <s v="Taycan Plus"/>
    <n v="230"/>
    <n v="97"/>
    <s v="Lithium-ion"/>
    <n v="396"/>
    <n v="420"/>
    <n v="168"/>
    <n v="575"/>
    <n v="4.8"/>
    <n v="281"/>
    <s v="CCS"/>
    <n v="0"/>
    <n v="407"/>
    <n v="5"/>
    <x v="1"/>
    <x v="5"/>
    <n v="4963"/>
    <n v="1966"/>
    <n v="1379"/>
    <x v="4"/>
    <s v="https://ev-database.org/car/2099/Porsche-Taycan-Plus"/>
  </r>
  <r>
    <x v="43"/>
    <s v="Taycan Plus Sport Turismo"/>
    <n v="230"/>
    <n v="97"/>
    <s v="Lithium-ion"/>
    <n v="396"/>
    <n v="420"/>
    <n v="176"/>
    <n v="530"/>
    <n v="4.8"/>
    <n v="281"/>
    <s v="CCS"/>
    <n v="0"/>
    <n v="446"/>
    <n v="5"/>
    <x v="1"/>
    <x v="5"/>
    <n v="4963"/>
    <n v="1966"/>
    <n v="1390"/>
    <x v="2"/>
    <s v="https://ev-database.org/car/2105/Porsche-Taycan-Plus-Sport-Turismo"/>
  </r>
  <r>
    <x v="43"/>
    <s v="Taycan Sport Turismo"/>
    <n v="230"/>
    <n v="82.3"/>
    <s v="Lithium-ion"/>
    <m/>
    <n v="410"/>
    <n v="173"/>
    <n v="460"/>
    <n v="4.8"/>
    <n v="195"/>
    <s v="CCS"/>
    <n v="0"/>
    <n v="446"/>
    <n v="5"/>
    <x v="1"/>
    <x v="5"/>
    <n v="4963"/>
    <n v="1966"/>
    <n v="1390"/>
    <x v="2"/>
    <s v="https://ev-database.org/car/2104/Porsche-Taycan-Sport-Turismo"/>
  </r>
  <r>
    <x v="43"/>
    <s v="Taycan Turbo"/>
    <n v="260"/>
    <n v="97"/>
    <s v="Lithium-ion"/>
    <n v="396"/>
    <n v="940"/>
    <n v="174"/>
    <n v="535"/>
    <n v="2.7"/>
    <n v="281"/>
    <s v="CCS"/>
    <n v="0"/>
    <n v="366"/>
    <n v="5"/>
    <x v="2"/>
    <x v="5"/>
    <n v="4963"/>
    <n v="1966"/>
    <n v="1379"/>
    <x v="4"/>
    <s v="https://ev-database.org/car/2102/Porsche-Taycan-Turbo"/>
  </r>
  <r>
    <x v="43"/>
    <s v="Taycan Turbo Cross Turismo"/>
    <n v="250"/>
    <n v="97"/>
    <s v="Lithium-ion"/>
    <n v="396"/>
    <n v="940"/>
    <n v="188"/>
    <n v="495"/>
    <n v="2.8"/>
    <n v="281"/>
    <s v="CCS"/>
    <n v="0"/>
    <n v="405"/>
    <n v="5"/>
    <x v="2"/>
    <x v="5"/>
    <n v="4974"/>
    <n v="1967"/>
    <n v="1412"/>
    <x v="2"/>
    <s v="https://ev-database.org/car/2112/Porsche-Taycan-Turbo-Cross-Turismo"/>
  </r>
  <r>
    <x v="43"/>
    <s v="Taycan Turbo GT"/>
    <n v="290"/>
    <n v="97"/>
    <s v="Lithium-ion"/>
    <n v="396"/>
    <n v="1340"/>
    <n v="184"/>
    <n v="475"/>
    <n v="2.2999999999999998"/>
    <n v="281"/>
    <s v="CCS"/>
    <n v="0"/>
    <n v="326"/>
    <n v="5"/>
    <x v="2"/>
    <x v="5"/>
    <n v="4968"/>
    <n v="1966"/>
    <n v="1378"/>
    <x v="4"/>
    <s v="https://ev-database.org/car/2144/Porsche-Taycan-Turbo-GT"/>
  </r>
  <r>
    <x v="43"/>
    <s v="Taycan Turbo GT Weissach"/>
    <n v="305"/>
    <n v="97"/>
    <s v="Lithium-ion"/>
    <n v="396"/>
    <n v="1340"/>
    <n v="180"/>
    <n v="475"/>
    <n v="2.2000000000000002"/>
    <n v="281"/>
    <s v="CCS"/>
    <n v="0"/>
    <n v="367"/>
    <n v="2"/>
    <x v="2"/>
    <x v="5"/>
    <n v="4968"/>
    <n v="1966"/>
    <n v="1378"/>
    <x v="4"/>
    <s v="https://ev-database.org/car/2145/Porsche-Taycan-Turbo-GT-Weissach"/>
  </r>
  <r>
    <x v="43"/>
    <s v="Taycan Turbo S"/>
    <n v="260"/>
    <n v="97"/>
    <s v="Lithium-ion"/>
    <n v="396"/>
    <n v="1110"/>
    <n v="174"/>
    <n v="525"/>
    <n v="2.4"/>
    <n v="281"/>
    <s v="CCS"/>
    <n v="0"/>
    <n v="366"/>
    <n v="5"/>
    <x v="2"/>
    <x v="5"/>
    <n v="4963"/>
    <n v="1966"/>
    <n v="1378"/>
    <x v="4"/>
    <s v="https://ev-database.org/car/2103/Porsche-Taycan-Turbo-S"/>
  </r>
  <r>
    <x v="43"/>
    <s v="Taycan Turbo S Cross Turismo"/>
    <n v="250"/>
    <n v="97"/>
    <s v="Lithium-ion"/>
    <n v="396"/>
    <n v="1110"/>
    <n v="188"/>
    <n v="485"/>
    <n v="2.5"/>
    <n v="281"/>
    <s v="CCS"/>
    <n v="0"/>
    <n v="405"/>
    <n v="5"/>
    <x v="2"/>
    <x v="5"/>
    <n v="4974"/>
    <n v="1967"/>
    <n v="1407"/>
    <x v="2"/>
    <s v="https://ev-database.org/car/2113/Porsche-Taycan-Turbo-S-Cross-Turismo"/>
  </r>
  <r>
    <x v="43"/>
    <s v="Taycan Turbo S Sport Turismo"/>
    <n v="260"/>
    <n v="97"/>
    <s v="Lithium-ion"/>
    <n v="396"/>
    <n v="1110"/>
    <n v="183"/>
    <n v="505"/>
    <n v="2.4"/>
    <n v="281"/>
    <s v="CCS"/>
    <n v="0"/>
    <n v="405"/>
    <n v="5"/>
    <x v="2"/>
    <x v="5"/>
    <n v="4963"/>
    <n v="1966"/>
    <n v="1388"/>
    <x v="2"/>
    <s v="https://ev-database.org/car/2109/Porsche-Taycan-Turbo-S-Sport-Turismo"/>
  </r>
  <r>
    <x v="43"/>
    <s v="Taycan Turbo Sport Turismo"/>
    <n v="260"/>
    <n v="97"/>
    <s v="Lithium-ion"/>
    <n v="396"/>
    <n v="940"/>
    <n v="184"/>
    <n v="505"/>
    <n v="2.7"/>
    <n v="281"/>
    <s v="CCS"/>
    <n v="0"/>
    <n v="405"/>
    <n v="5"/>
    <x v="2"/>
    <x v="5"/>
    <n v="4963"/>
    <n v="1966"/>
    <n v="1392"/>
    <x v="2"/>
    <s v="https://ev-database.org/car/2108/Porsche-Taycan-Turbo-Sport-Turismo"/>
  </r>
  <r>
    <x v="44"/>
    <s v="4 E-Tech 40kWh 120hp"/>
    <n v="150"/>
    <n v="40"/>
    <s v="Lithium-ion"/>
    <n v="93"/>
    <n v="225"/>
    <n v="124"/>
    <n v="245"/>
    <n v="9.1999999999999993"/>
    <n v="55"/>
    <s v="CCS"/>
    <n v="750"/>
    <n v="420"/>
    <n v="5"/>
    <x v="0"/>
    <x v="1"/>
    <n v="4143"/>
    <n v="1796"/>
    <n v="1552"/>
    <x v="1"/>
    <s v="https://ev-database.org/car/3126/Renault-4-E-Tech-40kWh-120hp"/>
  </r>
  <r>
    <x v="44"/>
    <s v="4 E-Tech 52kWh 150hp"/>
    <n v="150"/>
    <n v="52"/>
    <s v="Lithium-ion"/>
    <n v="184"/>
    <n v="245"/>
    <n v="127"/>
    <n v="315"/>
    <n v="8.1999999999999993"/>
    <n v="70"/>
    <s v="CCS"/>
    <n v="750"/>
    <n v="420"/>
    <n v="5"/>
    <x v="0"/>
    <x v="1"/>
    <n v="4143"/>
    <n v="1796"/>
    <n v="1552"/>
    <x v="1"/>
    <s v="https://ev-database.org/car/3127/Renault-4-E-Tech-52kWh-150hp"/>
  </r>
  <r>
    <x v="44"/>
    <s v="5 E-Tech 40kWh 120hp"/>
    <n v="150"/>
    <n v="40"/>
    <s v="Lithium-ion"/>
    <n v="93"/>
    <n v="225"/>
    <n v="132"/>
    <n v="250"/>
    <n v="9"/>
    <n v="55"/>
    <s v="CCS"/>
    <n v="500"/>
    <n v="326"/>
    <n v="5"/>
    <x v="0"/>
    <x v="0"/>
    <n v="3922"/>
    <n v="1808"/>
    <n v="1489"/>
    <x v="0"/>
    <s v="https://ev-database.org/car/2134/Renault-5-E-Tech-40kWh-120hp"/>
  </r>
  <r>
    <x v="44"/>
    <s v="5 E-Tech 40kWh 95hp"/>
    <n v="130"/>
    <n v="40"/>
    <s v="Lithium-ion"/>
    <n v="93"/>
    <n v="215"/>
    <n v="129"/>
    <n v="255"/>
    <n v="12"/>
    <m/>
    <s v="CCS"/>
    <n v="500"/>
    <n v="326"/>
    <n v="5"/>
    <x v="0"/>
    <x v="0"/>
    <n v="3922"/>
    <n v="1808"/>
    <n v="1489"/>
    <x v="0"/>
    <s v="https://ev-database.org/car/2133/Renault-5-E-Tech-40kWh-95hp"/>
  </r>
  <r>
    <x v="44"/>
    <s v="5 E-Tech 52kWh 150hp"/>
    <n v="150"/>
    <n v="52"/>
    <s v="Lithium-ion"/>
    <n v="184"/>
    <n v="245"/>
    <n v="129"/>
    <n v="320"/>
    <n v="8"/>
    <n v="70"/>
    <s v="CCS"/>
    <n v="500"/>
    <n v="326"/>
    <n v="5"/>
    <x v="0"/>
    <x v="0"/>
    <n v="3922"/>
    <n v="1808"/>
    <n v="1489"/>
    <x v="0"/>
    <s v="https://ev-database.org/car/2135/Renault-5-E-Tech-52kWh-150hp"/>
  </r>
  <r>
    <x v="44"/>
    <s v="Kangoo E-Tech Electric"/>
    <n v="135"/>
    <n v="45"/>
    <s v="Lithium-ion"/>
    <m/>
    <n v="245"/>
    <n v="158"/>
    <n v="225"/>
    <n v="12.6"/>
    <n v="50"/>
    <s v="CCS"/>
    <n v="1500"/>
    <n v="950"/>
    <n v="5"/>
    <x v="0"/>
    <x v="10"/>
    <n v="4486"/>
    <n v="1860"/>
    <n v="1838"/>
    <x v="5"/>
    <s v="https://ev-database.org/car/1802/Renault-Kangoo-E-Tech-Electric"/>
  </r>
  <r>
    <x v="44"/>
    <s v="Kangoo Grand E-Tech Electric"/>
    <n v="130"/>
    <n v="45"/>
    <s v="Lithium-ion"/>
    <m/>
    <n v="245"/>
    <n v="170"/>
    <n v="220"/>
    <n v="13.3"/>
    <n v="50"/>
    <s v="CCS"/>
    <n v="1500"/>
    <n v="500"/>
    <n v="7"/>
    <x v="0"/>
    <x v="10"/>
    <n v="4911"/>
    <n v="1860"/>
    <n v="1815"/>
    <x v="5"/>
    <s v="https://ev-database.org/car/2043/Renault-Kangoo-Grand-E-Tech-Electric"/>
  </r>
  <r>
    <x v="44"/>
    <s v="Megane E-Tech EV60 130hp (TU2025)"/>
    <n v="150"/>
    <n v="60"/>
    <s v="Lithium-ion"/>
    <n v="288"/>
    <n v="250"/>
    <n v="125"/>
    <n v="380"/>
    <n v="10.5"/>
    <n v="88"/>
    <s v="CCS"/>
    <n v="500"/>
    <n v="440"/>
    <n v="5"/>
    <x v="0"/>
    <x v="8"/>
    <n v="4200"/>
    <n v="1860"/>
    <n v="1505"/>
    <x v="0"/>
    <s v="https://ev-database.org/car/3131/Renault-Megane-E-Tech-EV60-130hp"/>
  </r>
  <r>
    <x v="44"/>
    <s v="Megane E-Tech EV60 220hp (TU2025)"/>
    <n v="160"/>
    <n v="60"/>
    <s v="Lithium-ion"/>
    <n v="288"/>
    <n v="300"/>
    <n v="133"/>
    <n v="380"/>
    <n v="7.4"/>
    <n v="88"/>
    <s v="CCS"/>
    <n v="900"/>
    <n v="440"/>
    <n v="5"/>
    <x v="0"/>
    <x v="8"/>
    <n v="4200"/>
    <n v="1860"/>
    <n v="1505"/>
    <x v="0"/>
    <s v="https://ev-database.org/car/3132/Renault-Megane-E-Tech-EV60-220hp"/>
  </r>
  <r>
    <x v="44"/>
    <s v="Scenic E-Tech EV60 170hp"/>
    <n v="150"/>
    <n v="60"/>
    <s v="Lithium-ion"/>
    <n v="192"/>
    <n v="280"/>
    <n v="144"/>
    <n v="340"/>
    <n v="8.6"/>
    <n v="75"/>
    <s v="CCS"/>
    <n v="1100"/>
    <n v="545"/>
    <n v="5"/>
    <x v="0"/>
    <x v="2"/>
    <n v="4470"/>
    <n v="1864"/>
    <n v="1571"/>
    <x v="1"/>
    <s v="https://ev-database.org/car/2068/Renault-Scenic-E-Tech-EV60-170hp"/>
  </r>
  <r>
    <x v="44"/>
    <s v="Scenic E-Tech EV87 220hp"/>
    <n v="170"/>
    <n v="87"/>
    <s v="Lithium-ion"/>
    <n v="288"/>
    <n v="300"/>
    <n v="143"/>
    <n v="480"/>
    <n v="7.9"/>
    <n v="95"/>
    <s v="CCS"/>
    <n v="1100"/>
    <n v="545"/>
    <n v="5"/>
    <x v="0"/>
    <x v="2"/>
    <n v="4470"/>
    <n v="1864"/>
    <n v="1571"/>
    <x v="1"/>
    <s v="https://ev-database.org/car/2069/Renault-Scenic-E-Tech-EV87-220hp"/>
  </r>
  <r>
    <x v="45"/>
    <s v="Spectre"/>
    <n v="250"/>
    <n v="102"/>
    <s v="Lithium-ion"/>
    <m/>
    <n v="900"/>
    <n v="192"/>
    <n v="465"/>
    <n v="4.5"/>
    <n v="126"/>
    <s v="CCS"/>
    <m/>
    <n v="380"/>
    <n v="4"/>
    <x v="2"/>
    <x v="14"/>
    <n v="5453"/>
    <n v="2080"/>
    <n v="1559"/>
    <x v="7"/>
    <s v="https://ev-database.org/car/1765/Rolls-Royce-Spectre"/>
  </r>
  <r>
    <x v="46"/>
    <s v="Elroq 50"/>
    <n v="160"/>
    <n v="52"/>
    <s v="Lithium-ion"/>
    <n v="192"/>
    <n v="310"/>
    <n v="149"/>
    <n v="310"/>
    <n v="9"/>
    <n v="90"/>
    <s v="CCS"/>
    <n v="1000"/>
    <n v="470"/>
    <n v="5"/>
    <x v="1"/>
    <x v="2"/>
    <n v="4488"/>
    <n v="1884"/>
    <n v="1625"/>
    <x v="1"/>
    <s v="https://ev-database.org/car/3031/Skoda-Elroq-50"/>
  </r>
  <r>
    <x v="46"/>
    <s v="Elroq 60"/>
    <n v="160"/>
    <n v="59"/>
    <s v="Lithium-ion"/>
    <n v="216"/>
    <n v="310"/>
    <n v="149"/>
    <n v="350"/>
    <n v="8.5"/>
    <n v="110"/>
    <s v="CCS"/>
    <n v="1000"/>
    <n v="470"/>
    <n v="5"/>
    <x v="1"/>
    <x v="2"/>
    <n v="4488"/>
    <n v="1884"/>
    <n v="1625"/>
    <x v="1"/>
    <s v="https://ev-database.org/car/3032/Skoda-Elroq-60"/>
  </r>
  <r>
    <x v="46"/>
    <s v="Elroq 85"/>
    <n v="180"/>
    <n v="77"/>
    <s v="Lithium-ion"/>
    <n v="288"/>
    <n v="545"/>
    <n v="145"/>
    <n v="450"/>
    <n v="6.6"/>
    <n v="120"/>
    <s v="CCS"/>
    <n v="1000"/>
    <n v="470"/>
    <n v="5"/>
    <x v="1"/>
    <x v="2"/>
    <n v="4488"/>
    <n v="1884"/>
    <n v="1625"/>
    <x v="1"/>
    <s v="https://ev-database.org/car/3033/Skoda-Elroq-85"/>
  </r>
  <r>
    <x v="46"/>
    <s v="Elroq RS"/>
    <n v="180"/>
    <n v="79"/>
    <s v="Lithium-ion"/>
    <n v="288"/>
    <n v="679"/>
    <n v="151"/>
    <n v="450"/>
    <n v="5.4"/>
    <n v="135"/>
    <s v="CCS"/>
    <n v="1200"/>
    <n v="470"/>
    <n v="5"/>
    <x v="2"/>
    <x v="2"/>
    <n v="4488"/>
    <n v="1884"/>
    <n v="1608"/>
    <x v="1"/>
    <s v="https://ev-database.org/car/3183/Skoda-Elroq-RS"/>
  </r>
  <r>
    <x v="46"/>
    <s v="Enyaq 60"/>
    <n v="160"/>
    <n v="59"/>
    <s v="Lithium-ion"/>
    <n v="216"/>
    <n v="310"/>
    <n v="145"/>
    <n v="360"/>
    <n v="8.1"/>
    <n v="110"/>
    <s v="CCS"/>
    <n v="1000"/>
    <n v="585"/>
    <n v="5"/>
    <x v="1"/>
    <x v="2"/>
    <n v="4658"/>
    <n v="1879"/>
    <n v="1622"/>
    <x v="1"/>
    <s v="https://ev-database.org/car/3096/Skoda-Enyaq-60"/>
  </r>
  <r>
    <x v="46"/>
    <s v="Enyaq 85"/>
    <n v="180"/>
    <n v="77"/>
    <s v="Lithium-ion"/>
    <n v="288"/>
    <n v="545"/>
    <n v="141"/>
    <n v="455"/>
    <n v="6.7"/>
    <n v="120"/>
    <s v="CCS"/>
    <n v="1000"/>
    <n v="585"/>
    <n v="5"/>
    <x v="1"/>
    <x v="2"/>
    <n v="4658"/>
    <n v="1879"/>
    <n v="1622"/>
    <x v="1"/>
    <s v="https://ev-database.org/car/3097/Skoda-Enyaq-85"/>
  </r>
  <r>
    <x v="46"/>
    <s v="Enyaq 85x"/>
    <n v="180"/>
    <n v="77"/>
    <s v="Lithium-ion"/>
    <n v="288"/>
    <n v="679"/>
    <n v="150"/>
    <n v="450"/>
    <n v="6.7"/>
    <n v="120"/>
    <s v="CCS"/>
    <n v="1200"/>
    <n v="585"/>
    <n v="5"/>
    <x v="2"/>
    <x v="2"/>
    <n v="4658"/>
    <n v="1879"/>
    <n v="1620"/>
    <x v="1"/>
    <s v="https://ev-database.org/car/3098/Skoda-Enyaq-85x"/>
  </r>
  <r>
    <x v="46"/>
    <s v="Enyaq Coupe 60"/>
    <n v="160"/>
    <n v="59"/>
    <s v="Lithium-ion"/>
    <n v="216"/>
    <n v="310"/>
    <n v="141"/>
    <n v="370"/>
    <n v="8.1"/>
    <n v="110"/>
    <s v="CCS"/>
    <n v="1000"/>
    <n v="570"/>
    <n v="5"/>
    <x v="1"/>
    <x v="2"/>
    <n v="4658"/>
    <n v="1879"/>
    <n v="1623"/>
    <x v="1"/>
    <s v="https://ev-database.org/car/3099/Skoda-Enyaq-Coupe-60"/>
  </r>
  <r>
    <x v="46"/>
    <s v="Enyaq Coupe 85"/>
    <n v="180"/>
    <n v="77"/>
    <s v="Lithium-ion"/>
    <n v="288"/>
    <n v="545"/>
    <n v="138"/>
    <n v="470"/>
    <n v="6.7"/>
    <n v="120"/>
    <s v="CCS"/>
    <n v="1000"/>
    <n v="570"/>
    <n v="5"/>
    <x v="1"/>
    <x v="2"/>
    <n v="4658"/>
    <n v="1879"/>
    <n v="1623"/>
    <x v="1"/>
    <s v="https://ev-database.org/car/3100/Skoda-Enyaq-Coupe-85"/>
  </r>
  <r>
    <x v="46"/>
    <s v="Enyaq Coupe 85x"/>
    <n v="180"/>
    <n v="77"/>
    <s v="Lithium-ion"/>
    <n v="288"/>
    <n v="679"/>
    <n v="146"/>
    <n v="460"/>
    <n v="6.7"/>
    <n v="120"/>
    <s v="CCS"/>
    <n v="1200"/>
    <n v="570"/>
    <n v="5"/>
    <x v="2"/>
    <x v="2"/>
    <n v="4658"/>
    <n v="1879"/>
    <n v="1621"/>
    <x v="1"/>
    <s v="https://ev-database.org/car/3101/Skoda-Enyaq-Coupe-85x"/>
  </r>
  <r>
    <x v="46"/>
    <s v="Enyaq Coupe RS"/>
    <n v="180"/>
    <n v="79"/>
    <s v="Lithium-ion"/>
    <n v="288"/>
    <n v="679"/>
    <n v="143"/>
    <n v="470"/>
    <n v="5.4"/>
    <n v="135"/>
    <s v="CCS"/>
    <n v="1200"/>
    <n v="570"/>
    <n v="5"/>
    <x v="2"/>
    <x v="2"/>
    <n v="4660"/>
    <n v="1879"/>
    <n v="1608"/>
    <x v="1"/>
    <s v="https://ev-database.org/car/3185/Skoda-Enyaq-Coupe-RS"/>
  </r>
  <r>
    <x v="46"/>
    <s v="Enyaq RS"/>
    <n v="180"/>
    <n v="79"/>
    <s v="Lithium-ion"/>
    <n v="288"/>
    <n v="679"/>
    <n v="147"/>
    <n v="460"/>
    <n v="5.4"/>
    <n v="135"/>
    <s v="CCS"/>
    <n v="1200"/>
    <n v="585"/>
    <n v="5"/>
    <x v="2"/>
    <x v="2"/>
    <n v="4660"/>
    <n v="1879"/>
    <n v="1607"/>
    <x v="1"/>
    <s v="https://ev-database.org/car/3184/Skoda-Enyaq-RS"/>
  </r>
  <r>
    <x v="47"/>
    <s v="BE11 Long Range"/>
    <n v="150"/>
    <n v="81"/>
    <s v="Lithium-ion"/>
    <m/>
    <n v="320"/>
    <n v="166"/>
    <n v="390"/>
    <n v="9.6"/>
    <n v="50"/>
    <s v="CCS"/>
    <m/>
    <n v="467"/>
    <n v="5"/>
    <x v="0"/>
    <x v="4"/>
    <n v="4720"/>
    <n v="1908"/>
    <n v="1696"/>
    <x v="1"/>
    <s v="https://ev-database.org/car/3065/Skywell-BE11-Long-Range"/>
  </r>
  <r>
    <x v="47"/>
    <s v="BE11 Standard Range"/>
    <n v="150"/>
    <n v="68"/>
    <s v="Lithium-ion"/>
    <m/>
    <n v="320"/>
    <n v="149"/>
    <n v="330"/>
    <n v="9.6"/>
    <n v="50"/>
    <s v="CCS"/>
    <m/>
    <n v="467"/>
    <n v="5"/>
    <x v="0"/>
    <x v="4"/>
    <n v="4720"/>
    <n v="1908"/>
    <n v="1696"/>
    <x v="1"/>
    <s v="https://ev-database.org/car/3064/Skywell-BE11-Standard-Range"/>
  </r>
  <r>
    <x v="48"/>
    <s v="#1 Brabus"/>
    <n v="180"/>
    <n v="62"/>
    <s v="Lithium-ion"/>
    <m/>
    <n v="584"/>
    <n v="155"/>
    <n v="325"/>
    <n v="3.9"/>
    <n v="100"/>
    <s v="CCS"/>
    <n v="1600"/>
    <n v="313"/>
    <n v="5"/>
    <x v="2"/>
    <x v="1"/>
    <n v="4300"/>
    <n v="1822"/>
    <n v="1636"/>
    <x v="1"/>
    <s v="https://ev-database.org/car/1748/Smart-1-Brabus"/>
  </r>
  <r>
    <x v="48"/>
    <s v="#1 Premium"/>
    <n v="180"/>
    <n v="62"/>
    <s v="Lithium-ion"/>
    <m/>
    <n v="343"/>
    <n v="141"/>
    <n v="335"/>
    <n v="6.7"/>
    <n v="100"/>
    <s v="CCS"/>
    <n v="1600"/>
    <n v="323"/>
    <n v="5"/>
    <x v="1"/>
    <x v="1"/>
    <n v="4270"/>
    <n v="1822"/>
    <n v="1636"/>
    <x v="1"/>
    <s v="https://ev-database.org/car/2053/Smart-1-Premium"/>
  </r>
  <r>
    <x v="48"/>
    <s v="#1 Pro"/>
    <n v="180"/>
    <n v="47"/>
    <s v="Lithium-ion"/>
    <m/>
    <n v="343"/>
    <n v="152"/>
    <n v="250"/>
    <n v="6.7"/>
    <n v="65"/>
    <s v="CCS"/>
    <n v="0"/>
    <n v="323"/>
    <n v="5"/>
    <x v="1"/>
    <x v="1"/>
    <n v="4270"/>
    <n v="1822"/>
    <n v="1636"/>
    <x v="1"/>
    <s v="https://ev-database.org/car/2041/Smart-1-Pro"/>
  </r>
  <r>
    <x v="48"/>
    <s v="#1 Pro+"/>
    <n v="180"/>
    <n v="62"/>
    <s v="Lithium-ion"/>
    <m/>
    <n v="343"/>
    <n v="148"/>
    <n v="335"/>
    <n v="6.7"/>
    <n v="100"/>
    <s v="CCS"/>
    <n v="1600"/>
    <n v="323"/>
    <n v="5"/>
    <x v="1"/>
    <x v="1"/>
    <n v="4270"/>
    <n v="1822"/>
    <n v="1636"/>
    <x v="1"/>
    <s v="https://ev-database.org/car/1667/Smart-1-Proplus"/>
  </r>
  <r>
    <x v="48"/>
    <s v="#1 Pulse"/>
    <n v="180"/>
    <n v="62"/>
    <s v="Lithium-ion"/>
    <m/>
    <n v="584"/>
    <n v="155"/>
    <n v="325"/>
    <n v="4.5"/>
    <n v="100"/>
    <s v="CCS"/>
    <n v="1600"/>
    <n v="313"/>
    <n v="5"/>
    <x v="2"/>
    <x v="1"/>
    <n v="4300"/>
    <n v="1822"/>
    <n v="1636"/>
    <x v="1"/>
    <s v="https://ev-database.org/car/1920/Smart-1-Pulse"/>
  </r>
  <r>
    <x v="48"/>
    <s v="#1 Pure"/>
    <n v="180"/>
    <n v="47"/>
    <s v="Lithium-ion"/>
    <m/>
    <n v="343"/>
    <n v="152"/>
    <n v="250"/>
    <n v="6.7"/>
    <n v="65"/>
    <s v="CCS"/>
    <n v="0"/>
    <n v="323"/>
    <n v="5"/>
    <x v="1"/>
    <x v="1"/>
    <n v="4270"/>
    <n v="1822"/>
    <n v="1636"/>
    <x v="1"/>
    <s v="https://ev-database.org/car/2217/Smart-1-Pure"/>
  </r>
  <r>
    <x v="48"/>
    <s v="#1 Pure+"/>
    <n v="180"/>
    <n v="62"/>
    <s v="Lithium-ion"/>
    <m/>
    <n v="343"/>
    <n v="148"/>
    <n v="335"/>
    <n v="6.7"/>
    <n v="100"/>
    <s v="CCS"/>
    <n v="1600"/>
    <n v="323"/>
    <n v="5"/>
    <x v="1"/>
    <x v="1"/>
    <n v="4270"/>
    <n v="1822"/>
    <n v="1636"/>
    <x v="1"/>
    <s v="https://ev-database.org/car/2218/Smart-1-Pureplus"/>
  </r>
  <r>
    <x v="48"/>
    <s v="#3 Brabus"/>
    <n v="180"/>
    <n v="62"/>
    <s v="Lithium-ion"/>
    <m/>
    <n v="543"/>
    <n v="149"/>
    <n v="335"/>
    <n v="3.7"/>
    <n v="100"/>
    <s v="CCS"/>
    <n v="1600"/>
    <n v="370"/>
    <n v="5"/>
    <x v="2"/>
    <x v="1"/>
    <n v="4400"/>
    <n v="1844"/>
    <n v="1556"/>
    <x v="1"/>
    <s v="https://ev-database.org/car/2000/Smart-3-Brabus"/>
  </r>
  <r>
    <x v="48"/>
    <s v="#3 Premium"/>
    <n v="180"/>
    <n v="62"/>
    <s v="Lithium-ion"/>
    <m/>
    <n v="343"/>
    <n v="136"/>
    <n v="355"/>
    <n v="5.8"/>
    <n v="110"/>
    <s v="CCS"/>
    <n v="1600"/>
    <n v="370"/>
    <n v="5"/>
    <x v="1"/>
    <x v="1"/>
    <n v="4400"/>
    <n v="1844"/>
    <n v="1556"/>
    <x v="1"/>
    <s v="https://ev-database.org/car/2054/Smart-3-Premium"/>
  </r>
  <r>
    <x v="48"/>
    <s v="#3 Pro"/>
    <n v="180"/>
    <n v="47"/>
    <s v="Lithium-ion"/>
    <m/>
    <n v="343"/>
    <n v="145"/>
    <n v="265"/>
    <n v="5.9"/>
    <n v="65"/>
    <s v="CCS"/>
    <n v="0"/>
    <n v="370"/>
    <n v="5"/>
    <x v="1"/>
    <x v="1"/>
    <n v="4400"/>
    <n v="1844"/>
    <n v="1556"/>
    <x v="1"/>
    <s v="https://ev-database.org/car/2052/Smart-3-Pro"/>
  </r>
  <r>
    <x v="48"/>
    <s v="#3 Pro+"/>
    <n v="180"/>
    <n v="62"/>
    <s v="Lithium-ion"/>
    <m/>
    <n v="343"/>
    <n v="143"/>
    <n v="355"/>
    <n v="5.8"/>
    <n v="110"/>
    <s v="CCS"/>
    <n v="1600"/>
    <n v="370"/>
    <n v="5"/>
    <x v="1"/>
    <x v="1"/>
    <n v="4400"/>
    <n v="1844"/>
    <n v="1556"/>
    <x v="1"/>
    <s v="https://ev-database.org/car/1999/Smart-3-Proplus"/>
  </r>
  <r>
    <x v="48"/>
    <s v="#5 Brabus"/>
    <n v="210"/>
    <n v="94"/>
    <s v="Lithium-ion"/>
    <m/>
    <n v="710"/>
    <n v="174"/>
    <n v="450"/>
    <n v="3.8"/>
    <n v="230"/>
    <s v="CCS"/>
    <n v="1600"/>
    <n v="630"/>
    <n v="5"/>
    <x v="2"/>
    <x v="4"/>
    <n v="4695"/>
    <n v="1920"/>
    <n v="1705"/>
    <x v="1"/>
    <s v="https://ev-database.org/car/3179/Smart-5-Brabus"/>
  </r>
  <r>
    <x v="48"/>
    <s v="#5 Premium"/>
    <n v="200"/>
    <n v="94"/>
    <s v="Lithium-ion"/>
    <m/>
    <n v="373"/>
    <n v="159"/>
    <n v="465"/>
    <n v="6.5"/>
    <n v="230"/>
    <s v="CCS"/>
    <n v="1600"/>
    <n v="630"/>
    <n v="5"/>
    <x v="1"/>
    <x v="4"/>
    <n v="4695"/>
    <n v="1920"/>
    <n v="1705"/>
    <x v="1"/>
    <s v="https://ev-database.org/car/3143/Smart-5-Premium"/>
  </r>
  <r>
    <x v="48"/>
    <s v="#5 Pro"/>
    <n v="200"/>
    <n v="74.400000000000006"/>
    <s v="Lithium-ion"/>
    <m/>
    <n v="373"/>
    <n v="160"/>
    <n v="370"/>
    <n v="6.9"/>
    <n v="110"/>
    <s v="CCS"/>
    <n v="1600"/>
    <n v="630"/>
    <n v="5"/>
    <x v="1"/>
    <x v="4"/>
    <n v="4695"/>
    <n v="1920"/>
    <n v="1705"/>
    <x v="1"/>
    <s v="https://ev-database.org/car/3141/Smart-5-Pro"/>
  </r>
  <r>
    <x v="48"/>
    <s v="#5 Pro+"/>
    <n v="200"/>
    <n v="94"/>
    <s v="Lithium-ion"/>
    <m/>
    <n v="373"/>
    <n v="159"/>
    <n v="465"/>
    <n v="6.5"/>
    <n v="230"/>
    <s v="CCS"/>
    <n v="1600"/>
    <n v="630"/>
    <n v="5"/>
    <x v="1"/>
    <x v="4"/>
    <n v="4695"/>
    <n v="1920"/>
    <n v="1705"/>
    <x v="1"/>
    <s v="https://ev-database.org/car/3142/Smart-5-Proplus"/>
  </r>
  <r>
    <x v="48"/>
    <s v="#5 Pulse"/>
    <n v="200"/>
    <n v="94"/>
    <s v="Lithium-ion"/>
    <m/>
    <n v="643"/>
    <n v="174"/>
    <n v="455"/>
    <n v="4.9000000000000004"/>
    <n v="230"/>
    <s v="CCS"/>
    <n v="1600"/>
    <n v="630"/>
    <n v="5"/>
    <x v="2"/>
    <x v="4"/>
    <n v="4695"/>
    <n v="1920"/>
    <n v="1705"/>
    <x v="1"/>
    <s v="https://ev-database.org/car/3144/Smart-5-Pulse"/>
  </r>
  <r>
    <x v="48"/>
    <s v="#5 Summit Edition"/>
    <n v="200"/>
    <n v="94"/>
    <s v="Lithium-ion"/>
    <m/>
    <n v="643"/>
    <n v="174"/>
    <n v="455"/>
    <n v="4.9000000000000004"/>
    <n v="230"/>
    <s v="CCS"/>
    <n v="1600"/>
    <n v="630"/>
    <n v="5"/>
    <x v="2"/>
    <x v="4"/>
    <n v="4695"/>
    <n v="1920"/>
    <n v="1705"/>
    <x v="1"/>
    <s v="https://ev-database.org/car/3145/Smart-5-Summit-Edition"/>
  </r>
  <r>
    <x v="49"/>
    <s v="Solterra AWD"/>
    <n v="160"/>
    <n v="64"/>
    <s v="Lithium-ion"/>
    <n v="96"/>
    <n v="336"/>
    <n v="154"/>
    <n v="320"/>
    <n v="6.9"/>
    <n v="100"/>
    <s v="CCS"/>
    <n v="750"/>
    <n v="441"/>
    <n v="5"/>
    <x v="2"/>
    <x v="2"/>
    <n v="4690"/>
    <n v="1860"/>
    <n v="1650"/>
    <x v="1"/>
    <s v="https://ev-database.org/car/1567/Subaru-Solterra-AWD"/>
  </r>
  <r>
    <x v="50"/>
    <s v="Model 3 Long Range AWD (Highland)"/>
    <n v="201"/>
    <n v="75"/>
    <s v="Lithium-ion"/>
    <n v="4416"/>
    <n v="493"/>
    <n v="119"/>
    <n v="525"/>
    <n v="4.4000000000000004"/>
    <n v="124"/>
    <s v="CCS"/>
    <n v="1000"/>
    <n v="594"/>
    <n v="5"/>
    <x v="2"/>
    <x v="6"/>
    <n v="4720"/>
    <n v="1849"/>
    <n v="1441"/>
    <x v="4"/>
    <s v="https://ev-database.org/car/1992/Tesla-Model-3-Long-Range-AWD"/>
  </r>
  <r>
    <x v="50"/>
    <s v="Model 3 Long Range RWD (Highland)"/>
    <n v="201"/>
    <n v="75"/>
    <s v="Lithium-ion"/>
    <n v="4416"/>
    <n v="450"/>
    <n v="117"/>
    <n v="545"/>
    <n v="5.2"/>
    <n v="124"/>
    <s v="CCS"/>
    <n v="1000"/>
    <n v="594"/>
    <n v="5"/>
    <x v="1"/>
    <x v="6"/>
    <n v="4720"/>
    <n v="1849"/>
    <n v="1441"/>
    <x v="4"/>
    <s v="https://ev-database.org/car/3034/Tesla-Model-3-Long-Range-RWD"/>
  </r>
  <r>
    <x v="50"/>
    <s v="Model 3 Performance (Highland)"/>
    <n v="262"/>
    <n v="75"/>
    <s v="Lithium-ion"/>
    <n v="4416"/>
    <n v="741"/>
    <n v="142"/>
    <n v="490"/>
    <n v="3.2"/>
    <n v="124"/>
    <s v="CCS"/>
    <n v="0"/>
    <n v="594"/>
    <n v="5"/>
    <x v="2"/>
    <x v="6"/>
    <n v="4720"/>
    <n v="1849"/>
    <n v="1431"/>
    <x v="4"/>
    <s v="https://ev-database.org/car/2188/Tesla-Model-3-Performance"/>
  </r>
  <r>
    <x v="50"/>
    <s v="Model 3 RWD (Highland CATL LFP64)"/>
    <n v="201"/>
    <n v="60.5"/>
    <s v="Lithium-ion"/>
    <m/>
    <n v="420"/>
    <n v="116"/>
    <n v="445"/>
    <n v="6.1"/>
    <n v="110"/>
    <s v="CCS"/>
    <n v="1000"/>
    <n v="594"/>
    <n v="5"/>
    <x v="1"/>
    <x v="6"/>
    <n v="4720"/>
    <n v="1849"/>
    <n v="1441"/>
    <x v="4"/>
    <s v="https://ev-database.org/car/3186/Tesla-Model-3-RWD"/>
  </r>
  <r>
    <x v="50"/>
    <s v="Model S Dual Motor"/>
    <n v="250"/>
    <n v="95"/>
    <s v="Lithium-ion"/>
    <n v="7920"/>
    <m/>
    <n v="150"/>
    <n v="575"/>
    <n v="3.2"/>
    <n v="140"/>
    <s v="CCS"/>
    <n v="1600"/>
    <n v="709"/>
    <n v="5"/>
    <x v="2"/>
    <x v="5"/>
    <n v="5021"/>
    <n v="1987"/>
    <n v="1431"/>
    <x v="3"/>
    <s v="https://ev-database.org/car/1404/Tesla-Model-S-Dual-Motor"/>
  </r>
  <r>
    <x v="50"/>
    <s v="Model S Plaid"/>
    <n v="282"/>
    <n v="95"/>
    <s v="Lithium-ion"/>
    <n v="7920"/>
    <m/>
    <n v="158"/>
    <n v="560"/>
    <n v="2.2999999999999998"/>
    <n v="140"/>
    <s v="CCS"/>
    <n v="1600"/>
    <n v="709"/>
    <n v="5"/>
    <x v="2"/>
    <x v="5"/>
    <n v="5021"/>
    <n v="1987"/>
    <n v="1431"/>
    <x v="3"/>
    <s v="https://ev-database.org/car/1405/Tesla-Model-S-Plaid"/>
  </r>
  <r>
    <x v="50"/>
    <s v="Model X Dual Motor"/>
    <n v="250"/>
    <n v="95"/>
    <s v="Lithium-ion"/>
    <n v="7920"/>
    <m/>
    <n v="165"/>
    <n v="485"/>
    <n v="3.9"/>
    <n v="140"/>
    <s v="CCS"/>
    <n v="2250"/>
    <n v="425"/>
    <n v="7"/>
    <x v="2"/>
    <x v="9"/>
    <n v="5057"/>
    <n v="1999"/>
    <n v="1680"/>
    <x v="1"/>
    <s v="https://ev-database.org/car/1407/Tesla-Model-X-Dual-Motor"/>
  </r>
  <r>
    <x v="50"/>
    <s v="Model X Plaid"/>
    <n v="262"/>
    <n v="95"/>
    <s v="Lithium-ion"/>
    <n v="7920"/>
    <m/>
    <n v="180"/>
    <n v="465"/>
    <n v="2.7"/>
    <n v="140"/>
    <s v="CCS"/>
    <n v="2250"/>
    <n v="425"/>
    <n v="7"/>
    <x v="2"/>
    <x v="9"/>
    <n v="5057"/>
    <n v="1999"/>
    <n v="1680"/>
    <x v="1"/>
    <s v="https://ev-database.org/car/1408/Tesla-Model-X-Plaid"/>
  </r>
  <r>
    <x v="50"/>
    <s v="Model Y Long Range AWD (Juniper)"/>
    <n v="201"/>
    <n v="75"/>
    <s v="Lithium-ion"/>
    <n v="4416"/>
    <n v="493"/>
    <n v="132"/>
    <n v="455"/>
    <n v="4.8"/>
    <n v="124"/>
    <s v="CCS"/>
    <n v="1600"/>
    <n v="854"/>
    <n v="5"/>
    <x v="2"/>
    <x v="4"/>
    <n v="4790"/>
    <n v="1982"/>
    <n v="1624"/>
    <x v="1"/>
    <s v="https://ev-database.org/car/3104/Tesla-Model-Y-Long-Range-AWD"/>
  </r>
  <r>
    <x v="50"/>
    <s v="Model Y Long Range RWD (Juniper)"/>
    <n v="201"/>
    <n v="75"/>
    <s v="Lithium-ion"/>
    <n v="4416"/>
    <n v="450"/>
    <n v="121"/>
    <n v="470"/>
    <n v="5.6"/>
    <n v="124"/>
    <s v="CCS"/>
    <n v="1600"/>
    <n v="854"/>
    <n v="5"/>
    <x v="1"/>
    <x v="4"/>
    <n v="4790"/>
    <n v="1982"/>
    <n v="1624"/>
    <x v="1"/>
    <s v="https://ev-database.org/car/3120/Tesla-Model-Y-Long-Range-RWD"/>
  </r>
  <r>
    <x v="50"/>
    <s v="Model Y RWD (Juniper)"/>
    <n v="201"/>
    <n v="60.5"/>
    <s v="Lithium-ion"/>
    <m/>
    <n v="420"/>
    <n v="121"/>
    <n v="375"/>
    <n v="5.9"/>
    <n v="110"/>
    <s v="CCS"/>
    <n v="1600"/>
    <n v="854"/>
    <n v="5"/>
    <x v="1"/>
    <x v="4"/>
    <n v="4790"/>
    <n v="1982"/>
    <n v="1624"/>
    <x v="1"/>
    <s v="https://ev-database.org/car/3103/Tesla-Model-Y-RWD"/>
  </r>
  <r>
    <x v="51"/>
    <s v="PROACE Verso L 75 kWh"/>
    <n v="130"/>
    <n v="68"/>
    <s v="Lithium-ion"/>
    <n v="324"/>
    <n v="260"/>
    <n v="204"/>
    <n v="260"/>
    <n v="13.3"/>
    <n v="79"/>
    <s v="CCS"/>
    <n v="1000"/>
    <n v="989"/>
    <n v="9"/>
    <x v="0"/>
    <x v="10"/>
    <n v="5333"/>
    <n v="1920"/>
    <n v="1890"/>
    <x v="5"/>
    <s v="https://ev-database.org/car/2267/Toyota-PROACE-Verso-L-75-kWh"/>
  </r>
  <r>
    <x v="51"/>
    <s v="PROACE Verso M 50 kWh"/>
    <n v="130"/>
    <n v="46.3"/>
    <s v="Lithium-ion"/>
    <n v="216"/>
    <n v="260"/>
    <n v="217"/>
    <n v="180"/>
    <n v="12.1"/>
    <n v="78"/>
    <s v="CCS"/>
    <n v="1000"/>
    <n v="603"/>
    <n v="9"/>
    <x v="0"/>
    <x v="10"/>
    <n v="4983"/>
    <n v="1920"/>
    <n v="1890"/>
    <x v="5"/>
    <s v="https://ev-database.org/car/2264/Toyota-PROACE-Verso-M-50-kWh"/>
  </r>
  <r>
    <x v="51"/>
    <s v="PROACE Verso M 75 kWh"/>
    <n v="130"/>
    <n v="68"/>
    <s v="Lithium-ion"/>
    <n v="324"/>
    <n v="260"/>
    <n v="202"/>
    <n v="260"/>
    <n v="13.3"/>
    <n v="79"/>
    <s v="CCS"/>
    <n v="1000"/>
    <n v="603"/>
    <n v="9"/>
    <x v="0"/>
    <x v="10"/>
    <n v="4983"/>
    <n v="1920"/>
    <n v="1890"/>
    <x v="5"/>
    <s v="https://ev-database.org/car/2266/Toyota-PROACE-Verso-M-75-kWh"/>
  </r>
  <r>
    <x v="51"/>
    <s v="Proace City Verso Electric L1 50 kWh"/>
    <n v="132"/>
    <n v="50"/>
    <s v="Lithium-ion"/>
    <m/>
    <n v="260"/>
    <n v="149"/>
    <n v="235"/>
    <n v="11.7"/>
    <n v="80"/>
    <s v="CCS"/>
    <n v="750"/>
    <n v="775"/>
    <n v="5"/>
    <x v="0"/>
    <x v="10"/>
    <n v="4403"/>
    <n v="1921"/>
    <n v="1803"/>
    <x v="5"/>
    <s v="https://ev-database.org/car/2165/Toyota-Proace-City-Verso-Electric-L1-50-kWh"/>
  </r>
  <r>
    <x v="51"/>
    <s v="Proace City Verso Electric L2 50 kWh"/>
    <n v="132"/>
    <n v="50"/>
    <s v="Lithium-ion"/>
    <m/>
    <n v="260"/>
    <n v="149"/>
    <n v="230"/>
    <n v="11.7"/>
    <n v="80"/>
    <s v="CCS"/>
    <n v="750"/>
    <n v="1050"/>
    <n v="7"/>
    <x v="0"/>
    <x v="10"/>
    <n v="4753"/>
    <n v="1921"/>
    <n v="1814"/>
    <x v="5"/>
    <s v="https://ev-database.org/car/2166/Toyota-Proace-City-Verso-Electric-L2-50-kWh"/>
  </r>
  <r>
    <x v="51"/>
    <s v="bZ4X AWD"/>
    <n v="160"/>
    <n v="64"/>
    <s v="Lithium-ion"/>
    <n v="96"/>
    <n v="336"/>
    <n v="154"/>
    <n v="345"/>
    <n v="6.9"/>
    <n v="100"/>
    <s v="CCS"/>
    <n v="750"/>
    <n v="452"/>
    <n v="5"/>
    <x v="2"/>
    <x v="2"/>
    <n v="4690"/>
    <n v="1860"/>
    <n v="1600"/>
    <x v="1"/>
    <s v="https://ev-database.org/car/1565/Toyota-bZ4X-AWD"/>
  </r>
  <r>
    <x v="51"/>
    <s v="bZ4X FWD"/>
    <n v="160"/>
    <n v="64"/>
    <s v="Lithium-ion"/>
    <n v="96"/>
    <n v="265"/>
    <n v="145"/>
    <n v="350"/>
    <n v="7.5"/>
    <n v="100"/>
    <s v="CCS"/>
    <n v="750"/>
    <n v="452"/>
    <n v="5"/>
    <x v="0"/>
    <x v="2"/>
    <n v="4690"/>
    <n v="1860"/>
    <n v="1600"/>
    <x v="1"/>
    <s v="https://ev-database.org/car/1564/Toyota-bZ4X-FWD"/>
  </r>
  <r>
    <x v="52"/>
    <s v="VF 8 Eco Extended Range"/>
    <n v="200"/>
    <n v="87.7"/>
    <s v="Lithium-ion"/>
    <m/>
    <n v="500"/>
    <n v="186"/>
    <n v="405"/>
    <n v="5.9"/>
    <n v="120"/>
    <s v="CCS"/>
    <n v="1800"/>
    <n v="376"/>
    <n v="5"/>
    <x v="2"/>
    <x v="4"/>
    <n v="4750"/>
    <n v="1934"/>
    <n v="1667"/>
    <x v="1"/>
    <s v="https://ev-database.org/car/1807/VinFast-VF-8-Eco-Extended-Range"/>
  </r>
  <r>
    <x v="52"/>
    <s v="VF 8 Plus Extended Range"/>
    <n v="200"/>
    <n v="87.7"/>
    <s v="Lithium-ion"/>
    <m/>
    <n v="620"/>
    <n v="196"/>
    <n v="400"/>
    <n v="5.5"/>
    <n v="120"/>
    <s v="CCS"/>
    <n v="1800"/>
    <n v="376"/>
    <n v="5"/>
    <x v="2"/>
    <x v="4"/>
    <n v="4750"/>
    <n v="1934"/>
    <n v="1667"/>
    <x v="1"/>
    <s v="https://ev-database.org/car/1809/VinFast-VF-8-Plus-Extended-Range"/>
  </r>
  <r>
    <x v="53"/>
    <s v="ID. Buzz LWB GTX"/>
    <n v="160"/>
    <n v="86"/>
    <s v="Lithium-ion"/>
    <n v="312"/>
    <n v="560"/>
    <n v="182"/>
    <n v="350"/>
    <n v="6.5"/>
    <n v="145"/>
    <s v="CCS"/>
    <n v="1600"/>
    <n v="1340"/>
    <n v="7"/>
    <x v="2"/>
    <x v="10"/>
    <n v="4960"/>
    <n v="1985"/>
    <n v="1927"/>
    <x v="5"/>
    <s v="https://ev-database.org/car/2157/Volkswagen-ID-Buzz-LWB-GTX-"/>
  </r>
  <r>
    <x v="53"/>
    <s v="ID. Buzz LWB Pro"/>
    <n v="160"/>
    <n v="86"/>
    <s v="Lithium-ion"/>
    <n v="312"/>
    <n v="560"/>
    <n v="190"/>
    <n v="370"/>
    <n v="7.9"/>
    <n v="145"/>
    <s v="CCS"/>
    <n v="1000"/>
    <n v="1340"/>
    <n v="7"/>
    <x v="1"/>
    <x v="10"/>
    <n v="4962"/>
    <n v="1985"/>
    <n v="1924"/>
    <x v="5"/>
    <s v="https://ev-database.org/car/2154/Volkswagen-ID-Buzz-LWB-Pro"/>
  </r>
  <r>
    <x v="53"/>
    <s v="ID. Buzz NWB GTX"/>
    <n v="160"/>
    <n v="79"/>
    <s v="Lithium-ion"/>
    <n v="288"/>
    <n v="560"/>
    <n v="194"/>
    <n v="330"/>
    <n v="6.5"/>
    <n v="135"/>
    <s v="CCS"/>
    <n v="1800"/>
    <n v="1121"/>
    <n v="6"/>
    <x v="2"/>
    <x v="10"/>
    <n v="4712"/>
    <n v="1985"/>
    <n v="1925"/>
    <x v="5"/>
    <s v="https://ev-database.org/car/2156/Volkswagen-ID-Buzz-NWB-GTX"/>
  </r>
  <r>
    <x v="53"/>
    <s v="ID. Buzz NWB Pro"/>
    <n v="160"/>
    <n v="79"/>
    <s v="Lithium-ion"/>
    <n v="288"/>
    <n v="560"/>
    <n v="187"/>
    <n v="360"/>
    <n v="7.6"/>
    <n v="135"/>
    <s v="CCS"/>
    <n v="1200"/>
    <n v="1121"/>
    <n v="6"/>
    <x v="1"/>
    <x v="10"/>
    <n v="4712"/>
    <n v="1985"/>
    <n v="1927"/>
    <x v="5"/>
    <s v="https://ev-database.org/car/2232/Volkswagen-ID-Buzz-NWB-Pro"/>
  </r>
  <r>
    <x v="53"/>
    <s v="ID. Buzz NWB Pure"/>
    <n v="145"/>
    <n v="59"/>
    <s v="Lithium-ion"/>
    <n v="216"/>
    <n v="310"/>
    <n v="178"/>
    <n v="275"/>
    <n v="10.7"/>
    <n v="110"/>
    <s v="CCS"/>
    <n v="1000"/>
    <n v="1121"/>
    <n v="6"/>
    <x v="1"/>
    <x v="10"/>
    <n v="4712"/>
    <n v="1985"/>
    <n v="1927"/>
    <x v="5"/>
    <s v="https://ev-database.org/car/3119/Volkswagen-ID-Buzz-NWB-Pure"/>
  </r>
  <r>
    <x v="53"/>
    <s v="ID.3 GTX"/>
    <n v="180"/>
    <n v="79"/>
    <s v="Lithium-ion"/>
    <n v="288"/>
    <n v="545"/>
    <n v="131"/>
    <n v="470"/>
    <n v="5.9"/>
    <n v="135"/>
    <s v="CCS"/>
    <n v="0"/>
    <n v="385"/>
    <n v="5"/>
    <x v="1"/>
    <x v="8"/>
    <n v="4322"/>
    <n v="1809"/>
    <n v="1538"/>
    <x v="0"/>
    <s v="https://ev-database.org/car/2152/Volkswagen-ID3-GTX"/>
  </r>
  <r>
    <x v="53"/>
    <s v="ID.3 GTX Performance"/>
    <n v="200"/>
    <n v="79"/>
    <s v="Lithium-ion"/>
    <n v="288"/>
    <n v="545"/>
    <n v="131"/>
    <n v="465"/>
    <n v="5.6"/>
    <n v="135"/>
    <s v="CCS"/>
    <n v="0"/>
    <n v="385"/>
    <n v="5"/>
    <x v="1"/>
    <x v="8"/>
    <n v="4322"/>
    <n v="1809"/>
    <n v="1538"/>
    <x v="0"/>
    <s v="https://ev-database.org/car/2153/Volkswagen-ID3-GTX-Performance"/>
  </r>
  <r>
    <x v="53"/>
    <s v="ID.3 Pro"/>
    <n v="160"/>
    <n v="59"/>
    <s v="Lithium-ion"/>
    <n v="216"/>
    <n v="310"/>
    <n v="136"/>
    <n v="365"/>
    <n v="7.6"/>
    <n v="110"/>
    <s v="CCS"/>
    <n v="0"/>
    <n v="385"/>
    <n v="5"/>
    <x v="1"/>
    <x v="8"/>
    <n v="4264"/>
    <n v="1809"/>
    <n v="1564"/>
    <x v="0"/>
    <s v="https://ev-database.org/car/2213/Volkswagen-ID3-Pro"/>
  </r>
  <r>
    <x v="53"/>
    <s v="ID.3 Pro S"/>
    <n v="160"/>
    <n v="77"/>
    <s v="Lithium-ion"/>
    <n v="288"/>
    <n v="310"/>
    <n v="138"/>
    <n v="465"/>
    <n v="7.1"/>
    <n v="120"/>
    <s v="CCS"/>
    <n v="0"/>
    <n v="385"/>
    <n v="5"/>
    <x v="1"/>
    <x v="8"/>
    <n v="4264"/>
    <n v="1809"/>
    <n v="1564"/>
    <x v="0"/>
    <s v="https://ev-database.org/car/2210/Volkswagen-ID3-Pro-S"/>
  </r>
  <r>
    <x v="53"/>
    <s v="ID.3 Pure"/>
    <n v="160"/>
    <n v="52"/>
    <s v="Lithium-ion"/>
    <n v="192"/>
    <n v="310"/>
    <n v="134"/>
    <n v="325"/>
    <n v="8.1999999999999993"/>
    <n v="90"/>
    <s v="CCS"/>
    <n v="0"/>
    <n v="385"/>
    <n v="5"/>
    <x v="1"/>
    <x v="8"/>
    <n v="4264"/>
    <n v="1809"/>
    <n v="1564"/>
    <x v="0"/>
    <s v="https://ev-database.org/car/2214/Volkswagen-ID3-Pure"/>
  </r>
  <r>
    <x v="53"/>
    <s v="ID.4 GTX"/>
    <n v="180"/>
    <n v="77"/>
    <s v="Lithium-ion"/>
    <n v="288"/>
    <n v="679"/>
    <n v="152"/>
    <n v="420"/>
    <n v="5.4"/>
    <n v="120"/>
    <s v="CCS"/>
    <n v="1200"/>
    <n v="543"/>
    <n v="5"/>
    <x v="2"/>
    <x v="2"/>
    <n v="4584"/>
    <n v="1852"/>
    <n v="1631"/>
    <x v="1"/>
    <s v="https://ev-database.org/car/2030/Volkswagen-ID4-GTX"/>
  </r>
  <r>
    <x v="53"/>
    <s v="ID.4 Pro"/>
    <n v="180"/>
    <n v="77"/>
    <s v="Lithium-ion"/>
    <n v="288"/>
    <n v="545"/>
    <n v="149"/>
    <n v="445"/>
    <n v="6.7"/>
    <n v="120"/>
    <s v="CCS"/>
    <n v="1000"/>
    <n v="543"/>
    <n v="5"/>
    <x v="1"/>
    <x v="2"/>
    <n v="4584"/>
    <n v="1852"/>
    <n v="1631"/>
    <x v="1"/>
    <s v="https://ev-database.org/car/2028/Volkswagen-ID4-Pro"/>
  </r>
  <r>
    <x v="53"/>
    <s v="ID.4 Pro 4MOTION"/>
    <n v="180"/>
    <n v="77"/>
    <s v="Lithium-ion"/>
    <n v="288"/>
    <n v="679"/>
    <n v="155"/>
    <n v="435"/>
    <n v="6.6"/>
    <n v="120"/>
    <s v="CCS"/>
    <n v="1200"/>
    <n v="543"/>
    <n v="5"/>
    <x v="2"/>
    <x v="2"/>
    <n v="4584"/>
    <n v="1852"/>
    <n v="1631"/>
    <x v="1"/>
    <s v="https://ev-database.org/car/2029/Volkswagen-ID4-Pro-4MOTION"/>
  </r>
  <r>
    <x v="53"/>
    <s v="ID.4 Pure"/>
    <n v="160"/>
    <n v="52"/>
    <s v="Lithium-ion"/>
    <n v="192"/>
    <n v="310"/>
    <n v="143"/>
    <n v="285"/>
    <n v="9"/>
    <n v="87"/>
    <s v="CCS"/>
    <n v="1000"/>
    <n v="543"/>
    <n v="5"/>
    <x v="1"/>
    <x v="2"/>
    <n v="4584"/>
    <n v="1852"/>
    <n v="1640"/>
    <x v="1"/>
    <s v="https://ev-database.org/car/2027/Volkswagen-ID4-Pure"/>
  </r>
  <r>
    <x v="53"/>
    <s v="ID.5 GTX"/>
    <n v="180"/>
    <n v="77"/>
    <s v="Lithium-ion"/>
    <n v="288"/>
    <n v="679"/>
    <n v="144"/>
    <n v="430"/>
    <n v="5.5"/>
    <n v="120"/>
    <s v="CCS"/>
    <n v="1200"/>
    <n v="549"/>
    <n v="5"/>
    <x v="2"/>
    <x v="2"/>
    <n v="4599"/>
    <n v="1852"/>
    <n v="1615"/>
    <x v="1"/>
    <s v="https://ev-database.org/car/2033/Volkswagen-ID5-GTX"/>
  </r>
  <r>
    <x v="53"/>
    <s v="ID.5 Pro"/>
    <n v="180"/>
    <n v="77"/>
    <s v="Lithium-ion"/>
    <n v="288"/>
    <n v="545"/>
    <n v="138"/>
    <n v="460"/>
    <n v="6.7"/>
    <n v="120"/>
    <s v="CCS"/>
    <n v="1000"/>
    <n v="549"/>
    <n v="5"/>
    <x v="1"/>
    <x v="2"/>
    <n v="4599"/>
    <n v="1852"/>
    <n v="1615"/>
    <x v="1"/>
    <s v="https://ev-database.org/car/2031/Volkswagen-ID5-Pro"/>
  </r>
  <r>
    <x v="53"/>
    <s v="ID.5 Pure"/>
    <n v="160"/>
    <n v="52"/>
    <s v="Lithium-ion"/>
    <n v="288"/>
    <n v="310"/>
    <n v="142"/>
    <n v="320"/>
    <n v="8.9"/>
    <n v="87"/>
    <s v="CCS"/>
    <n v="1000"/>
    <n v="549"/>
    <n v="5"/>
    <x v="1"/>
    <x v="2"/>
    <n v="4599"/>
    <n v="1852"/>
    <n v="1615"/>
    <x v="1"/>
    <s v="https://ev-database.org/car/3080/Volkswagen-ID5-Pure"/>
  </r>
  <r>
    <x v="53"/>
    <s v="ID.7 GTX"/>
    <n v="180"/>
    <n v="86"/>
    <s v="Lithium-ion"/>
    <n v="312"/>
    <n v="560"/>
    <n v="145"/>
    <n v="500"/>
    <n v="5.4"/>
    <n v="145"/>
    <s v="CCS"/>
    <n v="1200"/>
    <n v="532"/>
    <n v="5"/>
    <x v="2"/>
    <x v="7"/>
    <n v="4961"/>
    <n v="1862"/>
    <n v="1536"/>
    <x v="3"/>
    <s v="https://ev-database.org/car/2216/Volkswagen-ID7-GTX"/>
  </r>
  <r>
    <x v="53"/>
    <s v="ID.7 Pro"/>
    <n v="180"/>
    <n v="77"/>
    <s v="Lithium-ion"/>
    <n v="288"/>
    <n v="550"/>
    <n v="132"/>
    <n v="475"/>
    <n v="6.5"/>
    <n v="125"/>
    <s v="CCS"/>
    <n v="1000"/>
    <n v="532"/>
    <n v="5"/>
    <x v="1"/>
    <x v="7"/>
    <n v="4961"/>
    <n v="1862"/>
    <n v="1536"/>
    <x v="3"/>
    <s v="https://ev-database.org/car/1839/Volkswagen-ID7-Pro"/>
  </r>
  <r>
    <x v="53"/>
    <s v="ID.7 Pro S"/>
    <n v="180"/>
    <n v="86"/>
    <s v="Lithium-ion"/>
    <n v="312"/>
    <n v="550"/>
    <n v="133"/>
    <n v="525"/>
    <n v="6.6"/>
    <n v="145"/>
    <s v="CCS"/>
    <n v="1000"/>
    <n v="532"/>
    <n v="5"/>
    <x v="1"/>
    <x v="7"/>
    <n v="4961"/>
    <n v="1862"/>
    <n v="1536"/>
    <x v="3"/>
    <s v="https://ev-database.org/car/1840/Volkswagen-ID7-Pro-S"/>
  </r>
  <r>
    <x v="53"/>
    <s v="ID.7 Tourer GTX"/>
    <n v="180"/>
    <n v="86"/>
    <s v="Lithium-ion"/>
    <n v="312"/>
    <n v="560"/>
    <n v="147"/>
    <n v="500"/>
    <n v="5.5"/>
    <n v="145"/>
    <s v="CCS"/>
    <n v="1200"/>
    <n v="605"/>
    <n v="5"/>
    <x v="2"/>
    <x v="7"/>
    <n v="4961"/>
    <n v="1862"/>
    <n v="1536"/>
    <x v="2"/>
    <s v="https://ev-database.org/car/2158/Volkswagen-ID7-Tourer-GTX"/>
  </r>
  <r>
    <x v="53"/>
    <s v="ID.7 Tourer Pro"/>
    <n v="180"/>
    <n v="77"/>
    <s v="Lithium-ion"/>
    <n v="288"/>
    <n v="550"/>
    <n v="146"/>
    <n v="470"/>
    <n v="6.6"/>
    <n v="125"/>
    <s v="CCS"/>
    <n v="1000"/>
    <n v="605"/>
    <n v="5"/>
    <x v="1"/>
    <x v="7"/>
    <n v="4961"/>
    <n v="1862"/>
    <n v="1536"/>
    <x v="2"/>
    <s v="https://ev-database.org/car/2118/Volkswagen-ID7-Tourer-Pro"/>
  </r>
  <r>
    <x v="53"/>
    <s v="ID.7 Tourer Pro S"/>
    <n v="180"/>
    <n v="86"/>
    <s v="Lithium-ion"/>
    <n v="312"/>
    <n v="550"/>
    <n v="125"/>
    <n v="520"/>
    <n v="6.7"/>
    <n v="145"/>
    <s v="CCS"/>
    <n v="1000"/>
    <n v="605"/>
    <n v="5"/>
    <x v="1"/>
    <x v="7"/>
    <n v="4961"/>
    <n v="1862"/>
    <n v="1536"/>
    <x v="2"/>
    <s v="https://ev-database.org/car/2119/Volkswagen-ID7-Tourer-Pro-S"/>
  </r>
  <r>
    <x v="54"/>
    <s v="EC40 Single Motor (MY26)"/>
    <n v="180"/>
    <n v="67"/>
    <s v="Lithium-ion"/>
    <m/>
    <n v="420"/>
    <n v="151"/>
    <n v="360"/>
    <n v="7.3"/>
    <n v="110"/>
    <s v="CCS"/>
    <n v="1500"/>
    <n v="404"/>
    <n v="5"/>
    <x v="1"/>
    <x v="2"/>
    <n v="4440"/>
    <n v="1873"/>
    <n v="1596"/>
    <x v="1"/>
    <s v="https://ev-database.org/car/3154/Volvo-EC40-Single-Motor"/>
  </r>
  <r>
    <x v="54"/>
    <s v="EC40 Single Motor ER (MY26)"/>
    <n v="180"/>
    <n v="79"/>
    <s v="Lithium-ion"/>
    <n v="324"/>
    <n v="420"/>
    <n v="146"/>
    <n v="420"/>
    <n v="7.3"/>
    <n v="125"/>
    <s v="CCS"/>
    <n v="1500"/>
    <n v="404"/>
    <n v="5"/>
    <x v="1"/>
    <x v="2"/>
    <n v="4440"/>
    <n v="1873"/>
    <n v="1596"/>
    <x v="1"/>
    <s v="https://ev-database.org/car/3155/Volvo-EC40-Single-Motor-ER"/>
  </r>
  <r>
    <x v="54"/>
    <s v="EC40 Twin Motor (MY26)"/>
    <n v="180"/>
    <n v="79"/>
    <s v="Lithium-ion"/>
    <n v="324"/>
    <n v="670"/>
    <n v="155"/>
    <n v="400"/>
    <n v="4.8"/>
    <n v="125"/>
    <s v="CCS"/>
    <n v="1800"/>
    <n v="404"/>
    <n v="5"/>
    <x v="2"/>
    <x v="2"/>
    <n v="4440"/>
    <n v="1873"/>
    <n v="1596"/>
    <x v="1"/>
    <s v="https://ev-database.org/car/3156/Volvo-EC40-Twin-Motor"/>
  </r>
  <r>
    <x v="54"/>
    <s v="EC40 Twin Motor Performance (MY26)"/>
    <n v="180"/>
    <n v="79"/>
    <s v="Lithium-ion"/>
    <n v="324"/>
    <n v="670"/>
    <n v="155"/>
    <n v="400"/>
    <n v="4.5999999999999996"/>
    <n v="125"/>
    <s v="CCS"/>
    <n v="1800"/>
    <n v="404"/>
    <n v="5"/>
    <x v="2"/>
    <x v="2"/>
    <n v="4440"/>
    <n v="1873"/>
    <n v="1596"/>
    <x v="1"/>
    <s v="https://ev-database.org/car/3157/Volvo-EC40-Twin-Motor-Performance"/>
  </r>
  <r>
    <x v="54"/>
    <s v="ES90 Single Motor (MY26)"/>
    <n v="180"/>
    <n v="88"/>
    <s v="Lithium-ion"/>
    <m/>
    <n v="480"/>
    <n v="135"/>
    <n v="485"/>
    <n v="6.9"/>
    <n v="190"/>
    <s v="CCS"/>
    <n v="1600"/>
    <n v="446"/>
    <n v="5"/>
    <x v="1"/>
    <x v="5"/>
    <n v="5000"/>
    <n v="1942"/>
    <n v="1546"/>
    <x v="3"/>
    <s v="https://ev-database.org/car/3128/Volvo-ES90-Single-Motor"/>
  </r>
  <r>
    <x v="54"/>
    <s v="ES90 Twin Motor (MY26)"/>
    <n v="180"/>
    <n v="102"/>
    <s v="Lithium-ion"/>
    <m/>
    <n v="670"/>
    <n v="146"/>
    <n v="530"/>
    <n v="5.5"/>
    <n v="225"/>
    <s v="CCS"/>
    <n v="2000"/>
    <n v="446"/>
    <n v="5"/>
    <x v="2"/>
    <x v="5"/>
    <n v="5000"/>
    <n v="1942"/>
    <n v="1546"/>
    <x v="3"/>
    <s v="https://ev-database.org/car/3129/Volvo-ES90-Twin-Motor"/>
  </r>
  <r>
    <x v="54"/>
    <s v="ES90 Twin Motor Performance (MY26)"/>
    <n v="180"/>
    <n v="102"/>
    <s v="Lithium-ion"/>
    <m/>
    <n v="870"/>
    <n v="146"/>
    <n v="530"/>
    <n v="4"/>
    <n v="225"/>
    <s v="CCS"/>
    <n v="2000"/>
    <n v="446"/>
    <n v="5"/>
    <x v="2"/>
    <x v="5"/>
    <n v="5000"/>
    <n v="1942"/>
    <n v="1546"/>
    <x v="3"/>
    <s v="https://ev-database.org/car/3130/Volvo-ES90-Twin-Motor-Performance"/>
  </r>
  <r>
    <x v="54"/>
    <s v="EX30 Cross Country (MY26)"/>
    <n v="180"/>
    <n v="65"/>
    <s v="Lithium-ion"/>
    <m/>
    <n v="543"/>
    <n v="152"/>
    <n v="330"/>
    <n v="3.7"/>
    <n v="114"/>
    <s v="CCS"/>
    <n v="1600"/>
    <n v="318"/>
    <n v="5"/>
    <x v="2"/>
    <x v="1"/>
    <n v="4233"/>
    <n v="1837"/>
    <n v="1573"/>
    <x v="1"/>
    <s v="https://ev-database.org/car/3118/Volvo-EX30-Cross-Country"/>
  </r>
  <r>
    <x v="54"/>
    <s v="EX30 Single Motor (MY24-26)"/>
    <n v="180"/>
    <n v="49"/>
    <s v="Lithium-ion"/>
    <m/>
    <n v="343"/>
    <n v="147"/>
    <n v="275"/>
    <n v="5.7"/>
    <n v="80"/>
    <s v="CCS"/>
    <n v="1000"/>
    <n v="318"/>
    <n v="5"/>
    <x v="1"/>
    <x v="1"/>
    <n v="4233"/>
    <n v="1837"/>
    <n v="1549"/>
    <x v="1"/>
    <s v="https://ev-database.org/car/1909/Volvo-EX30-Single-Motor"/>
  </r>
  <r>
    <x v="54"/>
    <s v="EX30 Single Motor ER (MY24-26)"/>
    <n v="180"/>
    <n v="65"/>
    <s v="Lithium-ion"/>
    <m/>
    <n v="343"/>
    <n v="138"/>
    <n v="365"/>
    <n v="5.3"/>
    <n v="113"/>
    <s v="CCS"/>
    <n v="1600"/>
    <n v="318"/>
    <n v="5"/>
    <x v="1"/>
    <x v="1"/>
    <n v="4233"/>
    <n v="1837"/>
    <n v="1549"/>
    <x v="1"/>
    <s v="https://ev-database.org/car/1910/Volvo-EX30-Single-Motor-ER"/>
  </r>
  <r>
    <x v="54"/>
    <s v="EX30 Twin Motor Performance (MY24-26)"/>
    <n v="180"/>
    <n v="65"/>
    <s v="Lithium-ion"/>
    <m/>
    <n v="543"/>
    <n v="145"/>
    <n v="340"/>
    <n v="3.6"/>
    <n v="113"/>
    <s v="CCS"/>
    <n v="1600"/>
    <n v="318"/>
    <n v="5"/>
    <x v="2"/>
    <x v="1"/>
    <n v="4233"/>
    <n v="1837"/>
    <n v="1549"/>
    <x v="1"/>
    <s v="https://ev-database.org/car/1911/Volvo-EX30-Twin-Motor-Performance"/>
  </r>
  <r>
    <x v="54"/>
    <s v="EX40 Single Motor (MY26)"/>
    <n v="180"/>
    <n v="67"/>
    <s v="Lithium-ion"/>
    <m/>
    <n v="420"/>
    <n v="154"/>
    <n v="345"/>
    <n v="7.3"/>
    <n v="110"/>
    <s v="CCS"/>
    <n v="1500"/>
    <n v="410"/>
    <n v="5"/>
    <x v="1"/>
    <x v="2"/>
    <n v="4440"/>
    <n v="1863"/>
    <n v="1652"/>
    <x v="1"/>
    <s v="https://ev-database.org/car/3158/Volvo-EX40-Single-Motor"/>
  </r>
  <r>
    <x v="54"/>
    <s v="EX40 Single Motor ER (MY26)"/>
    <n v="180"/>
    <n v="79"/>
    <s v="Lithium-ion"/>
    <n v="324"/>
    <n v="420"/>
    <n v="152"/>
    <n v="400"/>
    <n v="7.3"/>
    <n v="125"/>
    <s v="CCS"/>
    <n v="1500"/>
    <n v="410"/>
    <n v="5"/>
    <x v="1"/>
    <x v="2"/>
    <n v="4440"/>
    <n v="1863"/>
    <n v="1652"/>
    <x v="1"/>
    <s v="https://ev-database.org/car/3159/Volvo-EX40-Single-Motor-ER"/>
  </r>
  <r>
    <x v="54"/>
    <s v="EX40 Twin Motor (MY26)"/>
    <n v="180"/>
    <n v="79"/>
    <s v="Lithium-ion"/>
    <n v="324"/>
    <n v="670"/>
    <n v="163"/>
    <n v="385"/>
    <n v="4.8"/>
    <n v="125"/>
    <s v="CCS"/>
    <n v="1800"/>
    <n v="410"/>
    <n v="5"/>
    <x v="2"/>
    <x v="2"/>
    <n v="4440"/>
    <n v="1863"/>
    <n v="1652"/>
    <x v="1"/>
    <s v="https://ev-database.org/car/3160/Volvo-EX40-Twin-Motor"/>
  </r>
  <r>
    <x v="54"/>
    <s v="EX40 Twin Motor Performance (MY26)"/>
    <n v="180"/>
    <n v="79"/>
    <s v="Lithium-ion"/>
    <n v="324"/>
    <n v="670"/>
    <n v="163"/>
    <n v="385"/>
    <n v="4.5999999999999996"/>
    <n v="125"/>
    <s v="CCS"/>
    <n v="1800"/>
    <n v="410"/>
    <n v="5"/>
    <x v="2"/>
    <x v="2"/>
    <n v="4440"/>
    <n v="1863"/>
    <n v="1652"/>
    <x v="1"/>
    <s v="https://ev-database.org/car/3161/Volvo-EX40-Twin-Motor-Performance"/>
  </r>
  <r>
    <x v="54"/>
    <s v="EX90 Single Motor (MY24-26)"/>
    <n v="180"/>
    <n v="100"/>
    <s v="Lithium-ion"/>
    <n v="192"/>
    <n v="490"/>
    <n v="182"/>
    <n v="460"/>
    <n v="8.4"/>
    <n v="140"/>
    <s v="CCS"/>
    <n v="1200"/>
    <n v="310"/>
    <n v="7"/>
    <x v="1"/>
    <x v="9"/>
    <n v="5037"/>
    <n v="1964"/>
    <n v="1744"/>
    <x v="1"/>
    <s v="https://ev-database.org/car/1950/Volvo-EX90-Single-Motor"/>
  </r>
  <r>
    <x v="54"/>
    <s v="EX90 Twin Motor (MY24-26)"/>
    <n v="180"/>
    <n v="107"/>
    <s v="Lithium-ion"/>
    <n v="204"/>
    <n v="770"/>
    <n v="188"/>
    <n v="470"/>
    <n v="5.9"/>
    <n v="150"/>
    <s v="CCS"/>
    <n v="2200"/>
    <n v="310"/>
    <n v="7"/>
    <x v="2"/>
    <x v="9"/>
    <n v="5037"/>
    <n v="1964"/>
    <n v="1744"/>
    <x v="1"/>
    <s v="https://ev-database.org/car/1775/Volvo-EX90-Twin-Motor"/>
  </r>
  <r>
    <x v="54"/>
    <s v="EX90 Twin Motor Performance (MY24-26)"/>
    <n v="180"/>
    <n v="107"/>
    <s v="Lithium-ion"/>
    <n v="204"/>
    <n v="910"/>
    <n v="188"/>
    <n v="455"/>
    <n v="4.9000000000000004"/>
    <n v="150"/>
    <s v="CCS"/>
    <n v="2200"/>
    <n v="310"/>
    <n v="7"/>
    <x v="2"/>
    <x v="9"/>
    <n v="5037"/>
    <n v="1964"/>
    <n v="1744"/>
    <x v="1"/>
    <s v="https://ev-database.org/car/1776/Volvo-EX90-Twin-Motor-Performance"/>
  </r>
  <r>
    <x v="55"/>
    <s v="Free 106 kWh"/>
    <n v="200"/>
    <n v="100"/>
    <s v="Lithium-ion"/>
    <m/>
    <n v="720"/>
    <n v="200"/>
    <n v="480"/>
    <n v="4.4000000000000004"/>
    <n v="80"/>
    <s v="CCS"/>
    <n v="2000"/>
    <n v="550"/>
    <n v="5"/>
    <x v="2"/>
    <x v="3"/>
    <n v="4905"/>
    <n v="1950"/>
    <n v="1645"/>
    <x v="1"/>
    <s v="https://ev-database.org/car/2049/Voyah-Free-106-kWh"/>
  </r>
  <r>
    <x v="56"/>
    <s v="G6 AWD Performance"/>
    <n v="200"/>
    <n v="87.5"/>
    <s v="Lithium-ion"/>
    <m/>
    <n v="660"/>
    <n v="159"/>
    <n v="475"/>
    <n v="4.0999999999999996"/>
    <n v="180"/>
    <s v="CCS"/>
    <n v="1500"/>
    <n v="571"/>
    <n v="5"/>
    <x v="2"/>
    <x v="4"/>
    <n v="4753"/>
    <n v="1920"/>
    <n v="1650"/>
    <x v="1"/>
    <s v="https://ev-database.org/car/2183/XPENG-G6-AWD-Performance"/>
  </r>
  <r>
    <x v="56"/>
    <s v="G6 RWD Long Range"/>
    <n v="200"/>
    <n v="87.5"/>
    <s v="Lithium-ion"/>
    <m/>
    <n v="440"/>
    <n v="154"/>
    <n v="480"/>
    <n v="6.7"/>
    <n v="180"/>
    <s v="CCS"/>
    <n v="1500"/>
    <n v="571"/>
    <n v="5"/>
    <x v="1"/>
    <x v="4"/>
    <n v="4753"/>
    <n v="1920"/>
    <n v="1650"/>
    <x v="1"/>
    <s v="https://ev-database.org/car/2182/XPENG-G6-RWD-Long-Range"/>
  </r>
  <r>
    <x v="56"/>
    <s v="G6 RWD Standard Range"/>
    <n v="200"/>
    <n v="66"/>
    <s v="Lithium-ion"/>
    <m/>
    <n v="440"/>
    <n v="152"/>
    <n v="370"/>
    <n v="6.9"/>
    <n v="140"/>
    <s v="CCS"/>
    <n v="1500"/>
    <n v="571"/>
    <n v="5"/>
    <x v="1"/>
    <x v="4"/>
    <n v="4753"/>
    <n v="1920"/>
    <n v="1650"/>
    <x v="1"/>
    <s v="https://ev-database.org/car/2181/XPENG-G6-RWD-Standard-Range"/>
  </r>
  <r>
    <x v="56"/>
    <s v="G9 AWD Performance"/>
    <n v="200"/>
    <n v="93.1"/>
    <s v="Lithium-ion"/>
    <m/>
    <n v="717"/>
    <n v="179"/>
    <n v="465"/>
    <n v="3.9"/>
    <n v="224"/>
    <s v="CCS"/>
    <n v="1500"/>
    <n v="660"/>
    <n v="5"/>
    <x v="2"/>
    <x v="3"/>
    <n v="4891"/>
    <n v="1937"/>
    <n v="1670"/>
    <x v="1"/>
    <s v="https://ev-database.org/car/1826/XPENG-G9-AWD-Performance"/>
  </r>
  <r>
    <x v="56"/>
    <s v="G9 RWD Long Range"/>
    <n v="200"/>
    <n v="93.1"/>
    <s v="Lithium-ion"/>
    <m/>
    <n v="430"/>
    <n v="163"/>
    <n v="480"/>
    <n v="6.4"/>
    <n v="224"/>
    <s v="CCS"/>
    <n v="1500"/>
    <n v="660"/>
    <n v="5"/>
    <x v="1"/>
    <x v="3"/>
    <n v="4891"/>
    <n v="1937"/>
    <n v="1670"/>
    <x v="1"/>
    <s v="https://ev-database.org/car/1825/XPENG-G9-RWD-Long-Range"/>
  </r>
  <r>
    <x v="56"/>
    <s v="G9 RWD Standard Range"/>
    <n v="200"/>
    <n v="75.8"/>
    <s v="Lithium-ion"/>
    <m/>
    <n v="430"/>
    <n v="165"/>
    <n v="395"/>
    <n v="6.4"/>
    <n v="170"/>
    <s v="CCS"/>
    <n v="1500"/>
    <n v="660"/>
    <n v="5"/>
    <x v="1"/>
    <x v="3"/>
    <n v="4891"/>
    <n v="1937"/>
    <n v="1680"/>
    <x v="1"/>
    <s v="https://ev-database.org/car/1824/XPENG-G9-RWD-Standard-Range"/>
  </r>
  <r>
    <x v="56"/>
    <s v="P7 AWD Performance"/>
    <n v="200"/>
    <n v="82.7"/>
    <s v="Lithium-ion"/>
    <m/>
    <n v="757"/>
    <n v="164"/>
    <n v="460"/>
    <n v="4.0999999999999996"/>
    <n v="138"/>
    <s v="CCS"/>
    <n v="0"/>
    <n v="440"/>
    <n v="5"/>
    <x v="2"/>
    <x v="7"/>
    <n v="4888"/>
    <n v="1896"/>
    <n v="1450"/>
    <x v="4"/>
    <s v="https://ev-database.org/car/1822/XPENG-P7-AWD-Performance"/>
  </r>
  <r>
    <x v="56"/>
    <s v="P7 RWD Long Range"/>
    <n v="200"/>
    <n v="82.7"/>
    <s v="Lithium-ion"/>
    <m/>
    <n v="440"/>
    <n v="144"/>
    <n v="495"/>
    <n v="6.7"/>
    <n v="138"/>
    <s v="CCS"/>
    <n v="0"/>
    <n v="440"/>
    <n v="5"/>
    <x v="1"/>
    <x v="7"/>
    <n v="4888"/>
    <n v="1896"/>
    <n v="1450"/>
    <x v="4"/>
    <s v="https://ev-database.org/car/1821/XPENG-P7-RWD-Long-Range"/>
  </r>
  <r>
    <x v="56"/>
    <s v="P7 Wing Edition"/>
    <n v="200"/>
    <n v="82.7"/>
    <s v="Lithium-ion"/>
    <m/>
    <n v="757"/>
    <n v="164"/>
    <n v="455"/>
    <n v="4.0999999999999996"/>
    <n v="138"/>
    <s v="CCS"/>
    <n v="0"/>
    <n v="440"/>
    <n v="5"/>
    <x v="2"/>
    <x v="7"/>
    <n v="4888"/>
    <n v="1896"/>
    <n v="1450"/>
    <x v="4"/>
    <s v="https://ev-database.org/car/1823/XPENG-P7-Wing-Edition"/>
  </r>
  <r>
    <x v="57"/>
    <s v="001 Long Range RWD"/>
    <n v="200"/>
    <n v="94"/>
    <s v="Lithium-ion"/>
    <n v="110"/>
    <n v="343"/>
    <n v="152"/>
    <n v="505"/>
    <n v="7.2"/>
    <n v="135"/>
    <s v="CCS"/>
    <n v="1500"/>
    <n v="539"/>
    <n v="5"/>
    <x v="1"/>
    <x v="7"/>
    <n v="4955"/>
    <n v="1999"/>
    <n v="1560"/>
    <x v="3"/>
    <s v="https://ev-database.org/car/1933/Zeekr-001-Long-Range-RWD"/>
  </r>
  <r>
    <x v="57"/>
    <s v="001 Performance AWD"/>
    <n v="200"/>
    <n v="94"/>
    <s v="Lithium-ion"/>
    <n v="110"/>
    <n v="686"/>
    <n v="159"/>
    <n v="480"/>
    <n v="3.8"/>
    <n v="135"/>
    <s v="CCS"/>
    <n v="2000"/>
    <n v="539"/>
    <n v="5"/>
    <x v="2"/>
    <x v="7"/>
    <n v="4955"/>
    <n v="1999"/>
    <n v="1560"/>
    <x v="3"/>
    <s v="https://ev-database.org/car/1934/Zeekr-001-Performance-AWD"/>
  </r>
  <r>
    <x v="57"/>
    <s v="001 Privilege AWD"/>
    <n v="200"/>
    <n v="94"/>
    <s v="Lithium-ion"/>
    <n v="110"/>
    <n v="686"/>
    <n v="162"/>
    <n v="480"/>
    <n v="3.8"/>
    <n v="135"/>
    <s v="CCS"/>
    <n v="2000"/>
    <n v="539"/>
    <n v="5"/>
    <x v="2"/>
    <x v="7"/>
    <n v="4955"/>
    <n v="1999"/>
    <n v="1548"/>
    <x v="3"/>
    <s v="https://ev-database.org/car/1935/Zeekr-001-Privilege-AWD"/>
  </r>
  <r>
    <x v="57"/>
    <s v="7X Long Range RWD"/>
    <n v="210"/>
    <n v="94"/>
    <s v="Lithium-ion"/>
    <m/>
    <n v="440"/>
    <n v="153"/>
    <n v="475"/>
    <n v="6"/>
    <n v="260"/>
    <s v="CCS"/>
    <n v="2000"/>
    <n v="539"/>
    <n v="5"/>
    <x v="1"/>
    <x v="4"/>
    <n v="4787"/>
    <n v="1930"/>
    <n v="1650"/>
    <x v="1"/>
    <s v="https://ev-database.org/car/3082/Zeekr-7X-Long-Range-RWD"/>
  </r>
  <r>
    <x v="57"/>
    <s v="7X Performance AWD"/>
    <n v="210"/>
    <n v="94"/>
    <s v="Lithium-ion"/>
    <m/>
    <n v="710"/>
    <n v="173"/>
    <n v="450"/>
    <n v="3.8"/>
    <n v="260"/>
    <s v="CCS"/>
    <n v="2000"/>
    <n v="539"/>
    <n v="5"/>
    <x v="2"/>
    <x v="4"/>
    <n v="4787"/>
    <n v="1930"/>
    <n v="1650"/>
    <x v="1"/>
    <s v="https://ev-database.org/car/3083/Zeekr-7X-Performance-AWD"/>
  </r>
  <r>
    <x v="57"/>
    <s v="7X Premium RWD"/>
    <n v="210"/>
    <n v="71"/>
    <s v="Lithium-ion"/>
    <m/>
    <n v="440"/>
    <n v="148"/>
    <n v="365"/>
    <n v="6"/>
    <n v="240"/>
    <s v="CCS"/>
    <n v="2000"/>
    <n v="539"/>
    <n v="5"/>
    <x v="1"/>
    <x v="4"/>
    <n v="4787"/>
    <n v="1930"/>
    <n v="1650"/>
    <x v="1"/>
    <s v="https://ev-database.org/car/3081/Zeekr-7X-Premium-RWD"/>
  </r>
  <r>
    <x v="57"/>
    <s v="X Core RWD (MY25)"/>
    <n v="190"/>
    <n v="49"/>
    <s v="Lithium-ion"/>
    <m/>
    <n v="343"/>
    <n v="148"/>
    <n v="265"/>
    <n v="5.9"/>
    <n v="70"/>
    <s v="CCS"/>
    <n v="1600"/>
    <n v="362"/>
    <n v="5"/>
    <x v="1"/>
    <x v="1"/>
    <n v="4432"/>
    <n v="1836"/>
    <n v="1566"/>
    <x v="1"/>
    <s v="https://ev-database.org/car/3197/Zeekr-X-Core-RWD"/>
  </r>
  <r>
    <x v="57"/>
    <s v="X Long Range RWD (MY25)"/>
    <n v="190"/>
    <n v="65"/>
    <s v="Lithium-ion"/>
    <m/>
    <n v="343"/>
    <n v="146"/>
    <n v="360"/>
    <n v="5.6"/>
    <n v="114"/>
    <s v="CCS"/>
    <n v="1600"/>
    <n v="362"/>
    <n v="5"/>
    <x v="1"/>
    <x v="1"/>
    <n v="4432"/>
    <n v="1836"/>
    <n v="1566"/>
    <x v="1"/>
    <s v="https://ev-database.org/car/3198/Zeekr-X-Long-Range-RWD"/>
  </r>
  <r>
    <x v="57"/>
    <s v="X Privilege AWD (MY25)"/>
    <n v="190"/>
    <n v="65"/>
    <s v="Lithium-ion"/>
    <m/>
    <n v="543"/>
    <n v="153"/>
    <n v="350"/>
    <n v="3.8"/>
    <n v="114"/>
    <s v="CCS"/>
    <n v="1600"/>
    <n v="362"/>
    <n v="5"/>
    <x v="2"/>
    <x v="1"/>
    <n v="4432"/>
    <n v="1836"/>
    <n v="1566"/>
    <x v="1"/>
    <s v="https://ev-database.org/car/3199/Zeekr-X-Privilege-AWD"/>
  </r>
  <r>
    <x v="58"/>
    <s v="firefly"/>
    <n v="150"/>
    <n v="41.2"/>
    <s v="Lithium-ion"/>
    <n v="112"/>
    <n v="200"/>
    <n v="125"/>
    <n v="250"/>
    <n v="8.1"/>
    <n v="65"/>
    <s v="CCS"/>
    <n v="0"/>
    <n v="404"/>
    <n v="5"/>
    <x v="1"/>
    <x v="0"/>
    <n v="4003"/>
    <n v="1885"/>
    <n v="1557"/>
    <x v="0"/>
    <s v="https://ev-database.org/car/3178/firefly-firefly"/>
  </r>
  <r>
    <x v="59"/>
    <m/>
    <m/>
    <m/>
    <m/>
    <m/>
    <m/>
    <m/>
    <m/>
    <m/>
    <m/>
    <m/>
    <m/>
    <m/>
    <m/>
    <x v="3"/>
    <x v="15"/>
    <m/>
    <m/>
    <m/>
    <x v="8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9">
  <r>
    <s v="Abarth"/>
    <s v="500e Convertible"/>
    <n v="155"/>
    <x v="0"/>
    <s v="Lithium-ion"/>
    <n v="192"/>
    <n v="235"/>
    <n v="156"/>
    <n v="225"/>
    <n v="7"/>
    <n v="67"/>
    <s v="CCS"/>
    <n v="0"/>
    <n v="185"/>
    <n v="4"/>
    <x v="0"/>
    <s v="B - Compact"/>
    <n v="3673"/>
    <n v="1683"/>
    <n v="1518"/>
    <s v="Hatchback"/>
  </r>
  <r>
    <s v="Abarth"/>
    <s v="500e Hatchback"/>
    <n v="155"/>
    <x v="0"/>
    <s v="Lithium-ion"/>
    <n v="192"/>
    <n v="235"/>
    <n v="149"/>
    <n v="225"/>
    <n v="7"/>
    <n v="67"/>
    <s v="CCS"/>
    <n v="0"/>
    <n v="185"/>
    <n v="4"/>
    <x v="0"/>
    <s v="B - Compact"/>
    <n v="3673"/>
    <n v="1683"/>
    <n v="1518"/>
    <s v="Hatchback"/>
  </r>
  <r>
    <s v="Abarth"/>
    <s v="600e Scorpionissima"/>
    <n v="200"/>
    <x v="1"/>
    <s v="Lithium-ion"/>
    <n v="102"/>
    <n v="345"/>
    <n v="158"/>
    <n v="280"/>
    <n v="5.9"/>
    <n v="79"/>
    <s v="CCS"/>
    <n v="0"/>
    <n v="360"/>
    <n v="5"/>
    <x v="0"/>
    <s v="JB - Compact"/>
    <n v="4187"/>
    <n v="1779"/>
    <n v="1557"/>
    <s v="SUV"/>
  </r>
  <r>
    <s v="Abarth"/>
    <s v="600e Turismo"/>
    <n v="200"/>
    <x v="1"/>
    <s v="Lithium-ion"/>
    <n v="102"/>
    <n v="345"/>
    <n v="158"/>
    <n v="280"/>
    <n v="6.2"/>
    <n v="79"/>
    <s v="CCS"/>
    <n v="0"/>
    <n v="360"/>
    <n v="5"/>
    <x v="0"/>
    <s v="JB - Compact"/>
    <n v="4187"/>
    <n v="1779"/>
    <n v="1557"/>
    <s v="SUV"/>
  </r>
  <r>
    <s v="Aiways"/>
    <s v="U5"/>
    <n v="150"/>
    <x v="2"/>
    <s v="Lithium-ion"/>
    <n v="484"/>
    <n v="310"/>
    <n v="156"/>
    <n v="315"/>
    <n v="7.5"/>
    <n v="78"/>
    <s v="CCS"/>
    <m/>
    <n v="496"/>
    <n v="5"/>
    <x v="0"/>
    <s v="JC - Medium"/>
    <n v="4680"/>
    <n v="1865"/>
    <n v="1700"/>
    <s v="SUV"/>
  </r>
  <r>
    <s v="Aiways"/>
    <s v="U6"/>
    <n v="160"/>
    <x v="2"/>
    <s v="Lithium-ion"/>
    <n v="484"/>
    <n v="315"/>
    <n v="150"/>
    <n v="350"/>
    <n v="7"/>
    <n v="78"/>
    <s v="CCS"/>
    <m/>
    <n v="472"/>
    <n v="5"/>
    <x v="0"/>
    <s v="JC - Medium"/>
    <n v="4805"/>
    <n v="1880"/>
    <n v="1641"/>
    <s v="SUV"/>
  </r>
  <r>
    <s v="Alfa"/>
    <s v="Romeo Junior Elettrica 54 kWh"/>
    <n v="150"/>
    <x v="1"/>
    <s v="Lithium-ion"/>
    <n v="102"/>
    <n v="260"/>
    <n v="128"/>
    <n v="320"/>
    <n v="9"/>
    <n v="85"/>
    <s v="CCS"/>
    <n v="0"/>
    <n v="400"/>
    <n v="5"/>
    <x v="0"/>
    <s v="JB - Compact"/>
    <n v="4173"/>
    <n v="1781"/>
    <n v="1532"/>
    <s v="SUV"/>
  </r>
  <r>
    <s v="Alfa"/>
    <s v="Romeo Junior Elettrica 54 kWh Veloce"/>
    <n v="200"/>
    <x v="1"/>
    <s v="Lithium-ion"/>
    <n v="102"/>
    <n v="345"/>
    <n v="164"/>
    <n v="310"/>
    <n v="6"/>
    <n v="85"/>
    <s v="CCS"/>
    <n v="0"/>
    <n v="400"/>
    <n v="5"/>
    <x v="0"/>
    <s v="JB - Compact"/>
    <n v="4173"/>
    <n v="1781"/>
    <n v="1505"/>
    <s v="SUV"/>
  </r>
  <r>
    <s v="Alpine"/>
    <s v="A290 Electric 180 hp"/>
    <n v="160"/>
    <x v="3"/>
    <s v="Lithium-ion"/>
    <n v="184"/>
    <n v="285"/>
    <n v="138"/>
    <n v="310"/>
    <n v="7.4"/>
    <n v="70"/>
    <s v="CCS"/>
    <n v="500"/>
    <n v="326"/>
    <n v="5"/>
    <x v="0"/>
    <s v="B - Compact"/>
    <n v="3997"/>
    <n v="1823"/>
    <n v="1512"/>
    <s v="Hatchback"/>
  </r>
  <r>
    <s v="Alpine"/>
    <s v="A290 Electric 220 hp"/>
    <n v="170"/>
    <x v="3"/>
    <s v="Lithium-ion"/>
    <n v="184"/>
    <n v="300"/>
    <n v="144"/>
    <n v="305"/>
    <n v="6.4"/>
    <n v="70"/>
    <s v="CCS"/>
    <n v="500"/>
    <n v="326"/>
    <n v="5"/>
    <x v="0"/>
    <s v="B - Compact"/>
    <n v="3997"/>
    <n v="1823"/>
    <n v="1512"/>
    <s v="Hatchback"/>
  </r>
  <r>
    <s v="Audi"/>
    <s v="A6 Avant e-tron"/>
    <n v="210"/>
    <x v="4"/>
    <s v="Lithium-ion"/>
    <n v="150"/>
    <n v="435"/>
    <n v="146"/>
    <n v="465"/>
    <n v="6"/>
    <n v="150"/>
    <s v="CCS"/>
    <n v="2100"/>
    <n v="502"/>
    <n v="5"/>
    <x v="1"/>
    <s v="JE - Executive"/>
    <n v="4928"/>
    <n v="1923"/>
    <n v="1455"/>
    <s v="Station/Estate"/>
  </r>
  <r>
    <s v="Audi"/>
    <s v="A6 Avant e-tron performance"/>
    <n v="210"/>
    <x v="5"/>
    <s v="Lithium-ion"/>
    <n v="180"/>
    <n v="565"/>
    <n v="151"/>
    <n v="575"/>
    <n v="5.4"/>
    <n v="200"/>
    <s v="CCS"/>
    <n v="2100"/>
    <n v="502"/>
    <n v="5"/>
    <x v="1"/>
    <s v="JE - Executive"/>
    <n v="4928"/>
    <n v="1923"/>
    <n v="1455"/>
    <s v="Station/Estate"/>
  </r>
  <r>
    <s v="Audi"/>
    <s v="A6 Avant e-tron quattro"/>
    <n v="210"/>
    <x v="5"/>
    <s v="Lithium-ion"/>
    <n v="180"/>
    <n v="855"/>
    <n v="157"/>
    <n v="560"/>
    <n v="4.5"/>
    <n v="200"/>
    <s v="CCS"/>
    <n v="2100"/>
    <n v="502"/>
    <n v="5"/>
    <x v="2"/>
    <s v="JE - Executive"/>
    <n v="4928"/>
    <n v="1923"/>
    <n v="1455"/>
    <s v="Station/Estate"/>
  </r>
  <r>
    <s v="Audi"/>
    <s v="A6 Sportback e-tron"/>
    <n v="210"/>
    <x v="4"/>
    <s v="Lithium-ion"/>
    <n v="150"/>
    <n v="435"/>
    <n v="136"/>
    <n v="495"/>
    <n v="6"/>
    <n v="150"/>
    <s v="CCS"/>
    <n v="2100"/>
    <n v="502"/>
    <n v="5"/>
    <x v="1"/>
    <s v="JE - Executive"/>
    <n v="4928"/>
    <n v="1923"/>
    <n v="1455"/>
    <s v="Liftback Sedan"/>
  </r>
  <r>
    <s v="Audi"/>
    <s v="A6 Sportback e-tron performance"/>
    <n v="210"/>
    <x v="5"/>
    <s v="Lithium-ion"/>
    <n v="180"/>
    <n v="565"/>
    <n v="141"/>
    <n v="610"/>
    <n v="5.4"/>
    <n v="200"/>
    <s v="CCS"/>
    <n v="2100"/>
    <n v="502"/>
    <n v="5"/>
    <x v="1"/>
    <s v="JE - Executive"/>
    <n v="4928"/>
    <n v="1923"/>
    <n v="1455"/>
    <s v="Liftback Sedan"/>
  </r>
  <r>
    <s v="Audi"/>
    <s v="A6 Sportback e-tron quattro"/>
    <n v="210"/>
    <x v="5"/>
    <s v="Lithium-ion"/>
    <n v="180"/>
    <n v="855"/>
    <n v="147"/>
    <n v="590"/>
    <n v="4.7"/>
    <n v="200"/>
    <s v="CCS"/>
    <n v="2100"/>
    <n v="502"/>
    <n v="5"/>
    <x v="2"/>
    <s v="JE - Executive"/>
    <n v="4928"/>
    <n v="1923"/>
    <n v="1455"/>
    <s v="Liftback Sedan"/>
  </r>
  <r>
    <s v="Audi"/>
    <s v="Q4 Sportback e-tron 40"/>
    <n v="160"/>
    <x v="6"/>
    <s v="Lithium-ion"/>
    <n v="216"/>
    <n v="310"/>
    <n v="156"/>
    <n v="340"/>
    <n v="8.1"/>
    <n v="110"/>
    <s v="CCS"/>
    <n v="1000"/>
    <n v="520"/>
    <n v="5"/>
    <x v="1"/>
    <s v="JC - Medium"/>
    <n v="4588"/>
    <n v="1865"/>
    <n v="1614"/>
    <s v="SUV"/>
  </r>
  <r>
    <s v="Audi"/>
    <s v="Q4 Sportback e-tron 45"/>
    <n v="180"/>
    <x v="7"/>
    <s v="Lithium-ion"/>
    <n v="288"/>
    <n v="545"/>
    <n v="162"/>
    <n v="435"/>
    <n v="6.7"/>
    <n v="120"/>
    <s v="CCS"/>
    <n v="1000"/>
    <n v="535"/>
    <n v="5"/>
    <x v="1"/>
    <s v="JC - Medium"/>
    <n v="4588"/>
    <n v="1865"/>
    <n v="1614"/>
    <s v="SUV"/>
  </r>
  <r>
    <s v="Audi"/>
    <s v="Q4 Sportback e-tron 45 quattro"/>
    <n v="180"/>
    <x v="7"/>
    <s v="Lithium-ion"/>
    <n v="288"/>
    <n v="679"/>
    <n v="165"/>
    <n v="410"/>
    <n v="6.6"/>
    <n v="120"/>
    <s v="CCS"/>
    <n v="1200"/>
    <n v="535"/>
    <n v="5"/>
    <x v="2"/>
    <s v="JC - Medium"/>
    <n v="4588"/>
    <n v="1865"/>
    <n v="1614"/>
    <s v="SUV"/>
  </r>
  <r>
    <s v="Audi"/>
    <s v="Q4 Sportback e-tron 55 quattro"/>
    <n v="180"/>
    <x v="7"/>
    <s v="Lithium-ion"/>
    <n v="288"/>
    <n v="679"/>
    <n v="165"/>
    <n v="415"/>
    <n v="5.4"/>
    <n v="120"/>
    <s v="CCS"/>
    <n v="1200"/>
    <n v="535"/>
    <n v="5"/>
    <x v="2"/>
    <s v="JC - Medium"/>
    <n v="4588"/>
    <n v="1865"/>
    <n v="1614"/>
    <s v="SUV"/>
  </r>
  <r>
    <s v="Audi"/>
    <s v="Q4 e-tron 40"/>
    <n v="160"/>
    <x v="6"/>
    <s v="Lithium-ion"/>
    <n v="216"/>
    <n v="310"/>
    <n v="159"/>
    <n v="325"/>
    <n v="8.1"/>
    <n v="110"/>
    <s v="CCS"/>
    <n v="1000"/>
    <n v="520"/>
    <n v="5"/>
    <x v="1"/>
    <s v="JC - Medium"/>
    <n v="4588"/>
    <n v="1865"/>
    <n v="1632"/>
    <s v="SUV"/>
  </r>
  <r>
    <s v="Audi"/>
    <s v="Q4 e-tron 45"/>
    <n v="180"/>
    <x v="7"/>
    <s v="Lithium-ion"/>
    <n v="288"/>
    <n v="545"/>
    <n v="169"/>
    <n v="420"/>
    <n v="6.7"/>
    <n v="120"/>
    <s v="CCS"/>
    <n v="1000"/>
    <n v="520"/>
    <n v="5"/>
    <x v="1"/>
    <s v="JC - Medium"/>
    <n v="4588"/>
    <n v="1865"/>
    <n v="1632"/>
    <s v="SUV"/>
  </r>
  <r>
    <s v="Audi"/>
    <s v="Q4 e-tron 45 quattro"/>
    <n v="180"/>
    <x v="7"/>
    <s v="Lithium-ion"/>
    <n v="288"/>
    <n v="679"/>
    <n v="171"/>
    <n v="395"/>
    <n v="6.6"/>
    <n v="120"/>
    <s v="CCS"/>
    <n v="1200"/>
    <n v="520"/>
    <n v="5"/>
    <x v="2"/>
    <s v="JC - Medium"/>
    <n v="4588"/>
    <n v="1865"/>
    <n v="1632"/>
    <s v="SUV"/>
  </r>
  <r>
    <s v="Audi"/>
    <s v="Q4 e-tron 55 quattro"/>
    <n v="180"/>
    <x v="7"/>
    <s v="Lithium-ion"/>
    <n v="288"/>
    <n v="679"/>
    <n v="171"/>
    <n v="395"/>
    <n v="5.4"/>
    <n v="120"/>
    <s v="CCS"/>
    <n v="1200"/>
    <n v="520"/>
    <n v="5"/>
    <x v="2"/>
    <s v="JC - Medium"/>
    <n v="4588"/>
    <n v="1865"/>
    <n v="1632"/>
    <s v="SUV"/>
  </r>
  <r>
    <s v="Audi"/>
    <s v="Q6 e-tron"/>
    <n v="210"/>
    <x v="4"/>
    <s v="Lithium-ion"/>
    <n v="150"/>
    <n v="450"/>
    <n v="166"/>
    <n v="395"/>
    <n v="7"/>
    <n v="150"/>
    <s v="CCS"/>
    <n v="2000"/>
    <n v="526"/>
    <n v="5"/>
    <x v="1"/>
    <s v="JD - Large"/>
    <n v="4771"/>
    <n v="1939"/>
    <n v="1685"/>
    <s v="SUV"/>
  </r>
  <r>
    <s v="Audi"/>
    <s v="Q6 e-tron Sportback"/>
    <n v="210"/>
    <x v="4"/>
    <s v="Lithium-ion"/>
    <n v="150"/>
    <n v="450"/>
    <n v="139"/>
    <n v="410"/>
    <n v="7"/>
    <n v="150"/>
    <s v="CCS"/>
    <n v="2000"/>
    <n v="511"/>
    <n v="5"/>
    <x v="1"/>
    <s v="JD - Large"/>
    <n v="4771"/>
    <n v="1939"/>
    <n v="1665"/>
    <s v="SUV"/>
  </r>
  <r>
    <s v="Audi"/>
    <s v="Q6 e-tron Sportback performance"/>
    <n v="210"/>
    <x v="5"/>
    <s v="Lithium-ion"/>
    <n v="180"/>
    <n v="485"/>
    <n v="145"/>
    <n v="510"/>
    <n v="6.6"/>
    <n v="190"/>
    <s v="CCS"/>
    <n v="2000"/>
    <n v="511"/>
    <n v="5"/>
    <x v="1"/>
    <s v="JD - Large"/>
    <n v="4771"/>
    <n v="1939"/>
    <n v="1665"/>
    <s v="SUV"/>
  </r>
  <r>
    <s v="Audi"/>
    <s v="Q6 e-tron Sportback quattro"/>
    <n v="210"/>
    <x v="5"/>
    <s v="Lithium-ion"/>
    <n v="180"/>
    <n v="855"/>
    <n v="149"/>
    <n v="500"/>
    <n v="5.9"/>
    <n v="200"/>
    <s v="CCS"/>
    <n v="2400"/>
    <n v="511"/>
    <n v="5"/>
    <x v="2"/>
    <s v="JD - Large"/>
    <n v="4771"/>
    <n v="1939"/>
    <n v="1665"/>
    <s v="SUV"/>
  </r>
  <r>
    <s v="Audi"/>
    <s v="Q6 e-tron performance"/>
    <n v="210"/>
    <x v="5"/>
    <s v="Lithium-ion"/>
    <n v="180"/>
    <n v="485"/>
    <n v="171"/>
    <n v="490"/>
    <n v="6.6"/>
    <n v="190"/>
    <s v="CCS"/>
    <n v="2000"/>
    <n v="526"/>
    <n v="5"/>
    <x v="1"/>
    <s v="JD - Large"/>
    <n v="4771"/>
    <n v="1939"/>
    <n v="1685"/>
    <s v="SUV"/>
  </r>
  <r>
    <s v="Audi"/>
    <s v="Q6 e-tron quattro"/>
    <n v="210"/>
    <x v="5"/>
    <s v="Lithium-ion"/>
    <n v="180"/>
    <n v="855"/>
    <n v="176"/>
    <n v="480"/>
    <n v="5.9"/>
    <n v="200"/>
    <s v="CCS"/>
    <n v="2400"/>
    <n v="526"/>
    <n v="5"/>
    <x v="2"/>
    <s v="JD - Large"/>
    <n v="4771"/>
    <n v="1939"/>
    <n v="1685"/>
    <s v="SUV"/>
  </r>
  <r>
    <s v="Audi"/>
    <s v="S6 Avant e-tron"/>
    <n v="240"/>
    <x v="5"/>
    <s v="Lithium-ion"/>
    <n v="180"/>
    <n v="855"/>
    <n v="156"/>
    <n v="530"/>
    <n v="3.9"/>
    <n v="200"/>
    <s v="CCS"/>
    <n v="2100"/>
    <n v="502"/>
    <n v="5"/>
    <x v="2"/>
    <s v="JE - Executive"/>
    <n v="4928"/>
    <n v="1923"/>
    <n v="1493"/>
    <s v="Station/Estate"/>
  </r>
  <r>
    <s v="Audi"/>
    <s v="S6 Sportback e-tron"/>
    <n v="240"/>
    <x v="5"/>
    <s v="Lithium-ion"/>
    <n v="180"/>
    <n v="855"/>
    <n v="149"/>
    <n v="555"/>
    <n v="3.9"/>
    <n v="200"/>
    <s v="CCS"/>
    <n v="2100"/>
    <n v="502"/>
    <n v="5"/>
    <x v="2"/>
    <s v="JE - Executive"/>
    <n v="4928"/>
    <n v="1923"/>
    <n v="1465"/>
    <s v="Liftback Sedan"/>
  </r>
  <r>
    <s v="Audi"/>
    <s v="SQ6 e-tron"/>
    <n v="230"/>
    <x v="5"/>
    <s v="Lithium-ion"/>
    <n v="180"/>
    <n v="855"/>
    <n v="169"/>
    <n v="470"/>
    <n v="4.3"/>
    <n v="200"/>
    <s v="CCS"/>
    <n v="2400"/>
    <n v="514"/>
    <n v="5"/>
    <x v="2"/>
    <s v="JD - Large"/>
    <n v="4771"/>
    <n v="1965"/>
    <n v="1685"/>
    <s v="SUV"/>
  </r>
  <r>
    <s v="Audi"/>
    <s v="SQ6 e-tron Sportback"/>
    <n v="230"/>
    <x v="5"/>
    <s v="Lithium-ion"/>
    <n v="180"/>
    <n v="855"/>
    <n v="164"/>
    <n v="495"/>
    <n v="4.3"/>
    <n v="200"/>
    <s v="CCS"/>
    <n v="2400"/>
    <n v="511"/>
    <n v="5"/>
    <x v="2"/>
    <s v="JD - Large"/>
    <n v="4771"/>
    <n v="1965"/>
    <n v="1665"/>
    <s v="SUV"/>
  </r>
  <r>
    <s v="Audi"/>
    <s v="e-tron GT RS"/>
    <n v="250"/>
    <x v="8"/>
    <s v="Lithium-ion"/>
    <n v="396"/>
    <n v="865"/>
    <n v="184"/>
    <n v="525"/>
    <n v="2.8"/>
    <n v="281"/>
    <s v="CCS"/>
    <n v="0"/>
    <n v="350"/>
    <n v="4"/>
    <x v="2"/>
    <s v="F - Luxury"/>
    <n v="4997"/>
    <n v="1964"/>
    <n v="1389"/>
    <s v="Sedan"/>
  </r>
  <r>
    <s v="Audi"/>
    <s v="e-tron GT RS performance"/>
    <n v="250"/>
    <x v="8"/>
    <s v="Lithium-ion"/>
    <n v="396"/>
    <n v="1027"/>
    <n v="182"/>
    <n v="525"/>
    <n v="2.5"/>
    <n v="281"/>
    <s v="CCS"/>
    <n v="0"/>
    <n v="350"/>
    <n v="4"/>
    <x v="2"/>
    <s v="F - Luxury"/>
    <n v="4997"/>
    <n v="1964"/>
    <n v="1389"/>
    <s v="Sedan"/>
  </r>
  <r>
    <s v="Audi"/>
    <s v="e-tron GT S"/>
    <n v="245"/>
    <x v="8"/>
    <s v="Lithium-ion"/>
    <n v="396"/>
    <n v="740"/>
    <n v="172"/>
    <n v="540"/>
    <n v="3.4"/>
    <n v="281"/>
    <s v="CCS"/>
    <n v="0"/>
    <n v="405"/>
    <n v="4"/>
    <x v="2"/>
    <s v="F - Luxury"/>
    <n v="5004"/>
    <n v="1964"/>
    <n v="1394"/>
    <s v="Sedan"/>
  </r>
  <r>
    <s v="Audi"/>
    <s v="e-tron GT quattro"/>
    <n v="245"/>
    <x v="8"/>
    <s v="Lithium-ion"/>
    <n v="396"/>
    <n v="625"/>
    <n v="169"/>
    <n v="540"/>
    <n v="4"/>
    <n v="281"/>
    <s v="CCS"/>
    <n v="0"/>
    <n v="405"/>
    <n v="4"/>
    <x v="2"/>
    <s v="F - Luxury"/>
    <n v="5004"/>
    <n v="1964"/>
    <n v="1394"/>
    <s v="Sedan"/>
  </r>
  <r>
    <s v="BMW"/>
    <s v="i4 M50"/>
    <n v="225"/>
    <x v="9"/>
    <s v="Lithium-ion"/>
    <n v="484"/>
    <n v="795"/>
    <n v="197"/>
    <n v="450"/>
    <n v="3.9"/>
    <n v="131"/>
    <s v="CCS"/>
    <n v="1600"/>
    <n v="470"/>
    <n v="5"/>
    <x v="2"/>
    <s v="D - Large"/>
    <n v="4783"/>
    <n v="1852"/>
    <n v="1448"/>
    <s v="Liftback Sedan"/>
  </r>
  <r>
    <s v="BMW"/>
    <s v="i4 eDrive35"/>
    <n v="190"/>
    <x v="10"/>
    <s v="Lithium-ion"/>
    <n v="484"/>
    <n v="400"/>
    <n v="174"/>
    <n v="430"/>
    <n v="6"/>
    <n v="95"/>
    <s v="CCS"/>
    <n v="1600"/>
    <n v="470"/>
    <n v="5"/>
    <x v="1"/>
    <s v="D - Large"/>
    <n v="4783"/>
    <n v="1852"/>
    <n v="1448"/>
    <s v="Liftback Sedan"/>
  </r>
  <r>
    <s v="BMW"/>
    <s v="i4 eDrive40"/>
    <n v="190"/>
    <x v="9"/>
    <s v="Lithium-ion"/>
    <n v="484"/>
    <n v="430"/>
    <n v="174"/>
    <n v="515"/>
    <n v="5.6"/>
    <n v="131"/>
    <s v="CCS"/>
    <n v="1600"/>
    <n v="470"/>
    <n v="5"/>
    <x v="1"/>
    <s v="D - Large"/>
    <n v="4783"/>
    <n v="1852"/>
    <n v="1448"/>
    <s v="Liftback Sedan"/>
  </r>
  <r>
    <s v="BMW"/>
    <s v="i4 xDrive40"/>
    <n v="200"/>
    <x v="9"/>
    <s v="Lithium-ion"/>
    <n v="484"/>
    <n v="600"/>
    <n v="183"/>
    <n v="490"/>
    <n v="5.0999999999999996"/>
    <n v="131"/>
    <s v="CCS"/>
    <n v="1600"/>
    <n v="470"/>
    <n v="5"/>
    <x v="2"/>
    <s v="D - Large"/>
    <n v="4783"/>
    <n v="1852"/>
    <n v="1448"/>
    <s v="Liftback Sedan"/>
  </r>
  <r>
    <s v="BMW"/>
    <s v="i5 M60 xDrive Sedan (MY25)"/>
    <n v="230"/>
    <x v="11"/>
    <s v="Lithium-ion"/>
    <n v="484"/>
    <n v="795"/>
    <n v="172"/>
    <n v="430"/>
    <n v="3.8"/>
    <n v="136"/>
    <s v="CCS"/>
    <n v="2000"/>
    <n v="490"/>
    <n v="5"/>
    <x v="2"/>
    <s v="E - Executive"/>
    <n v="5060"/>
    <n v="1900"/>
    <n v="1505"/>
    <s v="Sedan"/>
  </r>
  <r>
    <s v="BMW"/>
    <s v="i5 M60 xDrive Touring (MY25)"/>
    <n v="230"/>
    <x v="11"/>
    <s v="Lithium-ion"/>
    <n v="484"/>
    <n v="795"/>
    <n v="179"/>
    <n v="425"/>
    <n v="3.9"/>
    <n v="136"/>
    <s v="CCS"/>
    <n v="2000"/>
    <n v="570"/>
    <n v="5"/>
    <x v="2"/>
    <s v="E - Executive"/>
    <n v="5060"/>
    <n v="1900"/>
    <n v="1505"/>
    <s v="Station/Estate"/>
  </r>
  <r>
    <s v="BMW"/>
    <s v="i5 eDrive40 Sedan (MY25)"/>
    <n v="193"/>
    <x v="11"/>
    <s v="Lithium-ion"/>
    <n v="484"/>
    <n v="400"/>
    <n v="159"/>
    <n v="480"/>
    <n v="6"/>
    <n v="136"/>
    <s v="CCS"/>
    <n v="1500"/>
    <n v="490"/>
    <n v="5"/>
    <x v="1"/>
    <s v="E - Executive"/>
    <n v="5060"/>
    <n v="1900"/>
    <n v="1515"/>
    <s v="Sedan"/>
  </r>
  <r>
    <s v="BMW"/>
    <s v="i5 eDrive40 Touring (MY25)"/>
    <n v="193"/>
    <x v="11"/>
    <s v="Lithium-ion"/>
    <n v="484"/>
    <n v="400"/>
    <n v="165"/>
    <n v="465"/>
    <n v="6.1"/>
    <n v="136"/>
    <s v="CCS"/>
    <n v="1500"/>
    <n v="570"/>
    <n v="5"/>
    <x v="1"/>
    <s v="E - Executive"/>
    <n v="5060"/>
    <n v="1900"/>
    <n v="1515"/>
    <s v="Station/Estate"/>
  </r>
  <r>
    <s v="BMW"/>
    <s v="i5 xDrive40 Sedan (MY25)"/>
    <n v="215"/>
    <x v="11"/>
    <s v="Lithium-ion"/>
    <n v="484"/>
    <n v="590"/>
    <n v="167"/>
    <n v="465"/>
    <n v="5.4"/>
    <n v="136"/>
    <s v="CCS"/>
    <n v="2000"/>
    <n v="490"/>
    <n v="5"/>
    <x v="2"/>
    <s v="E - Executive"/>
    <n v="5060"/>
    <n v="1900"/>
    <n v="1515"/>
    <s v="Sedan"/>
  </r>
  <r>
    <s v="BMW"/>
    <s v="i5 xDrive40 Touring (MY25)"/>
    <n v="215"/>
    <x v="11"/>
    <s v="Lithium-ion"/>
    <n v="484"/>
    <n v="590"/>
    <n v="174"/>
    <n v="450"/>
    <n v="5.5"/>
    <n v="136"/>
    <s v="CCS"/>
    <n v="2000"/>
    <n v="570"/>
    <n v="5"/>
    <x v="2"/>
    <s v="E - Executive"/>
    <n v="5060"/>
    <n v="1900"/>
    <n v="1515"/>
    <s v="Station/Estate"/>
  </r>
  <r>
    <s v="BMW"/>
    <s v="i7 M70 xDrive"/>
    <n v="250"/>
    <x v="12"/>
    <s v="Lithium-ion"/>
    <n v="484"/>
    <n v="1100"/>
    <n v="208"/>
    <n v="490"/>
    <n v="3.7"/>
    <n v="159"/>
    <s v="CCS"/>
    <n v="0"/>
    <n v="500"/>
    <n v="5"/>
    <x v="2"/>
    <s v="F - Luxury"/>
    <n v="5391"/>
    <n v="1950"/>
    <n v="1544"/>
    <s v="Sedan"/>
  </r>
  <r>
    <s v="BMW"/>
    <s v="i7 eDrive50"/>
    <n v="205"/>
    <x v="12"/>
    <s v="Lithium-ion"/>
    <n v="484"/>
    <n v="650"/>
    <n v="177"/>
    <n v="520"/>
    <n v="5.5"/>
    <n v="159"/>
    <s v="CCS"/>
    <n v="0"/>
    <n v="500"/>
    <n v="5"/>
    <x v="1"/>
    <s v="F - Luxury"/>
    <n v="5391"/>
    <n v="1950"/>
    <n v="1544"/>
    <s v="Sedan"/>
  </r>
  <r>
    <s v="BMW"/>
    <s v="i7 xDrive60"/>
    <n v="240"/>
    <x v="12"/>
    <s v="Lithium-ion"/>
    <n v="484"/>
    <n v="745"/>
    <n v="172"/>
    <n v="510"/>
    <n v="4.7"/>
    <n v="159"/>
    <s v="CCS"/>
    <n v="2000"/>
    <n v="500"/>
    <n v="5"/>
    <x v="2"/>
    <s v="F - Luxury"/>
    <n v="5391"/>
    <n v="1950"/>
    <n v="1544"/>
    <s v="Sedan"/>
  </r>
  <r>
    <s v="BMW"/>
    <s v="iX M70 xDrive"/>
    <n v="250"/>
    <x v="13"/>
    <s v="Lithium-ion"/>
    <n v="484"/>
    <n v="1015"/>
    <n v="209"/>
    <n v="500"/>
    <n v="3.8"/>
    <n v="150"/>
    <s v="CCS"/>
    <n v="2500"/>
    <n v="500"/>
    <n v="5"/>
    <x v="2"/>
    <s v="JE - Executive"/>
    <n v="4965"/>
    <n v="1970"/>
    <n v="1695"/>
    <s v="SUV"/>
  </r>
  <r>
    <s v="BMW"/>
    <s v="iX xDrive45"/>
    <n v="200"/>
    <x v="14"/>
    <s v="Lithium-ion"/>
    <n v="484"/>
    <n v="700"/>
    <n v="193"/>
    <n v="470"/>
    <n v="5.0999999999999996"/>
    <n v="115"/>
    <s v="CCS"/>
    <n v="2500"/>
    <n v="500"/>
    <n v="5"/>
    <x v="2"/>
    <s v="JE - Executive"/>
    <n v="4965"/>
    <n v="1970"/>
    <n v="1695"/>
    <s v="SUV"/>
  </r>
  <r>
    <s v="BMW"/>
    <s v="iX xDrive60"/>
    <n v="200"/>
    <x v="15"/>
    <s v="Lithium-ion"/>
    <n v="484"/>
    <n v="765"/>
    <n v="194"/>
    <n v="525"/>
    <n v="4.5999999999999996"/>
    <n v="150"/>
    <s v="CCS"/>
    <n v="2500"/>
    <n v="500"/>
    <n v="5"/>
    <x v="2"/>
    <s v="JE - Executive"/>
    <n v="4965"/>
    <n v="1970"/>
    <n v="1695"/>
    <s v="SUV"/>
  </r>
  <r>
    <s v="BMW"/>
    <s v="iX1 eDrive20"/>
    <n v="170"/>
    <x v="16"/>
    <s v="Lithium-ion"/>
    <n v="484"/>
    <n v="247"/>
    <n v="150"/>
    <n v="390"/>
    <n v="8.3000000000000007"/>
    <n v="94"/>
    <s v="CCS"/>
    <n v="750"/>
    <n v="490"/>
    <n v="5"/>
    <x v="0"/>
    <s v="JC - Medium"/>
    <n v="4500"/>
    <n v="1845"/>
    <n v="1616"/>
    <s v="SUV"/>
  </r>
  <r>
    <s v="BMW"/>
    <s v="iX1 xDrive30"/>
    <n v="180"/>
    <x v="16"/>
    <s v="Lithium-ion"/>
    <n v="484"/>
    <n v="494"/>
    <n v="155"/>
    <n v="380"/>
    <n v="5.6"/>
    <n v="94"/>
    <s v="CCS"/>
    <n v="1200"/>
    <n v="490"/>
    <n v="5"/>
    <x v="2"/>
    <s v="JC - Medium"/>
    <n v="4500"/>
    <n v="1845"/>
    <n v="1616"/>
    <s v="SUV"/>
  </r>
  <r>
    <s v="BMW"/>
    <s v="iX2 eDrive20"/>
    <n v="170"/>
    <x v="16"/>
    <s v="Lithium-ion"/>
    <n v="484"/>
    <n v="247"/>
    <n v="147"/>
    <n v="395"/>
    <n v="8.6"/>
    <n v="94"/>
    <s v="CCS"/>
    <n v="750"/>
    <n v="525"/>
    <n v="5"/>
    <x v="0"/>
    <s v="JC - Medium"/>
    <n v="4554"/>
    <n v="1845"/>
    <n v="1560"/>
    <s v="SUV"/>
  </r>
  <r>
    <s v="BMW"/>
    <s v="iX2 xDrive30"/>
    <n v="180"/>
    <x v="16"/>
    <s v="Lithium-ion"/>
    <n v="484"/>
    <n v="494"/>
    <n v="155"/>
    <n v="385"/>
    <n v="5.6"/>
    <n v="94"/>
    <s v="CCS"/>
    <n v="1200"/>
    <n v="525"/>
    <n v="5"/>
    <x v="2"/>
    <s v="JC - Medium"/>
    <n v="4554"/>
    <n v="1845"/>
    <n v="1560"/>
    <s v="SUV"/>
  </r>
  <r>
    <s v="BYD"/>
    <s v="ATTO 2"/>
    <n v="160"/>
    <x v="17"/>
    <s v="Lithium-ion"/>
    <n v="484"/>
    <n v="290"/>
    <n v="145"/>
    <n v="245"/>
    <n v="7.9"/>
    <n v="51"/>
    <s v="CCS"/>
    <n v="750"/>
    <n v="400"/>
    <n v="5"/>
    <x v="0"/>
    <s v="JB - Compact"/>
    <n v="4310"/>
    <n v="1830"/>
    <n v="1675"/>
    <s v="SUV"/>
  </r>
  <r>
    <s v="BYD"/>
    <s v="ATTO 3 (MY25)"/>
    <n v="160"/>
    <x v="18"/>
    <s v="Lithium-ion"/>
    <n v="126"/>
    <n v="310"/>
    <n v="144"/>
    <n v="340"/>
    <n v="7.3"/>
    <n v="75"/>
    <s v="CCS"/>
    <n v="750"/>
    <n v="440"/>
    <n v="5"/>
    <x v="0"/>
    <s v="JC - Medium"/>
    <n v="4455"/>
    <n v="1875"/>
    <n v="1615"/>
    <s v="SUV"/>
  </r>
  <r>
    <s v="BYD"/>
    <s v="DOLPHIN 44.9 kWh Active"/>
    <n v="150"/>
    <x v="19"/>
    <s v="Lithium-ion"/>
    <n v="104"/>
    <n v="180"/>
    <n v="132"/>
    <n v="265"/>
    <n v="12.3"/>
    <n v="50"/>
    <s v="CCS"/>
    <n v="0"/>
    <n v="345"/>
    <n v="5"/>
    <x v="0"/>
    <s v="C - Medium"/>
    <n v="4290"/>
    <n v="1770"/>
    <n v="1570"/>
    <s v="Hatchback"/>
  </r>
  <r>
    <s v="BYD"/>
    <s v="DOLPHIN 44.9 kWh Boost"/>
    <n v="160"/>
    <x v="19"/>
    <s v="Lithium-ion"/>
    <n v="104"/>
    <n v="498"/>
    <n v="145"/>
    <n v="260"/>
    <n v="8"/>
    <n v="50"/>
    <s v="CCS"/>
    <n v="0"/>
    <n v="345"/>
    <n v="5"/>
    <x v="0"/>
    <s v="C - Medium"/>
    <n v="4290"/>
    <n v="1770"/>
    <n v="1570"/>
    <s v="Hatchback"/>
  </r>
  <r>
    <s v="BYD"/>
    <s v="DOLPHIN 60.4 kWh"/>
    <n v="160"/>
    <x v="18"/>
    <s v="Lithium-ion"/>
    <n v="126"/>
    <n v="310"/>
    <n v="142"/>
    <n v="350"/>
    <n v="7"/>
    <n v="65"/>
    <s v="CCS"/>
    <n v="0"/>
    <n v="345"/>
    <n v="5"/>
    <x v="0"/>
    <s v="C - Medium"/>
    <n v="4290"/>
    <n v="1770"/>
    <n v="1570"/>
    <s v="Hatchback"/>
  </r>
  <r>
    <s v="BYD"/>
    <s v="DOLPHIN SURF 30 kWh Active"/>
    <n v="150"/>
    <x v="20"/>
    <s v="Lithium-ion"/>
    <n v="94"/>
    <n v="175"/>
    <n v="136"/>
    <n v="190"/>
    <n v="11.1"/>
    <n v="45"/>
    <s v="CCS"/>
    <n v="0"/>
    <n v="308"/>
    <n v="4"/>
    <x v="0"/>
    <s v="B - Compact"/>
    <n v="3990"/>
    <n v="1720"/>
    <n v="1590"/>
    <s v="Hatchback"/>
  </r>
  <r>
    <s v="BYD"/>
    <s v="DOLPHIN SURF 43.2 kWh Boost"/>
    <n v="150"/>
    <x v="21"/>
    <s v="Lithium-ion"/>
    <n v="90"/>
    <n v="175"/>
    <n v="134"/>
    <n v="270"/>
    <n v="12.1"/>
    <n v="60"/>
    <s v="CCS"/>
    <n v="0"/>
    <n v="308"/>
    <n v="4"/>
    <x v="0"/>
    <s v="B - Compact"/>
    <n v="3990"/>
    <n v="1720"/>
    <n v="1590"/>
    <s v="Hatchback"/>
  </r>
  <r>
    <s v="BYD"/>
    <s v="DOLPHIN SURF 43.2 kWh Comfort"/>
    <n v="150"/>
    <x v="21"/>
    <s v="Lithium-ion"/>
    <n v="90"/>
    <n v="220"/>
    <n v="139"/>
    <n v="265"/>
    <n v="9.1"/>
    <n v="60"/>
    <s v="CCS"/>
    <n v="0"/>
    <n v="308"/>
    <n v="4"/>
    <x v="0"/>
    <s v="B - Compact"/>
    <n v="3990"/>
    <n v="1720"/>
    <n v="1590"/>
    <s v="Hatchback"/>
  </r>
  <r>
    <s v="BYD"/>
    <s v="SEAL 61.4 kWh RWD Comfort"/>
    <n v="220"/>
    <x v="22"/>
    <s v="Lithium-ion"/>
    <n v="128"/>
    <n v="380"/>
    <n v="133"/>
    <n v="365"/>
    <n v="7.5"/>
    <n v="75"/>
    <s v="CCS"/>
    <n v="750"/>
    <n v="400"/>
    <n v="5"/>
    <x v="1"/>
    <s v="D - Large"/>
    <n v="4800"/>
    <n v="1875"/>
    <n v="1460"/>
    <s v="Sedan"/>
  </r>
  <r>
    <s v="BYD"/>
    <s v="SEAL 82.5 kWh AWD Excellence"/>
    <n v="180"/>
    <x v="23"/>
    <s v="Lithium-ion"/>
    <n v="172"/>
    <n v="670"/>
    <n v="159"/>
    <n v="445"/>
    <n v="3.8"/>
    <n v="100"/>
    <s v="CCS"/>
    <n v="1500"/>
    <n v="400"/>
    <n v="5"/>
    <x v="2"/>
    <s v="D - Large"/>
    <n v="4800"/>
    <n v="1875"/>
    <n v="1460"/>
    <s v="Sedan"/>
  </r>
  <r>
    <s v="BYD"/>
    <s v="SEAL 82.5 kWh RWD Design"/>
    <n v="180"/>
    <x v="23"/>
    <s v="Lithium-ion"/>
    <n v="172"/>
    <n v="360"/>
    <n v="145"/>
    <n v="480"/>
    <n v="5.9"/>
    <n v="100"/>
    <s v="CCS"/>
    <n v="750"/>
    <n v="400"/>
    <n v="5"/>
    <x v="1"/>
    <s v="D - Large"/>
    <n v="4800"/>
    <n v="1875"/>
    <n v="1460"/>
    <s v="Sedan"/>
  </r>
  <r>
    <s v="BYD"/>
    <s v="SEAL U 71.8 kWh Comfort"/>
    <n v="175"/>
    <x v="24"/>
    <s v="Lithium-ion"/>
    <n v="132"/>
    <n v="310"/>
    <n v="171"/>
    <n v="360"/>
    <n v="9.3000000000000007"/>
    <n v="72"/>
    <s v="CCS"/>
    <n v="1300"/>
    <n v="552"/>
    <n v="5"/>
    <x v="0"/>
    <s v="JD - Large"/>
    <n v="4785"/>
    <n v="1890"/>
    <n v="1668"/>
    <s v="SUV"/>
  </r>
  <r>
    <s v="BYD"/>
    <s v="SEAL U 87 kWh Design"/>
    <n v="175"/>
    <x v="25"/>
    <s v="Lithium-ion"/>
    <n v="160"/>
    <n v="330"/>
    <n v="174"/>
    <n v="425"/>
    <n v="9.6"/>
    <n v="85"/>
    <s v="CCS"/>
    <n v="1300"/>
    <n v="552"/>
    <n v="5"/>
    <x v="0"/>
    <s v="JD - Large"/>
    <n v="4785"/>
    <n v="1890"/>
    <n v="1668"/>
    <s v="SUV"/>
  </r>
  <r>
    <s v="BYD"/>
    <s v="SEALION 7 82.5 kWh AWD Design"/>
    <n v="215"/>
    <x v="23"/>
    <s v="Lithium-ion"/>
    <n v="172"/>
    <n v="690"/>
    <n v="181"/>
    <n v="400"/>
    <n v="4.5"/>
    <n v="115"/>
    <s v="CCS"/>
    <n v="1500"/>
    <n v="520"/>
    <n v="5"/>
    <x v="2"/>
    <s v="JD - Large"/>
    <n v="4830"/>
    <n v="1925"/>
    <n v="1620"/>
    <s v="SUV"/>
  </r>
  <r>
    <s v="BYD"/>
    <s v="SEALION 7 82.5 kWh RWD Comfort"/>
    <n v="215"/>
    <x v="23"/>
    <s v="Lithium-ion"/>
    <n v="172"/>
    <n v="380"/>
    <n v="171"/>
    <n v="415"/>
    <n v="6.7"/>
    <n v="115"/>
    <s v="CCS"/>
    <n v="750"/>
    <n v="520"/>
    <n v="5"/>
    <x v="1"/>
    <s v="JD - Large"/>
    <n v="4830"/>
    <n v="1925"/>
    <n v="1620"/>
    <s v="SUV"/>
  </r>
  <r>
    <s v="BYD"/>
    <s v="SEALION 7 91.3 kWh AWD Excellence"/>
    <n v="215"/>
    <x v="26"/>
    <s v="Lithium-ion"/>
    <n v="484"/>
    <n v="690"/>
    <n v="182"/>
    <n v="430"/>
    <n v="4.5"/>
    <n v="165"/>
    <s v="CCS"/>
    <n v="1500"/>
    <n v="520"/>
    <n v="5"/>
    <x v="2"/>
    <s v="JD - Large"/>
    <n v="4830"/>
    <n v="1925"/>
    <n v="1620"/>
    <s v="SUV"/>
  </r>
  <r>
    <s v="BYD"/>
    <s v="TANG Flagship"/>
    <n v="190"/>
    <x v="27"/>
    <s v="Lithium-ion"/>
    <n v="484"/>
    <n v="700"/>
    <n v="205"/>
    <n v="460"/>
    <n v="4.9000000000000004"/>
    <n v="100"/>
    <s v="CCS"/>
    <n v="1500"/>
    <n v="235"/>
    <n v="7"/>
    <x v="2"/>
    <s v="JE - Executive"/>
    <n v="4970"/>
    <n v="1955"/>
    <n v="1745"/>
    <s v="SUV"/>
  </r>
  <r>
    <s v="CUPRA"/>
    <s v="Born 170 kW - 59 kWh"/>
    <n v="160"/>
    <x v="6"/>
    <s v="Lithium-ion"/>
    <n v="216"/>
    <n v="310"/>
    <n v="156"/>
    <n v="360"/>
    <n v="6.7"/>
    <n v="110"/>
    <s v="CCS"/>
    <n v="0"/>
    <n v="385"/>
    <n v="5"/>
    <x v="1"/>
    <s v="C - Medium"/>
    <n v="4322"/>
    <n v="1809"/>
    <n v="1540"/>
    <s v="Hatchback"/>
  </r>
  <r>
    <s v="CUPRA"/>
    <s v="Born 170 kW - 77 kWh"/>
    <n v="160"/>
    <x v="7"/>
    <s v="Lithium-ion"/>
    <n v="288"/>
    <n v="310"/>
    <n v="157"/>
    <n v="460"/>
    <n v="7"/>
    <n v="125"/>
    <s v="CCS"/>
    <n v="0"/>
    <n v="385"/>
    <n v="5"/>
    <x v="1"/>
    <s v="C - Medium"/>
    <n v="4322"/>
    <n v="1809"/>
    <n v="1540"/>
    <s v="Hatchback"/>
  </r>
  <r>
    <s v="CUPRA"/>
    <s v="Born VZ"/>
    <n v="200"/>
    <x v="28"/>
    <s v="Lithium-ion"/>
    <n v="288"/>
    <n v="545"/>
    <n v="149"/>
    <n v="465"/>
    <n v="5.6"/>
    <n v="135"/>
    <s v="CCS"/>
    <n v="0"/>
    <n v="385"/>
    <n v="5"/>
    <x v="1"/>
    <s v="C - Medium"/>
    <n v="4322"/>
    <n v="1809"/>
    <n v="1538"/>
    <s v="Hatchback"/>
  </r>
  <r>
    <s v="CUPRA"/>
    <s v="Tavascan Endurance"/>
    <n v="180"/>
    <x v="7"/>
    <s v="Lithium-ion"/>
    <n v="288"/>
    <n v="545"/>
    <n v="142"/>
    <n v="445"/>
    <n v="6.8"/>
    <n v="120"/>
    <s v="CCS"/>
    <n v="1000"/>
    <n v="540"/>
    <n v="5"/>
    <x v="1"/>
    <s v="JC - Medium"/>
    <n v="4644"/>
    <n v="1861"/>
    <n v="1597"/>
    <s v="SUV"/>
  </r>
  <r>
    <s v="CUPRA"/>
    <s v="Tavascan VZ"/>
    <n v="180"/>
    <x v="7"/>
    <s v="Lithium-ion"/>
    <n v="288"/>
    <n v="545"/>
    <n v="150"/>
    <n v="425"/>
    <n v="5.5"/>
    <n v="120"/>
    <s v="CCS"/>
    <n v="1200"/>
    <n v="540"/>
    <n v="5"/>
    <x v="2"/>
    <s v="JC - Medium"/>
    <n v="4644"/>
    <n v="1861"/>
    <n v="1597"/>
    <s v="SUV"/>
  </r>
  <r>
    <s v="Cadillac"/>
    <s v="Lyriq 600 E4"/>
    <n v="210"/>
    <x v="29"/>
    <s v="Lithium-ion"/>
    <n v="288"/>
    <n v="610"/>
    <n v="192"/>
    <n v="460"/>
    <n v="5.3"/>
    <n v="165"/>
    <s v="CCS"/>
    <n v="1587"/>
    <n v="793"/>
    <n v="5"/>
    <x v="2"/>
    <s v="JF - Luxury"/>
    <n v="5005"/>
    <n v="1977"/>
    <n v="1623"/>
    <s v="SUV"/>
  </r>
  <r>
    <s v="Citroen"/>
    <s v="e-Berlingo M 50 kWh"/>
    <n v="132"/>
    <x v="30"/>
    <s v="Lithium-ion"/>
    <n v="484"/>
    <n v="260"/>
    <n v="149"/>
    <n v="235"/>
    <n v="11.7"/>
    <n v="80"/>
    <s v="CCS"/>
    <n v="750"/>
    <n v="775"/>
    <n v="5"/>
    <x v="0"/>
    <s v="N - Passenger Van"/>
    <n v="4403"/>
    <n v="1921"/>
    <n v="1803"/>
    <s v="Small Passenger Van"/>
  </r>
  <r>
    <s v="Citroen"/>
    <s v="e-Berlingo XL 50 kWh"/>
    <n v="132"/>
    <x v="30"/>
    <s v="Lithium-ion"/>
    <n v="484"/>
    <n v="260"/>
    <n v="149"/>
    <n v="230"/>
    <n v="11.7"/>
    <n v="80"/>
    <s v="CCS"/>
    <n v="750"/>
    <n v="1050"/>
    <n v="7"/>
    <x v="0"/>
    <s v="N - Passenger Van"/>
    <n v="4753"/>
    <n v="1921"/>
    <n v="1814"/>
    <s v="Small Passenger Van"/>
  </r>
  <r>
    <s v="Citroen"/>
    <s v="e-C3"/>
    <n v="135"/>
    <x v="31"/>
    <s v="Lithium-ion"/>
    <n v="484"/>
    <n v="120"/>
    <n v="135"/>
    <n v="255"/>
    <n v="11.5"/>
    <n v="60"/>
    <s v="CCS"/>
    <n v="550"/>
    <n v="310"/>
    <n v="5"/>
    <x v="0"/>
    <s v="B - Compact"/>
    <n v="4015"/>
    <n v="1755"/>
    <n v="1577"/>
    <s v="Hatchback"/>
  </r>
  <r>
    <s v="Citroen"/>
    <s v="e-C3 Aircross"/>
    <n v="145"/>
    <x v="31"/>
    <s v="Lithium-ion"/>
    <n v="484"/>
    <n v="125"/>
    <n v="144"/>
    <n v="240"/>
    <n v="12.9"/>
    <n v="60"/>
    <s v="CCS"/>
    <n v="350"/>
    <n v="460"/>
    <n v="5"/>
    <x v="0"/>
    <s v="JB - Compact"/>
    <n v="4395"/>
    <n v="1795"/>
    <n v="1660"/>
    <s v="SUV"/>
  </r>
  <r>
    <s v="Citroen"/>
    <s v="e-C4"/>
    <n v="150"/>
    <x v="32"/>
    <s v="Lithium-ion"/>
    <n v="216"/>
    <n v="260"/>
    <n v="135"/>
    <n v="285"/>
    <n v="9.9"/>
    <n v="78"/>
    <s v="CCS"/>
    <n v="0"/>
    <n v="380"/>
    <n v="5"/>
    <x v="0"/>
    <s v="C - Medium"/>
    <n v="4360"/>
    <n v="1834"/>
    <n v="1525"/>
    <s v="Hatchback"/>
  </r>
  <r>
    <s v="Citroen"/>
    <s v="e-C4 54 kWh"/>
    <n v="150"/>
    <x v="1"/>
    <s v="Lithium-ion"/>
    <n v="102"/>
    <n v="260"/>
    <n v="122"/>
    <n v="325"/>
    <n v="9.1"/>
    <n v="78"/>
    <s v="CCS"/>
    <n v="0"/>
    <n v="380"/>
    <n v="5"/>
    <x v="0"/>
    <s v="C - Medium"/>
    <n v="4360"/>
    <n v="1834"/>
    <n v="1525"/>
    <s v="Hatchback"/>
  </r>
  <r>
    <s v="Citroen"/>
    <s v="e-C4 X"/>
    <n v="150"/>
    <x v="32"/>
    <s v="Lithium-ion"/>
    <n v="216"/>
    <n v="260"/>
    <n v="132"/>
    <n v="290"/>
    <n v="9.9"/>
    <n v="78"/>
    <s v="CCS"/>
    <n v="0"/>
    <n v="510"/>
    <n v="5"/>
    <x v="0"/>
    <s v="C - Medium"/>
    <n v="4600"/>
    <n v="1834"/>
    <n v="1525"/>
    <s v="Sedan"/>
  </r>
  <r>
    <s v="Citroen"/>
    <s v="e-C4 X 54 kWh"/>
    <n v="150"/>
    <x v="1"/>
    <s v="Lithium-ion"/>
    <n v="102"/>
    <n v="260"/>
    <n v="119"/>
    <n v="335"/>
    <n v="9.1"/>
    <n v="78"/>
    <s v="CCS"/>
    <n v="0"/>
    <n v="510"/>
    <n v="5"/>
    <x v="0"/>
    <s v="C - Medium"/>
    <n v="4600"/>
    <n v="1834"/>
    <n v="1525"/>
    <s v="Sedan"/>
  </r>
  <r>
    <s v="Citroen"/>
    <s v="e-SpaceTourer M 50 kWh"/>
    <n v="130"/>
    <x v="32"/>
    <s v="Lithium-ion"/>
    <n v="216"/>
    <n v="220"/>
    <n v="217"/>
    <n v="180"/>
    <n v="13.3"/>
    <n v="78"/>
    <s v="CCS"/>
    <n v="1000"/>
    <n v="603"/>
    <n v="9"/>
    <x v="0"/>
    <s v="N - Passenger Van"/>
    <n v="4983"/>
    <n v="1920"/>
    <n v="1890"/>
    <s v="Small Passenger Van"/>
  </r>
  <r>
    <s v="Citroen"/>
    <s v="e-SpaceTourer M 75 kWh"/>
    <n v="130"/>
    <x v="33"/>
    <s v="Lithium-ion"/>
    <n v="324"/>
    <n v="220"/>
    <n v="202"/>
    <n v="260"/>
    <n v="14.2"/>
    <n v="79"/>
    <s v="CCS"/>
    <n v="1000"/>
    <n v="603"/>
    <n v="9"/>
    <x v="0"/>
    <s v="N - Passenger Van"/>
    <n v="4983"/>
    <n v="1920"/>
    <n v="1890"/>
    <s v="Small Passenger Van"/>
  </r>
  <r>
    <s v="Citroen"/>
    <s v="e-SpaceTourer XL 50 kWh"/>
    <n v="130"/>
    <x v="32"/>
    <s v="Lithium-ion"/>
    <n v="216"/>
    <n v="220"/>
    <n v="219"/>
    <n v="180"/>
    <n v="13.3"/>
    <n v="78"/>
    <s v="CCS"/>
    <n v="1000"/>
    <n v="989"/>
    <n v="9"/>
    <x v="0"/>
    <s v="N - Passenger Van"/>
    <n v="5333"/>
    <n v="1920"/>
    <n v="1890"/>
    <s v="Small Passenger Van"/>
  </r>
  <r>
    <s v="Citroen"/>
    <s v="e-SpaceTourer XL 75 kWh"/>
    <n v="130"/>
    <x v="33"/>
    <s v="Lithium-ion"/>
    <n v="324"/>
    <n v="220"/>
    <n v="204"/>
    <n v="260"/>
    <n v="14.2"/>
    <n v="79"/>
    <s v="CCS"/>
    <n v="1000"/>
    <n v="989"/>
    <n v="9"/>
    <x v="0"/>
    <s v="N - Passenger Van"/>
    <n v="5333"/>
    <n v="1920"/>
    <n v="1890"/>
    <s v="Small Passenger Van"/>
  </r>
  <r>
    <s v="DS"/>
    <s v="3 E-Tense"/>
    <n v="150"/>
    <x v="1"/>
    <s v="Lithium-ion"/>
    <n v="102"/>
    <n v="260"/>
    <n v="128"/>
    <n v="300"/>
    <n v="9"/>
    <n v="85"/>
    <s v="CCS"/>
    <n v="0"/>
    <n v="350"/>
    <n v="5"/>
    <x v="0"/>
    <s v="JB - Compact"/>
    <n v="4118"/>
    <n v="1802"/>
    <n v="1534"/>
    <s v="SUV"/>
  </r>
  <r>
    <s v="DS"/>
    <s v="NÂ°4 E-Tense"/>
    <n v="160"/>
    <x v="34"/>
    <s v="Lithium-ion"/>
    <n v="484"/>
    <n v="345"/>
    <n v="130"/>
    <n v="375"/>
    <n v="7.1"/>
    <n v="70"/>
    <s v="CCS"/>
    <n v="0"/>
    <n v="390"/>
    <n v="5"/>
    <x v="0"/>
    <s v="JC - Medium"/>
    <n v="4400"/>
    <n v="1866"/>
    <n v="1470"/>
    <s v="Hatchback"/>
  </r>
  <r>
    <s v="DS"/>
    <s v="NÂ°8 AWD Long Range"/>
    <n v="190"/>
    <x v="35"/>
    <s v="Lithium-ion"/>
    <n v="484"/>
    <n v="511"/>
    <n v="146"/>
    <n v="530"/>
    <n v="5.4"/>
    <n v="130"/>
    <s v="CCS"/>
    <n v="1400"/>
    <n v="620"/>
    <n v="5"/>
    <x v="2"/>
    <s v="JD - Large"/>
    <n v="4834"/>
    <n v="1920"/>
    <n v="1574"/>
    <s v="SUV"/>
  </r>
  <r>
    <s v="DS"/>
    <s v="NÂ°8 FWD"/>
    <n v="190"/>
    <x v="36"/>
    <s v="Lithium-ion"/>
    <n v="484"/>
    <n v="345"/>
    <n v="141"/>
    <n v="415"/>
    <n v="7.7"/>
    <n v="100"/>
    <s v="CCS"/>
    <n v="1260"/>
    <n v="620"/>
    <n v="5"/>
    <x v="0"/>
    <s v="JD - Large"/>
    <n v="4834"/>
    <n v="1920"/>
    <n v="1574"/>
    <s v="SUV"/>
  </r>
  <r>
    <s v="DS"/>
    <s v="NÂ°8 FWD Long Range"/>
    <n v="190"/>
    <x v="35"/>
    <s v="Lithium-ion"/>
    <n v="484"/>
    <n v="345"/>
    <n v="136"/>
    <n v="545"/>
    <n v="7.8"/>
    <n v="130"/>
    <s v="CCS"/>
    <n v="1200"/>
    <n v="620"/>
    <n v="5"/>
    <x v="0"/>
    <s v="JD - Large"/>
    <n v="4834"/>
    <n v="1920"/>
    <n v="1574"/>
    <s v="SUV"/>
  </r>
  <r>
    <s v="Dacia"/>
    <s v="Spring Electric 45"/>
    <n v="125"/>
    <x v="37"/>
    <s v="Lithium-ion"/>
    <n v="72"/>
    <n v="125"/>
    <n v="109"/>
    <n v="165"/>
    <n v="19.100000000000001"/>
    <n v="29"/>
    <s v="CCS"/>
    <n v="0"/>
    <n v="308"/>
    <n v="4"/>
    <x v="0"/>
    <s v="A - Mini"/>
    <n v="3700"/>
    <n v="1622"/>
    <n v="1516"/>
    <s v="Hatchback"/>
  </r>
  <r>
    <s v="Dacia"/>
    <s v="Spring Electric 65"/>
    <n v="125"/>
    <x v="37"/>
    <s v="Lithium-ion"/>
    <n v="72"/>
    <n v="113"/>
    <n v="114"/>
    <n v="160"/>
    <n v="13.7"/>
    <n v="29"/>
    <s v="CCS"/>
    <n v="0"/>
    <n v="308"/>
    <n v="4"/>
    <x v="0"/>
    <s v="A - Mini"/>
    <n v="3700"/>
    <n v="1622"/>
    <n v="1516"/>
    <s v="Hatchback"/>
  </r>
  <r>
    <s v="Dongfeng"/>
    <s v="Box 31.4 kWh"/>
    <n v="140"/>
    <x v="38"/>
    <s v="Lithium-ion"/>
    <n v="72"/>
    <n v="160"/>
    <n v="126"/>
    <n v="190"/>
    <n v="12.5"/>
    <n v="50"/>
    <s v="CCS"/>
    <m/>
    <n v="326"/>
    <n v="5"/>
    <x v="0"/>
    <s v="B - Compact"/>
    <n v="4020"/>
    <n v="1810"/>
    <n v="1570"/>
    <s v="Hatchback"/>
  </r>
  <r>
    <s v="Dongfeng"/>
    <s v="Box 42.3 kWh"/>
    <n v="140"/>
    <x v="39"/>
    <s v="Lithium-ion"/>
    <n v="484"/>
    <n v="160"/>
    <n v="129"/>
    <n v="255"/>
    <n v="12.5"/>
    <n v="51"/>
    <s v="CCS"/>
    <m/>
    <n v="326"/>
    <n v="5"/>
    <x v="0"/>
    <s v="B - Compact"/>
    <n v="4020"/>
    <n v="1810"/>
    <n v="1570"/>
    <s v="Hatchback"/>
  </r>
  <r>
    <s v="Elaris"/>
    <s v="BEO 86 kWh"/>
    <n v="150"/>
    <x v="40"/>
    <s v="Lithium-ion"/>
    <n v="484"/>
    <n v="320"/>
    <n v="203"/>
    <n v="390"/>
    <n v="9.5"/>
    <n v="65"/>
    <s v="CCS"/>
    <m/>
    <n v="467"/>
    <n v="5"/>
    <x v="0"/>
    <s v="JD - Large"/>
    <n v="4698"/>
    <n v="1908"/>
    <n v="1696"/>
    <s v="SUV"/>
  </r>
  <r>
    <s v="Fiat"/>
    <s v="500e 3+1 24 kWh"/>
    <n v="135"/>
    <x v="41"/>
    <s v="Lithium-ion"/>
    <n v="108"/>
    <n v="220"/>
    <n v="112"/>
    <n v="135"/>
    <n v="9"/>
    <n v="40"/>
    <s v="CCS"/>
    <n v="0"/>
    <n v="185"/>
    <n v="4"/>
    <x v="0"/>
    <s v="B - Compact"/>
    <n v="3631"/>
    <n v="1683"/>
    <n v="1529"/>
    <s v="Hatchback"/>
  </r>
  <r>
    <s v="Fiat"/>
    <s v="500e 3+1 42 kWh"/>
    <n v="150"/>
    <x v="42"/>
    <s v="Lithium-ion"/>
    <n v="192"/>
    <n v="220"/>
    <n v="122"/>
    <n v="235"/>
    <n v="9"/>
    <n v="67"/>
    <s v="CCS"/>
    <n v="0"/>
    <n v="185"/>
    <n v="4"/>
    <x v="0"/>
    <s v="B - Compact"/>
    <n v="3631"/>
    <n v="1683"/>
    <n v="1529"/>
    <s v="Hatchback"/>
  </r>
  <r>
    <s v="Fiat"/>
    <s v="500e Cabrio 24 kWh"/>
    <n v="135"/>
    <x v="41"/>
    <s v="Lithium-ion"/>
    <n v="108"/>
    <n v="220"/>
    <n v="112"/>
    <n v="135"/>
    <n v="9"/>
    <n v="40"/>
    <s v="CCS"/>
    <n v="0"/>
    <n v="185"/>
    <n v="4"/>
    <x v="0"/>
    <s v="B - Compact"/>
    <n v="3631"/>
    <n v="1683"/>
    <n v="1529"/>
    <s v="Cabriolet"/>
  </r>
  <r>
    <s v="Fiat"/>
    <s v="500e Cabrio 42 kWh"/>
    <n v="150"/>
    <x v="42"/>
    <s v="Lithium-ion"/>
    <n v="192"/>
    <n v="220"/>
    <n v="125"/>
    <n v="230"/>
    <n v="9"/>
    <n v="67"/>
    <s v="CCS"/>
    <n v="0"/>
    <n v="185"/>
    <n v="4"/>
    <x v="0"/>
    <s v="B - Compact"/>
    <n v="3631"/>
    <n v="1683"/>
    <n v="1529"/>
    <s v="Cabriolet"/>
  </r>
  <r>
    <s v="Fiat"/>
    <s v="500e Hatchback 24 kWh"/>
    <n v="135"/>
    <x v="41"/>
    <s v="Lithium-ion"/>
    <n v="108"/>
    <n v="220"/>
    <n v="112"/>
    <n v="135"/>
    <n v="9"/>
    <n v="40"/>
    <s v="CCS"/>
    <n v="0"/>
    <n v="185"/>
    <n v="4"/>
    <x v="0"/>
    <s v="B - Compact"/>
    <n v="3631"/>
    <n v="1683"/>
    <n v="1529"/>
    <s v="Hatchback"/>
  </r>
  <r>
    <s v="Fiat"/>
    <s v="500e Hatchback 42 kWh"/>
    <n v="150"/>
    <x v="42"/>
    <s v="Lithium-ion"/>
    <n v="192"/>
    <n v="220"/>
    <n v="118"/>
    <n v="235"/>
    <n v="9"/>
    <n v="67"/>
    <s v="CCS"/>
    <n v="0"/>
    <n v="185"/>
    <n v="4"/>
    <x v="0"/>
    <s v="B - Compact"/>
    <n v="3631"/>
    <n v="1683"/>
    <n v="1529"/>
    <s v="Hatchback"/>
  </r>
  <r>
    <s v="Fiat"/>
    <s v="600e"/>
    <n v="150"/>
    <x v="1"/>
    <s v="Lithium-ion"/>
    <n v="102"/>
    <n v="260"/>
    <n v="124"/>
    <n v="310"/>
    <n v="9"/>
    <n v="79"/>
    <s v="CCS"/>
    <n v="0"/>
    <n v="360"/>
    <n v="5"/>
    <x v="0"/>
    <s v="JB - Compact"/>
    <n v="4171"/>
    <n v="1781"/>
    <n v="1523"/>
    <s v="SUV"/>
  </r>
  <r>
    <s v="Fiat"/>
    <s v="Grande Panda"/>
    <n v="132"/>
    <x v="43"/>
    <s v="Lithium-ion"/>
    <n v="484"/>
    <n v="122"/>
    <n v="136"/>
    <n v="260"/>
    <n v="11"/>
    <n v="60"/>
    <s v="CCS"/>
    <n v="550"/>
    <n v="361"/>
    <n v="5"/>
    <x v="0"/>
    <s v="B - Compact"/>
    <n v="3999"/>
    <n v="1763"/>
    <n v="1570"/>
    <s v="Hatchback"/>
  </r>
  <r>
    <s v="Ford"/>
    <s v="Capri Extended Range AWD"/>
    <n v="180"/>
    <x v="28"/>
    <s v="Lithium-ion"/>
    <n v="288"/>
    <n v="679"/>
    <n v="148"/>
    <n v="455"/>
    <n v="5.3"/>
    <n v="135"/>
    <s v="CCS"/>
    <n v="1200"/>
    <n v="572"/>
    <n v="5"/>
    <x v="2"/>
    <s v="D - Large"/>
    <n v="4643"/>
    <n v="1872"/>
    <n v="1626"/>
    <s v="Liftback Sedan"/>
  </r>
  <r>
    <s v="Ford"/>
    <s v="Capri Extended Range RWD"/>
    <n v="180"/>
    <x v="7"/>
    <s v="Lithium-ion"/>
    <n v="288"/>
    <n v="545"/>
    <n v="135"/>
    <n v="455"/>
    <n v="6.4"/>
    <n v="120"/>
    <s v="CCS"/>
    <n v="1000"/>
    <n v="572"/>
    <n v="5"/>
    <x v="1"/>
    <s v="D - Large"/>
    <n v="4643"/>
    <n v="1872"/>
    <n v="1626"/>
    <s v="Liftback Sedan"/>
  </r>
  <r>
    <s v="Ford"/>
    <s v="Capri Standard Range RWD"/>
    <n v="160"/>
    <x v="3"/>
    <s v="Lithium-ion"/>
    <n v="192"/>
    <n v="310"/>
    <n v="163"/>
    <n v="320"/>
    <n v="9"/>
    <n v="85"/>
    <s v="CCS"/>
    <n v="1000"/>
    <n v="572"/>
    <n v="5"/>
    <x v="1"/>
    <s v="D - Large"/>
    <n v="4643"/>
    <n v="1872"/>
    <n v="1626"/>
    <s v="Liftback Sedan"/>
  </r>
  <r>
    <s v="Ford"/>
    <s v="Explorer Extended Range AWD"/>
    <n v="180"/>
    <x v="28"/>
    <s v="Lithium-ion"/>
    <n v="288"/>
    <n v="679"/>
    <n v="153"/>
    <n v="440"/>
    <n v="5.3"/>
    <n v="135"/>
    <s v="CCS"/>
    <n v="1200"/>
    <n v="536"/>
    <n v="5"/>
    <x v="2"/>
    <s v="JC - Medium"/>
    <n v="4468"/>
    <n v="1871"/>
    <n v="1639"/>
    <s v="SUV"/>
  </r>
  <r>
    <s v="Ford"/>
    <s v="Explorer Extended Range RWD"/>
    <n v="180"/>
    <x v="7"/>
    <s v="Lithium-ion"/>
    <n v="288"/>
    <n v="545"/>
    <n v="139"/>
    <n v="435"/>
    <n v="6.4"/>
    <n v="120"/>
    <s v="CCS"/>
    <n v="1000"/>
    <n v="536"/>
    <n v="5"/>
    <x v="1"/>
    <s v="JC - Medium"/>
    <n v="4468"/>
    <n v="1871"/>
    <n v="1630"/>
    <s v="SUV"/>
  </r>
  <r>
    <s v="Ford"/>
    <s v="Explorer Standard Range RWD"/>
    <n v="160"/>
    <x v="3"/>
    <s v="Lithium-ion"/>
    <n v="192"/>
    <n v="310"/>
    <n v="137"/>
    <n v="305"/>
    <n v="8.6999999999999993"/>
    <n v="85"/>
    <s v="CCS"/>
    <n v="1000"/>
    <n v="536"/>
    <n v="5"/>
    <x v="1"/>
    <s v="JC - Medium"/>
    <n v="4468"/>
    <n v="1871"/>
    <n v="1630"/>
    <s v="SUV"/>
  </r>
  <r>
    <s v="Ford"/>
    <s v="Mustang Mach-E ER AWD (MY25)"/>
    <n v="180"/>
    <x v="44"/>
    <s v="Lithium-ion"/>
    <n v="484"/>
    <n v="675"/>
    <n v="160"/>
    <n v="435"/>
    <n v="4.8"/>
    <n v="105"/>
    <s v="CCS"/>
    <n v="1500"/>
    <n v="519"/>
    <n v="5"/>
    <x v="2"/>
    <s v="JD - Large"/>
    <n v="4713"/>
    <n v="1881"/>
    <n v="1624"/>
    <s v="SUV"/>
  </r>
  <r>
    <s v="Ford"/>
    <s v="Mustang Mach-E ER AWD (MY24)"/>
    <n v="180"/>
    <x v="45"/>
    <s v="Lithium-ion"/>
    <n v="376"/>
    <n v="675"/>
    <n v="165"/>
    <n v="445"/>
    <n v="4.5999999999999996"/>
    <n v="115"/>
    <s v="CCS"/>
    <n v="1500"/>
    <n v="519"/>
    <n v="5"/>
    <x v="2"/>
    <s v="JD - Large"/>
    <n v="4713"/>
    <n v="1881"/>
    <n v="1624"/>
    <s v="SUV"/>
  </r>
  <r>
    <s v="Ford"/>
    <s v="Mustang Mach-E ER RWD (MY25)"/>
    <n v="180"/>
    <x v="44"/>
    <s v="Lithium-ion"/>
    <n v="484"/>
    <n v="525"/>
    <n v="147"/>
    <n v="475"/>
    <n v="6.1"/>
    <n v="105"/>
    <s v="CCS"/>
    <n v="1500"/>
    <n v="519"/>
    <n v="5"/>
    <x v="1"/>
    <s v="JD - Large"/>
    <n v="4713"/>
    <n v="1881"/>
    <n v="1624"/>
    <s v="SUV"/>
  </r>
  <r>
    <s v="Ford"/>
    <s v="Mustang Mach-E ER RWD (MY24)"/>
    <n v="180"/>
    <x v="45"/>
    <s v="Lithium-ion"/>
    <n v="376"/>
    <n v="525"/>
    <n v="152"/>
    <n v="480"/>
    <n v="5.9"/>
    <n v="115"/>
    <s v="CCS"/>
    <n v="1500"/>
    <n v="519"/>
    <n v="5"/>
    <x v="1"/>
    <s v="JD - Large"/>
    <n v="4713"/>
    <n v="1881"/>
    <n v="1624"/>
    <s v="SUV"/>
  </r>
  <r>
    <s v="Ford"/>
    <s v="Mustang Mach-E GT (MY24)"/>
    <n v="200"/>
    <x v="45"/>
    <s v="Lithium-ion"/>
    <n v="376"/>
    <n v="950"/>
    <n v="177"/>
    <n v="425"/>
    <n v="3.8"/>
    <n v="115"/>
    <s v="CCS"/>
    <n v="750"/>
    <n v="519"/>
    <n v="5"/>
    <x v="2"/>
    <s v="JD - Large"/>
    <n v="4743"/>
    <n v="1881"/>
    <n v="1613"/>
    <s v="SUV"/>
  </r>
  <r>
    <s v="Ford"/>
    <s v="Mustang Mach-E GT (MY25)"/>
    <n v="200"/>
    <x v="45"/>
    <s v="Lithium-ion"/>
    <n v="376"/>
    <n v="950"/>
    <n v="177"/>
    <n v="435"/>
    <n v="3.8"/>
    <n v="115"/>
    <s v="CCS"/>
    <n v="750"/>
    <n v="519"/>
    <n v="5"/>
    <x v="2"/>
    <s v="JD - Large"/>
    <n v="4743"/>
    <n v="1881"/>
    <n v="1613"/>
    <s v="SUV"/>
  </r>
  <r>
    <s v="Ford"/>
    <s v="Mustang Mach-E Rally (MY25)"/>
    <n v="200"/>
    <x v="45"/>
    <s v="Lithium-ion"/>
    <n v="376"/>
    <n v="950"/>
    <n v="178"/>
    <n v="415"/>
    <n v="3.9"/>
    <n v="115"/>
    <s v="CCS"/>
    <n v="750"/>
    <n v="519"/>
    <n v="5"/>
    <x v="2"/>
    <s v="JD - Large"/>
    <n v="4743"/>
    <n v="1881"/>
    <n v="1633"/>
    <s v="SUV"/>
  </r>
  <r>
    <s v="Ford"/>
    <s v="Mustang Mach-E Rally (MY24)"/>
    <n v="200"/>
    <x v="45"/>
    <s v="Lithium-ion"/>
    <n v="376"/>
    <n v="950"/>
    <n v="178"/>
    <n v="410"/>
    <n v="3.9"/>
    <n v="115"/>
    <s v="CCS"/>
    <n v="750"/>
    <n v="519"/>
    <n v="5"/>
    <x v="2"/>
    <s v="JD - Large"/>
    <n v="4743"/>
    <n v="1881"/>
    <n v="1633"/>
    <s v="SUV"/>
  </r>
  <r>
    <s v="Ford"/>
    <s v="Mustang Mach-E SR RWD (MY24)"/>
    <n v="180"/>
    <x v="46"/>
    <s v="Lithium-ion"/>
    <n v="484"/>
    <n v="525"/>
    <n v="154"/>
    <n v="385"/>
    <n v="6.2"/>
    <n v="100"/>
    <s v="CCS"/>
    <n v="750"/>
    <n v="519"/>
    <n v="5"/>
    <x v="1"/>
    <s v="JD - Large"/>
    <n v="4713"/>
    <n v="1881"/>
    <n v="1624"/>
    <s v="SUV"/>
  </r>
  <r>
    <s v="Ford"/>
    <s v="Mustang Mach-E SR RWD (MY25)"/>
    <n v="180"/>
    <x v="46"/>
    <s v="Lithium-ion"/>
    <n v="484"/>
    <n v="525"/>
    <n v="154"/>
    <n v="380"/>
    <n v="6.2"/>
    <n v="100"/>
    <s v="CCS"/>
    <n v="750"/>
    <n v="519"/>
    <n v="5"/>
    <x v="1"/>
    <s v="JD - Large"/>
    <n v="4713"/>
    <n v="1881"/>
    <n v="1624"/>
    <s v="SUV"/>
  </r>
  <r>
    <s v="Ford"/>
    <s v="Puma Gen-E"/>
    <n v="160"/>
    <x v="47"/>
    <s v="Lithium-ion"/>
    <n v="484"/>
    <n v="290"/>
    <n v="126"/>
    <n v="275"/>
    <n v="8"/>
    <n v="85"/>
    <s v="CCS"/>
    <n v="750"/>
    <n v="523"/>
    <n v="5"/>
    <x v="0"/>
    <s v="JB - Compact"/>
    <n v="4214"/>
    <n v="1805"/>
    <n v="1555"/>
    <s v="SUV"/>
  </r>
  <r>
    <s v="Ford"/>
    <s v="e-Tourneo Courier"/>
    <n v="145"/>
    <x v="47"/>
    <s v="Lithium-ion"/>
    <n v="484"/>
    <n v="290"/>
    <n v="164"/>
    <n v="200"/>
    <n v="11"/>
    <n v="80"/>
    <s v="CCS"/>
    <n v="750"/>
    <n v="493"/>
    <n v="5"/>
    <x v="0"/>
    <s v="N - Passenger Van"/>
    <n v="4337"/>
    <n v="1876"/>
    <n v="1817"/>
    <s v="Small Passenger Van"/>
  </r>
  <r>
    <s v="Ford"/>
    <s v="e-Tourneo Custom L1 160 kW"/>
    <n v="130"/>
    <x v="48"/>
    <s v="Lithium-ion"/>
    <n v="484"/>
    <n v="415"/>
    <n v="370"/>
    <n v="235"/>
    <n v="9"/>
    <n v="70"/>
    <s v="CCS"/>
    <n v="2000"/>
    <n v="672"/>
    <n v="8"/>
    <x v="1"/>
    <s v="N - Passenger Van"/>
    <n v="5050"/>
    <n v="1999"/>
    <n v="1959"/>
    <s v="Small Passenger Van"/>
  </r>
  <r>
    <s v="Ford"/>
    <s v="e-Tourneo Custom L1 210 kW"/>
    <n v="130"/>
    <x v="48"/>
    <s v="Lithium-ion"/>
    <n v="484"/>
    <n v="415"/>
    <n v="370"/>
    <n v="235"/>
    <n v="8"/>
    <n v="70"/>
    <s v="CCS"/>
    <n v="2000"/>
    <n v="672"/>
    <n v="8"/>
    <x v="1"/>
    <s v="N - Passenger Van"/>
    <n v="5050"/>
    <n v="1999"/>
    <n v="1959"/>
    <s v="Small Passenger Van"/>
  </r>
  <r>
    <s v="Ford"/>
    <s v="e-Tourneo Custom L2 160 kW"/>
    <n v="150"/>
    <x v="48"/>
    <s v="Lithium-ion"/>
    <n v="484"/>
    <n v="415"/>
    <n v="370"/>
    <n v="235"/>
    <n v="9"/>
    <n v="70"/>
    <s v="CCS"/>
    <n v="2000"/>
    <n v="672"/>
    <n v="8"/>
    <x v="1"/>
    <s v="N - Passenger Van"/>
    <n v="5908"/>
    <n v="1999"/>
    <n v="1959"/>
    <s v="Small Passenger Van"/>
  </r>
  <r>
    <s v="Ford"/>
    <s v="e-Tourneo Custom L2 210 kW"/>
    <n v="150"/>
    <x v="48"/>
    <s v="Lithium-ion"/>
    <n v="484"/>
    <n v="415"/>
    <n v="370"/>
    <n v="235"/>
    <n v="8"/>
    <n v="70"/>
    <s v="CCS"/>
    <n v="2000"/>
    <n v="672"/>
    <n v="8"/>
    <x v="1"/>
    <s v="N - Passenger Van"/>
    <n v="5908"/>
    <n v="1999"/>
    <n v="1959"/>
    <s v="Small Passenger Van"/>
  </r>
  <r>
    <s v="GWM"/>
    <s v="ORA 03 48 kWh"/>
    <n v="160"/>
    <x v="49"/>
    <s v="Lithium-ion"/>
    <n v="484"/>
    <n v="250"/>
    <n v="146"/>
    <n v="260"/>
    <n v="8.3000000000000007"/>
    <n v="45"/>
    <s v="CCS"/>
    <n v="0"/>
    <n v="228"/>
    <n v="5"/>
    <x v="0"/>
    <s v="C - Medium"/>
    <n v="4235"/>
    <n v="1825"/>
    <n v="1603"/>
    <s v="Hatchback"/>
  </r>
  <r>
    <s v="GWM"/>
    <s v="ORA 03 63 kWh"/>
    <n v="160"/>
    <x v="50"/>
    <s v="Lithium-ion"/>
    <n v="484"/>
    <n v="250"/>
    <n v="141"/>
    <n v="340"/>
    <n v="8.1999999999999993"/>
    <n v="56"/>
    <s v="CCS"/>
    <n v="0"/>
    <n v="228"/>
    <n v="5"/>
    <x v="0"/>
    <s v="C - Medium"/>
    <n v="4235"/>
    <n v="1825"/>
    <n v="1603"/>
    <s v="Hatchback"/>
  </r>
  <r>
    <s v="GWM"/>
    <s v="ORA 03 GT"/>
    <n v="160"/>
    <x v="50"/>
    <s v="Lithium-ion"/>
    <n v="484"/>
    <n v="250"/>
    <n v="148"/>
    <n v="325"/>
    <n v="8.1999999999999993"/>
    <n v="56"/>
    <s v="CCS"/>
    <n v="0"/>
    <n v="228"/>
    <n v="5"/>
    <x v="0"/>
    <s v="C - Medium"/>
    <n v="4254"/>
    <n v="1848"/>
    <n v="1603"/>
    <s v="Hatchback"/>
  </r>
  <r>
    <s v="GWM"/>
    <s v="ORA 07 GT"/>
    <n v="180"/>
    <x v="51"/>
    <s v="Lithium-ion"/>
    <n v="484"/>
    <n v="680"/>
    <n v="161"/>
    <n v="430"/>
    <n v="4.5"/>
    <n v="80"/>
    <s v="CCS"/>
    <n v="0"/>
    <n v="333"/>
    <n v="5"/>
    <x v="2"/>
    <s v="D - Large"/>
    <n v="4871"/>
    <n v="1862"/>
    <n v="1500"/>
    <s v="Sedan"/>
  </r>
  <r>
    <s v="GWM"/>
    <s v="ORA 07 Pro"/>
    <n v="170"/>
    <x v="52"/>
    <s v="Lithium-ion"/>
    <n v="484"/>
    <n v="340"/>
    <n v="146"/>
    <n v="350"/>
    <n v="8.1999999999999993"/>
    <n v="75"/>
    <s v="CCS"/>
    <n v="0"/>
    <n v="333"/>
    <n v="5"/>
    <x v="0"/>
    <s v="D - Large"/>
    <n v="4871"/>
    <n v="1862"/>
    <n v="1500"/>
    <s v="Sedan"/>
  </r>
  <r>
    <s v="GWM"/>
    <s v="ORA 07 Pure"/>
    <n v="170"/>
    <x v="52"/>
    <s v="Lithium-ion"/>
    <n v="484"/>
    <n v="340"/>
    <n v="146"/>
    <n v="350"/>
    <n v="8.1999999999999993"/>
    <n v="75"/>
    <s v="CCS"/>
    <n v="0"/>
    <n v="333"/>
    <n v="5"/>
    <x v="0"/>
    <s v="D - Large"/>
    <n v="4871"/>
    <n v="1862"/>
    <n v="1500"/>
    <s v="Sedan"/>
  </r>
  <r>
    <s v="Genesis"/>
    <s v="G80 Electrified Luxury"/>
    <n v="225"/>
    <x v="23"/>
    <s v="Lithium-ion"/>
    <n v="484"/>
    <n v="700"/>
    <n v="159"/>
    <n v="440"/>
    <n v="4.9000000000000004"/>
    <n v="160"/>
    <s v="CCS"/>
    <m/>
    <n v="354"/>
    <n v="5"/>
    <x v="2"/>
    <s v="F - Luxury"/>
    <n v="5005"/>
    <n v="1925"/>
    <n v="1470"/>
    <s v="Sedan"/>
  </r>
  <r>
    <s v="Genesis"/>
    <s v="GV60 Premium"/>
    <n v="185"/>
    <x v="53"/>
    <s v="Lithium-ion"/>
    <n v="384"/>
    <n v="350"/>
    <n v="143"/>
    <n v="390"/>
    <n v="7.8"/>
    <n v="200"/>
    <s v="CCS"/>
    <n v="1600"/>
    <n v="432"/>
    <n v="5"/>
    <x v="1"/>
    <s v="JC - Medium"/>
    <n v="4515"/>
    <n v="1890"/>
    <n v="1580"/>
    <s v="SUV"/>
  </r>
  <r>
    <s v="Genesis"/>
    <s v="GV60 Sport"/>
    <n v="200"/>
    <x v="53"/>
    <s v="Lithium-ion"/>
    <n v="384"/>
    <n v="605"/>
    <n v="157"/>
    <n v="375"/>
    <n v="5.5"/>
    <n v="200"/>
    <s v="CCS"/>
    <n v="1600"/>
    <n v="432"/>
    <n v="5"/>
    <x v="2"/>
    <s v="JC - Medium"/>
    <n v="4515"/>
    <n v="1890"/>
    <n v="1580"/>
    <s v="SUV"/>
  </r>
  <r>
    <s v="Genesis"/>
    <s v="GV60 Sport Plus"/>
    <n v="235"/>
    <x v="53"/>
    <s v="Lithium-ion"/>
    <n v="384"/>
    <n v="700"/>
    <n v="159"/>
    <n v="360"/>
    <n v="4"/>
    <n v="200"/>
    <s v="CCS"/>
    <n v="1600"/>
    <n v="432"/>
    <n v="5"/>
    <x v="2"/>
    <s v="JC - Medium"/>
    <n v="4515"/>
    <n v="1890"/>
    <n v="1580"/>
    <s v="SUV"/>
  </r>
  <r>
    <s v="Genesis"/>
    <s v="GV70 Electrified Sport"/>
    <n v="235"/>
    <x v="53"/>
    <s v="Lithium-ion"/>
    <n v="384"/>
    <n v="700"/>
    <n v="163"/>
    <n v="350"/>
    <n v="4.2"/>
    <n v="190"/>
    <s v="CCS"/>
    <n v="1800"/>
    <n v="503"/>
    <n v="5"/>
    <x v="2"/>
    <s v="JD - Large"/>
    <n v="4715"/>
    <n v="1910"/>
    <n v="1630"/>
    <s v="SUV"/>
  </r>
  <r>
    <s v="Honda"/>
    <s v="e:Ny1"/>
    <n v="160"/>
    <x v="54"/>
    <s v="Lithium-ion"/>
    <n v="484"/>
    <n v="310"/>
    <n v="150"/>
    <n v="335"/>
    <n v="7.6"/>
    <n v="60"/>
    <s v="CCS"/>
    <n v="0"/>
    <n v="361"/>
    <n v="5"/>
    <x v="0"/>
    <s v="JB - Compact"/>
    <n v="4387"/>
    <n v="1790"/>
    <n v="1584"/>
    <s v="SUV"/>
  </r>
  <r>
    <s v="Hongqi"/>
    <s v="E-HS9 120 kWh"/>
    <n v="200"/>
    <x v="55"/>
    <s v="Lithium-ion"/>
    <n v="484"/>
    <n v="750"/>
    <n v="217"/>
    <n v="455"/>
    <n v="4.9000000000000004"/>
    <n v="110"/>
    <s v="CCS"/>
    <n v="1500"/>
    <n v="438"/>
    <n v="5"/>
    <x v="2"/>
    <s v="JF - Luxury"/>
    <n v="5209"/>
    <n v="2010"/>
    <n v="1731"/>
    <s v="SUV"/>
  </r>
  <r>
    <s v="Hongqi"/>
    <s v="E-HS9 84 kWh"/>
    <n v="200"/>
    <x v="56"/>
    <s v="Lithium-ion"/>
    <n v="484"/>
    <n v="600"/>
    <n v="193"/>
    <n v="320"/>
    <n v="6.5"/>
    <n v="112"/>
    <s v="CCS"/>
    <n v="1500"/>
    <n v="438"/>
    <n v="5"/>
    <x v="2"/>
    <s v="JF - Luxury"/>
    <n v="5209"/>
    <n v="2010"/>
    <n v="1731"/>
    <s v="SUV"/>
  </r>
  <r>
    <s v="Hongqi"/>
    <s v="E-HS9 99 kWh"/>
    <n v="200"/>
    <x v="57"/>
    <s v="Lithium-ion"/>
    <n v="484"/>
    <n v="750"/>
    <n v="194"/>
    <n v="370"/>
    <n v="4.9000000000000004"/>
    <n v="112"/>
    <s v="CCS"/>
    <n v="1500"/>
    <n v="438"/>
    <n v="5"/>
    <x v="2"/>
    <s v="JF - Luxury"/>
    <n v="5209"/>
    <n v="2010"/>
    <n v="1731"/>
    <s v="SUV"/>
  </r>
  <r>
    <s v="Hyundai"/>
    <s v="INSTER Long Range"/>
    <n v="150"/>
    <x v="58"/>
    <s v="Lithium-ion"/>
    <n v="484"/>
    <n v="147"/>
    <n v="124"/>
    <n v="300"/>
    <n v="10.6"/>
    <n v="70"/>
    <s v="CCS"/>
    <m/>
    <n v="280"/>
    <n v="4"/>
    <x v="0"/>
    <s v="JA - Mini"/>
    <n v="3825"/>
    <n v="1610"/>
    <n v="1575"/>
    <s v="SUV"/>
  </r>
  <r>
    <s v="Hyundai"/>
    <s v="INSTER Standard Range"/>
    <n v="140"/>
    <x v="59"/>
    <s v="Lithium-ion"/>
    <n v="484"/>
    <n v="147"/>
    <n v="119"/>
    <n v="255"/>
    <n v="11.7"/>
    <n v="60"/>
    <s v="CCS"/>
    <m/>
    <n v="280"/>
    <n v="4"/>
    <x v="0"/>
    <s v="JA - Mini"/>
    <n v="3825"/>
    <n v="1610"/>
    <n v="1575"/>
    <s v="SUV"/>
  </r>
  <r>
    <s v="Hyundai"/>
    <s v="IONIQ 5 63 kWh RWD (MY24)"/>
    <n v="185"/>
    <x v="2"/>
    <s v="Lithium-ion"/>
    <n v="288"/>
    <n v="350"/>
    <n v="136"/>
    <n v="345"/>
    <n v="8.5"/>
    <n v="150"/>
    <s v="CCS"/>
    <n v="750"/>
    <n v="520"/>
    <n v="5"/>
    <x v="1"/>
    <s v="JC - Medium"/>
    <n v="4655"/>
    <n v="1890"/>
    <n v="1605"/>
    <s v="SUV"/>
  </r>
  <r>
    <s v="Hyundai"/>
    <s v="IONIQ 5 84 kWh AWD (MY24)"/>
    <n v="185"/>
    <x v="60"/>
    <s v="Lithium-ion"/>
    <n v="384"/>
    <n v="605"/>
    <n v="162"/>
    <n v="445"/>
    <n v="5.3"/>
    <n v="205"/>
    <s v="CCS"/>
    <n v="1600"/>
    <n v="520"/>
    <n v="5"/>
    <x v="2"/>
    <s v="JC - Medium"/>
    <n v="4655"/>
    <n v="1890"/>
    <n v="1605"/>
    <s v="SUV"/>
  </r>
  <r>
    <s v="Hyundai"/>
    <s v="IONIQ 5 84 kWh RWD (MY24)"/>
    <n v="185"/>
    <x v="60"/>
    <s v="Lithium-ion"/>
    <n v="384"/>
    <n v="350"/>
    <n v="155"/>
    <n v="450"/>
    <n v="7.5"/>
    <n v="205"/>
    <s v="CCS"/>
    <n v="1600"/>
    <n v="520"/>
    <n v="5"/>
    <x v="1"/>
    <s v="JC - Medium"/>
    <n v="4655"/>
    <n v="1890"/>
    <n v="1605"/>
    <s v="SUV"/>
  </r>
  <r>
    <s v="Hyundai"/>
    <s v="IONIQ 5 N (MY24)"/>
    <n v="260"/>
    <x v="60"/>
    <s v="Lithium-ion"/>
    <n v="384"/>
    <n v="740"/>
    <n v="179"/>
    <n v="390"/>
    <n v="3.4"/>
    <n v="205"/>
    <s v="CCS"/>
    <n v="0"/>
    <n v="480"/>
    <n v="5"/>
    <x v="2"/>
    <s v="JC - Medium"/>
    <n v="4715"/>
    <n v="1940"/>
    <n v="1585"/>
    <s v="SUV"/>
  </r>
  <r>
    <s v="Hyundai"/>
    <s v="IONIQ 6 Long Range 2WD"/>
    <n v="185"/>
    <x v="53"/>
    <s v="Lithium-ion"/>
    <n v="384"/>
    <n v="350"/>
    <n v="136"/>
    <n v="495"/>
    <n v="7.4"/>
    <n v="200"/>
    <s v="CCS"/>
    <n v="1500"/>
    <n v="401"/>
    <n v="5"/>
    <x v="1"/>
    <s v="D - Large"/>
    <n v="4855"/>
    <n v="1880"/>
    <n v="1495"/>
    <s v="Sedan"/>
  </r>
  <r>
    <s v="Hyundai"/>
    <s v="IONIQ 6 Long Range AWD"/>
    <n v="185"/>
    <x v="53"/>
    <s v="Lithium-ion"/>
    <n v="384"/>
    <n v="605"/>
    <n v="143"/>
    <n v="440"/>
    <n v="5.0999999999999996"/>
    <n v="200"/>
    <s v="CCS"/>
    <n v="1500"/>
    <n v="401"/>
    <n v="5"/>
    <x v="2"/>
    <s v="D - Large"/>
    <n v="4855"/>
    <n v="1880"/>
    <n v="1495"/>
    <s v="Sedan"/>
  </r>
  <r>
    <s v="Hyundai"/>
    <s v="IONIQ 6 Standard Range 2WD"/>
    <n v="185"/>
    <x v="30"/>
    <s v="Lithium-ion"/>
    <n v="264"/>
    <n v="350"/>
    <n v="117"/>
    <n v="335"/>
    <n v="8.8000000000000007"/>
    <n v="120"/>
    <s v="CCS"/>
    <n v="750"/>
    <n v="401"/>
    <n v="5"/>
    <x v="1"/>
    <s v="D - Large"/>
    <n v="4855"/>
    <n v="1880"/>
    <n v="1495"/>
    <s v="Sedan"/>
  </r>
  <r>
    <s v="Hyundai"/>
    <s v="IONIQ 9 Long Range AWD"/>
    <n v="200"/>
    <x v="61"/>
    <s v="Lithium-ion"/>
    <n v="484"/>
    <n v="605"/>
    <n v="177"/>
    <n v="490"/>
    <n v="6.7"/>
    <n v="195"/>
    <s v="CCS"/>
    <n v="2500"/>
    <n v="338"/>
    <n v="7"/>
    <x v="2"/>
    <s v="JF - Luxury"/>
    <n v="5060"/>
    <n v="1980"/>
    <n v="1790"/>
    <s v="SUV"/>
  </r>
  <r>
    <s v="Hyundai"/>
    <s v="IONIQ 9 Long Range RWD"/>
    <n v="185"/>
    <x v="61"/>
    <s v="Lithium-ion"/>
    <n v="484"/>
    <n v="350"/>
    <n v="171"/>
    <n v="500"/>
    <n v="9.4"/>
    <n v="195"/>
    <s v="CCS"/>
    <n v="1600"/>
    <n v="338"/>
    <n v="7"/>
    <x v="1"/>
    <s v="JF - Luxury"/>
    <n v="5060"/>
    <n v="1980"/>
    <n v="1790"/>
    <s v="SUV"/>
  </r>
  <r>
    <s v="Hyundai"/>
    <s v="IONIQ 9 Performance AWD"/>
    <n v="200"/>
    <x v="61"/>
    <s v="Lithium-ion"/>
    <n v="484"/>
    <n v="700"/>
    <n v="177"/>
    <n v="480"/>
    <n v="5.2"/>
    <n v="195"/>
    <s v="CCS"/>
    <n v="2500"/>
    <n v="338"/>
    <n v="7"/>
    <x v="2"/>
    <s v="JF - Luxury"/>
    <n v="5060"/>
    <n v="1980"/>
    <n v="1790"/>
    <s v="SUV"/>
  </r>
  <r>
    <s v="Hyundai"/>
    <s v="Kona Electric 48 kWh"/>
    <n v="160"/>
    <x v="62"/>
    <s v="Lithium-ion"/>
    <n v="484"/>
    <n v="255"/>
    <n v="128"/>
    <n v="295"/>
    <n v="8.8000000000000007"/>
    <n v="50"/>
    <s v="CCS"/>
    <n v="300"/>
    <n v="466"/>
    <n v="5"/>
    <x v="0"/>
    <s v="JB - Compact"/>
    <n v="4355"/>
    <n v="1825"/>
    <n v="1575"/>
    <s v="SUV"/>
  </r>
  <r>
    <s v="Hyundai"/>
    <s v="Kona Electric 65 kWh"/>
    <n v="170"/>
    <x v="63"/>
    <s v="Lithium-ion"/>
    <n v="484"/>
    <n v="255"/>
    <n v="144"/>
    <n v="390"/>
    <n v="7.8"/>
    <n v="86"/>
    <s v="CCS"/>
    <n v="750"/>
    <n v="466"/>
    <n v="5"/>
    <x v="0"/>
    <s v="JB - Compact"/>
    <n v="4355"/>
    <n v="1825"/>
    <n v="1575"/>
    <s v="SUV"/>
  </r>
  <r>
    <s v="Jaguar"/>
    <s v="I-Pace EV400"/>
    <n v="200"/>
    <x v="64"/>
    <s v="Lithium-ion"/>
    <n v="432"/>
    <n v="696"/>
    <n v="208"/>
    <n v="380"/>
    <n v="4.8"/>
    <n v="85"/>
    <s v="CCS"/>
    <n v="750"/>
    <n v="505"/>
    <n v="5"/>
    <x v="2"/>
    <s v="JD - Large"/>
    <n v="4682"/>
    <n v="2011"/>
    <n v="1566"/>
    <s v="SUV"/>
  </r>
  <r>
    <s v="Jeep"/>
    <s v="Avenger Electric"/>
    <n v="150"/>
    <x v="1"/>
    <s v="Lithium-ion"/>
    <n v="102"/>
    <n v="260"/>
    <n v="132"/>
    <n v="310"/>
    <n v="9"/>
    <n v="85"/>
    <s v="CCS"/>
    <n v="0"/>
    <n v="355"/>
    <n v="5"/>
    <x v="0"/>
    <s v="JB - Compact"/>
    <n v="4084"/>
    <n v="1776"/>
    <n v="1528"/>
    <s v="SUV"/>
  </r>
  <r>
    <s v="Jeep"/>
    <s v="Compass Electric 74 kWh"/>
    <n v="180"/>
    <x v="53"/>
    <s v="Lithium-ion"/>
    <n v="484"/>
    <n v="345"/>
    <n v="148"/>
    <n v="370"/>
    <n v="8.5"/>
    <n v="90"/>
    <s v="CCS"/>
    <n v="1000"/>
    <n v="550"/>
    <n v="5"/>
    <x v="0"/>
    <s v="JC - Medium"/>
    <n v="4552"/>
    <n v="1928"/>
    <n v="1675"/>
    <s v="SUV"/>
  </r>
  <r>
    <s v="KGM"/>
    <s v="Torres EVX"/>
    <n v="175"/>
    <x v="65"/>
    <s v="Lithium-ion"/>
    <n v="484"/>
    <n v="339"/>
    <n v="156"/>
    <n v="370"/>
    <n v="8.1"/>
    <n v="85"/>
    <s v="CCS"/>
    <n v="1500"/>
    <n v="839"/>
    <n v="5"/>
    <x v="0"/>
    <s v="JC - Medium"/>
    <n v="4715"/>
    <n v="1890"/>
    <n v="1725"/>
    <s v="SUV"/>
  </r>
  <r>
    <s v="Kia"/>
    <s v="EV3 Long Range"/>
    <n v="170"/>
    <x v="66"/>
    <s v="Lithium-ion"/>
    <n v="484"/>
    <n v="283"/>
    <n v="139"/>
    <n v="455"/>
    <n v="7.7"/>
    <n v="105"/>
    <s v="CCS"/>
    <n v="1000"/>
    <n v="460"/>
    <n v="5"/>
    <x v="0"/>
    <s v="JB - Compact"/>
    <n v="4300"/>
    <n v="1850"/>
    <n v="1560"/>
    <s v="SUV"/>
  </r>
  <r>
    <s v="Kia"/>
    <s v="EV3 Standard Range"/>
    <n v="170"/>
    <x v="67"/>
    <s v="Lithium-ion"/>
    <n v="484"/>
    <n v="283"/>
    <n v="133"/>
    <n v="325"/>
    <n v="7.5"/>
    <n v="80"/>
    <s v="CCS"/>
    <n v="300"/>
    <n v="460"/>
    <n v="5"/>
    <x v="0"/>
    <s v="JB - Compact"/>
    <n v="4300"/>
    <n v="1850"/>
    <n v="1560"/>
    <s v="SUV"/>
  </r>
  <r>
    <s v="Kia"/>
    <s v="EV4 Hatchback Long Range"/>
    <n v="170"/>
    <x v="66"/>
    <s v="Lithium-ion"/>
    <n v="484"/>
    <n v="283"/>
    <n v="132"/>
    <n v="475"/>
    <n v="7.7"/>
    <n v="105"/>
    <s v="CCS"/>
    <m/>
    <n v="435"/>
    <n v="5"/>
    <x v="0"/>
    <s v="C - Medium"/>
    <n v="4430"/>
    <n v="1860"/>
    <n v="1485"/>
    <s v="Hatchback"/>
  </r>
  <r>
    <s v="Kia"/>
    <s v="EV4 Hatchback Standard Range"/>
    <n v="170"/>
    <x v="67"/>
    <s v="Lithium-ion"/>
    <n v="484"/>
    <n v="283"/>
    <n v="134"/>
    <n v="340"/>
    <n v="7.4"/>
    <n v="80"/>
    <s v="CCS"/>
    <m/>
    <n v="435"/>
    <n v="5"/>
    <x v="0"/>
    <s v="C - Medium"/>
    <n v="4430"/>
    <n v="1860"/>
    <n v="1485"/>
    <s v="Hatchback"/>
  </r>
  <r>
    <s v="Kia"/>
    <s v="EV4 Sedan Long Range"/>
    <n v="170"/>
    <x v="66"/>
    <s v="Lithium-ion"/>
    <n v="484"/>
    <n v="283"/>
    <n v="124"/>
    <n v="495"/>
    <n v="7.7"/>
    <n v="105"/>
    <s v="CCS"/>
    <m/>
    <n v="490"/>
    <n v="5"/>
    <x v="0"/>
    <s v="C - Medium"/>
    <n v="4730"/>
    <n v="1860"/>
    <n v="1480"/>
    <s v="Sedan"/>
  </r>
  <r>
    <s v="Kia"/>
    <s v="EV4 Sedan Standard Range"/>
    <n v="170"/>
    <x v="67"/>
    <s v="Lithium-ion"/>
    <n v="484"/>
    <n v="283"/>
    <n v="128"/>
    <n v="355"/>
    <n v="7.4"/>
    <n v="80"/>
    <s v="CCS"/>
    <m/>
    <n v="490"/>
    <n v="5"/>
    <x v="0"/>
    <s v="C - Medium"/>
    <n v="4730"/>
    <n v="1860"/>
    <n v="1480"/>
    <s v="Sedan"/>
  </r>
  <r>
    <s v="Kia"/>
    <s v="EV6 GT"/>
    <n v="260"/>
    <x v="60"/>
    <s v="Lithium-ion"/>
    <n v="384"/>
    <n v="770"/>
    <n v="178"/>
    <n v="385"/>
    <n v="3.5"/>
    <n v="205"/>
    <s v="CCS"/>
    <n v="1800"/>
    <n v="480"/>
    <n v="5"/>
    <x v="2"/>
    <s v="JC - Medium"/>
    <n v="4695"/>
    <n v="1890"/>
    <n v="1545"/>
    <s v="SUV"/>
  </r>
  <r>
    <s v="Kia"/>
    <s v="EV6 Long Range 2WD"/>
    <n v="185"/>
    <x v="60"/>
    <s v="Lithium-ion"/>
    <n v="384"/>
    <n v="350"/>
    <n v="143"/>
    <n v="455"/>
    <n v="7.3"/>
    <n v="205"/>
    <s v="CCS"/>
    <n v="1800"/>
    <n v="490"/>
    <n v="5"/>
    <x v="1"/>
    <s v="JC - Medium"/>
    <n v="4695"/>
    <n v="1880"/>
    <n v="1575"/>
    <s v="SUV"/>
  </r>
  <r>
    <s v="Kia"/>
    <s v="EV6 Long Range AWD"/>
    <n v="185"/>
    <x v="60"/>
    <s v="Lithium-ion"/>
    <n v="384"/>
    <n v="605"/>
    <n v="154"/>
    <n v="440"/>
    <n v="5.2"/>
    <n v="205"/>
    <s v="CCS"/>
    <n v="1800"/>
    <n v="490"/>
    <n v="5"/>
    <x v="2"/>
    <s v="JC - Medium"/>
    <n v="4695"/>
    <n v="1880"/>
    <n v="1575"/>
    <s v="SUV"/>
  </r>
  <r>
    <s v="Kia"/>
    <s v="EV6 Standard Range 2WD"/>
    <n v="185"/>
    <x v="2"/>
    <s v="Lithium-ion"/>
    <n v="288"/>
    <n v="350"/>
    <n v="140"/>
    <n v="345"/>
    <n v="8.6999999999999993"/>
    <n v="150"/>
    <s v="CCS"/>
    <n v="750"/>
    <n v="490"/>
    <n v="5"/>
    <x v="1"/>
    <s v="JC - Medium"/>
    <n v="4695"/>
    <n v="1880"/>
    <n v="1575"/>
    <s v="SUV"/>
  </r>
  <r>
    <s v="Kia"/>
    <s v="EV9 76.1 kWh RWD"/>
    <n v="190"/>
    <x v="68"/>
    <s v="Lithium-ion"/>
    <n v="348"/>
    <n v="350"/>
    <n v="165"/>
    <n v="355"/>
    <n v="8.5"/>
    <n v="160"/>
    <s v="CCS"/>
    <n v="900"/>
    <n v="333"/>
    <n v="7"/>
    <x v="1"/>
    <s v="JF - Luxury"/>
    <n v="5010"/>
    <n v="1980"/>
    <n v="1755"/>
    <s v="SUV"/>
  </r>
  <r>
    <s v="Kia"/>
    <s v="EV9 99.8 kWh AWD"/>
    <n v="200"/>
    <x v="69"/>
    <s v="Lithium-ion"/>
    <n v="456"/>
    <n v="600"/>
    <n v="188"/>
    <n v="435"/>
    <n v="6"/>
    <n v="194"/>
    <s v="CCS"/>
    <n v="2500"/>
    <n v="333"/>
    <n v="7"/>
    <x v="2"/>
    <s v="JF - Luxury"/>
    <n v="5010"/>
    <n v="1980"/>
    <n v="1755"/>
    <s v="SUV"/>
  </r>
  <r>
    <s v="Kia"/>
    <s v="EV9 99.8 kWh AWD GT"/>
    <n v="220"/>
    <x v="69"/>
    <s v="Lithium-ion"/>
    <n v="456"/>
    <n v="740"/>
    <n v="190"/>
    <n v="420"/>
    <n v="4.5999999999999996"/>
    <n v="194"/>
    <s v="CCS"/>
    <n v="2500"/>
    <n v="333"/>
    <n v="7"/>
    <x v="2"/>
    <s v="JF - Luxury"/>
    <n v="5015"/>
    <n v="1980"/>
    <n v="1755"/>
    <s v="SUV"/>
  </r>
  <r>
    <s v="Kia"/>
    <s v="EV9 99.8 kWh AWD GT-Line"/>
    <n v="200"/>
    <x v="69"/>
    <s v="Lithium-ion"/>
    <n v="456"/>
    <n v="700"/>
    <n v="190"/>
    <n v="425"/>
    <n v="5.3"/>
    <n v="194"/>
    <s v="CCS"/>
    <n v="2500"/>
    <n v="333"/>
    <n v="7"/>
    <x v="2"/>
    <s v="JF - Luxury"/>
    <n v="5015"/>
    <n v="1980"/>
    <n v="1780"/>
    <s v="SUV"/>
  </r>
  <r>
    <s v="Kia"/>
    <s v="EV9 99.8 kWh RWD"/>
    <n v="185"/>
    <x v="69"/>
    <s v="Lithium-ion"/>
    <n v="456"/>
    <n v="350"/>
    <n v="171"/>
    <n v="450"/>
    <n v="9.4"/>
    <n v="194"/>
    <s v="CCS"/>
    <n v="900"/>
    <n v="333"/>
    <n v="7"/>
    <x v="1"/>
    <s v="JF - Luxury"/>
    <n v="5010"/>
    <n v="1980"/>
    <n v="1755"/>
    <s v="SUV"/>
  </r>
  <r>
    <s v="Kia"/>
    <s v="Niro EV"/>
    <n v="167"/>
    <x v="70"/>
    <s v="Lithium-ion"/>
    <n v="96"/>
    <n v="255"/>
    <n v="140"/>
    <n v="385"/>
    <n v="7.8"/>
    <n v="70"/>
    <s v="CCS"/>
    <n v="750"/>
    <n v="475"/>
    <n v="5"/>
    <x v="0"/>
    <s v="JC - Medium"/>
    <n v="4420"/>
    <n v="1825"/>
    <n v="1570"/>
    <s v="SUV"/>
  </r>
  <r>
    <s v="Lancia"/>
    <s v="Ypsilon"/>
    <n v="150"/>
    <x v="71"/>
    <s v="Lithium-ion"/>
    <n v="96"/>
    <n v="260"/>
    <n v="122"/>
    <n v="310"/>
    <n v="8.1999999999999993"/>
    <n v="80"/>
    <s v="CCS"/>
    <n v="0"/>
    <n v="309"/>
    <n v="5"/>
    <x v="0"/>
    <s v="B - Compact"/>
    <n v="4080"/>
    <n v="1760"/>
    <n v="1440"/>
    <s v="Hatchback"/>
  </r>
  <r>
    <s v="Leapmotor"/>
    <s v="C10"/>
    <n v="170"/>
    <x v="72"/>
    <s v="Lithium-ion"/>
    <n v="484"/>
    <n v="320"/>
    <n v="166"/>
    <n v="350"/>
    <n v="7.5"/>
    <n v="70"/>
    <s v="CCS"/>
    <n v="1500"/>
    <n v="435"/>
    <n v="5"/>
    <x v="1"/>
    <s v="JD - Large"/>
    <n v="4739"/>
    <n v="1900"/>
    <n v="1680"/>
    <s v="SUV"/>
  </r>
  <r>
    <s v="Leapmotor"/>
    <s v="T03"/>
    <n v="130"/>
    <x v="73"/>
    <s v="Lithium-ion"/>
    <n v="484"/>
    <n v="158"/>
    <n v="136"/>
    <n v="225"/>
    <n v="12.7"/>
    <n v="30"/>
    <s v="CCS"/>
    <m/>
    <n v="210"/>
    <n v="4"/>
    <x v="0"/>
    <s v="A - Mini"/>
    <n v="3620"/>
    <n v="1652"/>
    <n v="1577"/>
    <s v="Hatchback"/>
  </r>
  <r>
    <s v="Lexus"/>
    <s v="RZ 300e"/>
    <n v="160"/>
    <x v="48"/>
    <s v="Lithium-ion"/>
    <n v="96"/>
    <n v="266"/>
    <n v="149"/>
    <n v="365"/>
    <n v="8"/>
    <n v="100"/>
    <s v="CCS"/>
    <n v="750"/>
    <n v="522"/>
    <n v="5"/>
    <x v="0"/>
    <s v="JC - Medium"/>
    <n v="4690"/>
    <n v="1860"/>
    <n v="1600"/>
    <s v="SUV"/>
  </r>
  <r>
    <s v="Lexus"/>
    <s v="RZ 450e"/>
    <n v="160"/>
    <x v="48"/>
    <s v="Lithium-ion"/>
    <n v="96"/>
    <n v="435"/>
    <n v="158"/>
    <n v="350"/>
    <n v="5.6"/>
    <n v="100"/>
    <s v="CCS"/>
    <n v="750"/>
    <n v="522"/>
    <n v="5"/>
    <x v="2"/>
    <s v="JD - Large"/>
    <n v="4805"/>
    <n v="1895"/>
    <n v="1635"/>
    <s v="SUV"/>
  </r>
  <r>
    <s v="Lexus"/>
    <s v="UX 300e"/>
    <n v="160"/>
    <x v="48"/>
    <s v="Lithium-ion"/>
    <n v="96"/>
    <n v="300"/>
    <n v="145"/>
    <n v="340"/>
    <n v="7.5"/>
    <n v="35"/>
    <s v="CHAdeMO"/>
    <n v="0"/>
    <n v="316"/>
    <n v="5"/>
    <x v="0"/>
    <s v="JC - Medium"/>
    <n v="4495"/>
    <n v="1840"/>
    <n v="1545"/>
    <s v="SUV"/>
  </r>
  <r>
    <s v="Lotus"/>
    <s v="Eletre"/>
    <n v="250"/>
    <x v="74"/>
    <s v="Lithium-ion"/>
    <n v="484"/>
    <n v="710"/>
    <n v="204"/>
    <n v="495"/>
    <n v="4.5"/>
    <n v="259"/>
    <s v="CCS"/>
    <n v="2250"/>
    <n v="611"/>
    <n v="5"/>
    <x v="2"/>
    <s v="JF - Luxury"/>
    <n v="5103"/>
    <n v="2019"/>
    <n v="1630"/>
    <s v="SUV"/>
  </r>
  <r>
    <s v="Lotus"/>
    <s v="Eletre R"/>
    <n v="260"/>
    <x v="74"/>
    <s v="Lithium-ion"/>
    <n v="484"/>
    <n v="985"/>
    <n v="266"/>
    <n v="455"/>
    <n v="2.9"/>
    <n v="259"/>
    <s v="CCS"/>
    <n v="2250"/>
    <n v="611"/>
    <n v="5"/>
    <x v="2"/>
    <s v="JF - Luxury"/>
    <n v="5103"/>
    <n v="2019"/>
    <n v="1636"/>
    <s v="SUV"/>
  </r>
  <r>
    <s v="Lotus"/>
    <s v="Eletre S"/>
    <n v="250"/>
    <x v="74"/>
    <s v="Lithium-ion"/>
    <n v="484"/>
    <n v="710"/>
    <n v="222"/>
    <n v="480"/>
    <n v="4.5"/>
    <n v="259"/>
    <s v="CCS"/>
    <n v="2250"/>
    <n v="611"/>
    <n v="5"/>
    <x v="2"/>
    <s v="JF - Luxury"/>
    <n v="5103"/>
    <n v="2019"/>
    <n v="1630"/>
    <s v="SUV"/>
  </r>
  <r>
    <s v="Lotus"/>
    <s v="Emeya"/>
    <n v="250"/>
    <x v="75"/>
    <s v="Lithium-ion"/>
    <n v="484"/>
    <n v="710"/>
    <n v="198"/>
    <n v="520"/>
    <n v="4.2"/>
    <n v="240"/>
    <s v="CCS"/>
    <n v="2250"/>
    <n v="509"/>
    <n v="5"/>
    <x v="2"/>
    <s v="F - Luxury"/>
    <n v="5139"/>
    <n v="2005"/>
    <n v="1464"/>
    <s v="Liftback Sedan"/>
  </r>
  <r>
    <s v="Lotus"/>
    <s v="Emeya R"/>
    <n v="256"/>
    <x v="75"/>
    <s v="Lithium-ion"/>
    <n v="484"/>
    <n v="985"/>
    <n v="227"/>
    <n v="465"/>
    <n v="2.8"/>
    <n v="240"/>
    <s v="CCS"/>
    <n v="1225"/>
    <n v="509"/>
    <n v="5"/>
    <x v="2"/>
    <s v="F - Luxury"/>
    <n v="5139"/>
    <n v="2005"/>
    <n v="1464"/>
    <s v="Liftback Sedan"/>
  </r>
  <r>
    <s v="Lotus"/>
    <s v="Emeya S"/>
    <n v="250"/>
    <x v="75"/>
    <s v="Lithium-ion"/>
    <n v="484"/>
    <n v="710"/>
    <n v="198"/>
    <n v="520"/>
    <n v="4.2"/>
    <n v="240"/>
    <s v="CCS"/>
    <n v="2250"/>
    <n v="509"/>
    <n v="5"/>
    <x v="2"/>
    <s v="F - Luxury"/>
    <n v="5139"/>
    <n v="2005"/>
    <n v="1464"/>
    <s v="Liftback Sedan"/>
  </r>
  <r>
    <s v="Lucid"/>
    <s v="Air Grand Touring"/>
    <n v="270"/>
    <x v="55"/>
    <s v="Lithium-ion"/>
    <n v="6600"/>
    <n v="1200"/>
    <n v="143"/>
    <n v="665"/>
    <n v="3"/>
    <n v="184"/>
    <s v="CCS"/>
    <n v="0"/>
    <n v="456"/>
    <n v="5"/>
    <x v="2"/>
    <s v="F - Luxury"/>
    <n v="4975"/>
    <n v="1939"/>
    <n v="1410"/>
    <s v="Sedan"/>
  </r>
  <r>
    <s v="Lucid"/>
    <s v="Air Pure RWD"/>
    <n v="200"/>
    <x v="76"/>
    <s v="Lithium-ion"/>
    <n v="5400"/>
    <n v="498"/>
    <n v="130"/>
    <n v="565"/>
    <n v="4.7"/>
    <n v="160"/>
    <s v="CCS"/>
    <n v="0"/>
    <n v="456"/>
    <n v="5"/>
    <x v="1"/>
    <s v="F - Luxury"/>
    <n v="4975"/>
    <n v="1939"/>
    <n v="1410"/>
    <s v="Sedan"/>
  </r>
  <r>
    <s v="Lucid"/>
    <s v="Air Touring"/>
    <n v="250"/>
    <x v="76"/>
    <s v="Lithium-ion"/>
    <n v="5400"/>
    <n v="498"/>
    <n v="142"/>
    <n v="580"/>
    <n v="3.2"/>
    <n v="160"/>
    <s v="CCS"/>
    <n v="0"/>
    <n v="456"/>
    <n v="5"/>
    <x v="2"/>
    <s v="F - Luxury"/>
    <n v="4975"/>
    <n v="1939"/>
    <n v="1410"/>
    <s v="Sedan"/>
  </r>
  <r>
    <s v="Lynk&amp;Co"/>
    <n v="2"/>
    <n v="180"/>
    <x v="77"/>
    <s v="Lithium-ion"/>
    <n v="484"/>
    <n v="343"/>
    <n v="149"/>
    <n v="370"/>
    <n v="5.5"/>
    <n v="90"/>
    <s v="CCS"/>
    <n v="1600"/>
    <n v="410"/>
    <n v="5"/>
    <x v="1"/>
    <s v="JC - Medium"/>
    <n v="4460"/>
    <n v="1845"/>
    <n v="1573"/>
    <s v="SUV"/>
  </r>
  <r>
    <s v="MG"/>
    <s v="Cyberster GT"/>
    <n v="200"/>
    <x v="78"/>
    <s v="Lithium-ion"/>
    <n v="484"/>
    <n v="725"/>
    <n v="168"/>
    <n v="395"/>
    <n v="3.2"/>
    <n v="85"/>
    <s v="CCS"/>
    <m/>
    <n v="249"/>
    <n v="2"/>
    <x v="2"/>
    <s v="G - Sports"/>
    <n v="4535"/>
    <n v="1913"/>
    <n v="1329"/>
    <s v="Cabriolet"/>
  </r>
  <r>
    <s v="MG"/>
    <s v="Cyberster Trophy"/>
    <n v="195"/>
    <x v="78"/>
    <s v="Lithium-ion"/>
    <n v="484"/>
    <n v="475"/>
    <n v="146"/>
    <n v="425"/>
    <n v="5"/>
    <n v="85"/>
    <s v="CCS"/>
    <m/>
    <n v="249"/>
    <n v="2"/>
    <x v="1"/>
    <s v="G - Sports"/>
    <n v="4535"/>
    <n v="1913"/>
    <n v="1329"/>
    <s v="Cabriolet"/>
  </r>
  <r>
    <s v="MG"/>
    <s v="4 Electric 51 kWh"/>
    <n v="160"/>
    <x v="1"/>
    <s v="Lithium-ion"/>
    <n v="104"/>
    <n v="250"/>
    <n v="145"/>
    <n v="300"/>
    <n v="7.7"/>
    <n v="68"/>
    <s v="CCS"/>
    <n v="500"/>
    <n v="363"/>
    <n v="5"/>
    <x v="1"/>
    <s v="C - Medium"/>
    <n v="4287"/>
    <n v="1836"/>
    <n v="1504"/>
    <s v="Hatchback"/>
  </r>
  <r>
    <s v="MG"/>
    <s v="4 Electric 64 kWh"/>
    <n v="160"/>
    <x v="79"/>
    <s v="Lithium-ion"/>
    <n v="104"/>
    <n v="250"/>
    <n v="142"/>
    <n v="360"/>
    <n v="7.9"/>
    <n v="116"/>
    <s v="CCS"/>
    <n v="500"/>
    <n v="363"/>
    <n v="5"/>
    <x v="1"/>
    <s v="C - Medium"/>
    <n v="4287"/>
    <n v="1836"/>
    <n v="1504"/>
    <s v="Hatchback"/>
  </r>
  <r>
    <s v="MG"/>
    <s v="4 Electric 77 kWh"/>
    <n v="180"/>
    <x v="78"/>
    <s v="Lithium-ion"/>
    <n v="484"/>
    <n v="350"/>
    <n v="143"/>
    <n v="425"/>
    <n v="6.5"/>
    <n v="110"/>
    <s v="CCS"/>
    <n v="500"/>
    <n v="363"/>
    <n v="5"/>
    <x v="1"/>
    <s v="C - Medium"/>
    <n v="4287"/>
    <n v="1836"/>
    <n v="1516"/>
    <s v="Hatchback"/>
  </r>
  <r>
    <s v="MG"/>
    <s v="4 Electric XPOWER"/>
    <n v="200"/>
    <x v="79"/>
    <s v="Lithium-ion"/>
    <n v="104"/>
    <n v="600"/>
    <n v="160"/>
    <n v="320"/>
    <n v="3.8"/>
    <n v="116"/>
    <s v="CCS"/>
    <n v="500"/>
    <n v="363"/>
    <n v="5"/>
    <x v="2"/>
    <s v="C - Medium"/>
    <n v="4287"/>
    <n v="1836"/>
    <n v="1516"/>
    <s v="Hatchback"/>
  </r>
  <r>
    <s v="MG"/>
    <s v="5 Electric Long Range"/>
    <n v="185"/>
    <x v="80"/>
    <s v="Lithium-ion"/>
    <n v="484"/>
    <n v="280"/>
    <n v="151"/>
    <n v="335"/>
    <n v="7.7"/>
    <n v="60"/>
    <s v="CCS"/>
    <n v="500"/>
    <n v="479"/>
    <n v="5"/>
    <x v="0"/>
    <s v="C - Medium"/>
    <n v="4600"/>
    <n v="1818"/>
    <n v="1543"/>
    <s v="Station/Estate"/>
  </r>
  <r>
    <s v="MG"/>
    <s v="5 Electric Standard Range"/>
    <n v="185"/>
    <x v="58"/>
    <s v="Lithium-ion"/>
    <n v="484"/>
    <n v="280"/>
    <n v="148"/>
    <n v="265"/>
    <n v="7.7"/>
    <n v="53"/>
    <s v="CCS"/>
    <n v="500"/>
    <n v="479"/>
    <n v="5"/>
    <x v="0"/>
    <s v="C - Medium"/>
    <n v="4600"/>
    <n v="1818"/>
    <n v="1543"/>
    <s v="Station/Estate"/>
  </r>
  <r>
    <s v="MG"/>
    <s v="S5  EV 49 kWh"/>
    <n v="170"/>
    <x v="81"/>
    <s v="Lithium-ion"/>
    <n v="484"/>
    <n v="250"/>
    <n v="139"/>
    <n v="275"/>
    <n v="8"/>
    <n v="80"/>
    <s v="CCS"/>
    <n v="750"/>
    <n v="453"/>
    <n v="5"/>
    <x v="1"/>
    <s v="JC - Medium"/>
    <n v="4476"/>
    <n v="1849"/>
    <n v="1621"/>
    <s v="SUV"/>
  </r>
  <r>
    <s v="MG"/>
    <s v="S5  EV 64 kWh"/>
    <n v="190"/>
    <x v="82"/>
    <s v="Lithium-ion"/>
    <n v="484"/>
    <n v="350"/>
    <n v="134"/>
    <n v="365"/>
    <n v="6.3"/>
    <n v="90"/>
    <s v="CCS"/>
    <n v="750"/>
    <n v="453"/>
    <n v="5"/>
    <x v="1"/>
    <s v="JC - Medium"/>
    <n v="4476"/>
    <n v="1849"/>
    <n v="1621"/>
    <s v="SUV"/>
  </r>
  <r>
    <s v="MG"/>
    <s v="ZS EV Long Range"/>
    <n v="175"/>
    <x v="83"/>
    <s v="Lithium-ion"/>
    <n v="484"/>
    <n v="280"/>
    <n v="155"/>
    <n v="370"/>
    <n v="8.4"/>
    <n v="82"/>
    <s v="CCS"/>
    <n v="500"/>
    <n v="448"/>
    <n v="5"/>
    <x v="0"/>
    <s v="JB - Compact"/>
    <n v="4323"/>
    <n v="1809"/>
    <n v="1649"/>
    <s v="SUV"/>
  </r>
  <r>
    <s v="MG"/>
    <s v="ZS EV Standard Range"/>
    <n v="175"/>
    <x v="84"/>
    <s v="Lithium-ion"/>
    <n v="484"/>
    <n v="280"/>
    <n v="153"/>
    <n v="265"/>
    <n v="8.6"/>
    <n v="50"/>
    <s v="CCS"/>
    <n v="500"/>
    <n v="448"/>
    <n v="5"/>
    <x v="0"/>
    <s v="JB - Compact"/>
    <n v="4323"/>
    <n v="1809"/>
    <n v="1649"/>
    <s v="SUV"/>
  </r>
  <r>
    <s v="Maserati"/>
    <s v="GranCabrio Folgore"/>
    <n v="290"/>
    <x v="85"/>
    <s v="Lithium-ion"/>
    <n v="484"/>
    <n v="1350"/>
    <n v="198"/>
    <n v="395"/>
    <n v="2.8"/>
    <n v="190"/>
    <s v="CCS"/>
    <m/>
    <n v="151"/>
    <n v="4"/>
    <x v="2"/>
    <s v="F - Luxury"/>
    <n v="4966"/>
    <n v="1957"/>
    <n v="1365"/>
    <s v="Cabriolet"/>
  </r>
  <r>
    <s v="Maserati"/>
    <s v="GranTurismo Folgore"/>
    <n v="325"/>
    <x v="85"/>
    <s v="Lithium-ion"/>
    <n v="484"/>
    <n v="1350"/>
    <n v="182"/>
    <n v="420"/>
    <n v="2.7"/>
    <n v="217"/>
    <s v="CCS"/>
    <m/>
    <n v="270"/>
    <n v="4"/>
    <x v="2"/>
    <s v="F - Luxury"/>
    <n v="4959"/>
    <n v="1957"/>
    <n v="1353"/>
    <s v="Coupe"/>
  </r>
  <r>
    <s v="Maserati"/>
    <s v="Grecale Folgore"/>
    <n v="220"/>
    <x v="86"/>
    <s v="Lithium-ion"/>
    <n v="484"/>
    <n v="820"/>
    <n v="220"/>
    <n v="400"/>
    <n v="4.0999999999999996"/>
    <n v="110"/>
    <s v="CCS"/>
    <n v="1800"/>
    <n v="535"/>
    <n v="5"/>
    <x v="2"/>
    <s v="JE - Executive"/>
    <n v="4865"/>
    <n v="1948"/>
    <n v="1651"/>
    <s v="SUV"/>
  </r>
  <r>
    <s v="Maxus"/>
    <s v="MIFA 9"/>
    <n v="180"/>
    <x v="87"/>
    <s v="Lithium-ion"/>
    <n v="484"/>
    <n v="350"/>
    <n v="195"/>
    <n v="365"/>
    <n v="9.1999999999999993"/>
    <n v="103"/>
    <s v="CCS"/>
    <n v="1000"/>
    <n v="466"/>
    <n v="7"/>
    <x v="0"/>
    <s v="N - Passenger Van"/>
    <n v="5270"/>
    <n v="2000"/>
    <n v="1840"/>
    <s v="Small Passenger Van"/>
  </r>
  <r>
    <s v="Mazda"/>
    <s v="6e 68.8 kWh"/>
    <n v="175"/>
    <x v="88"/>
    <s v="Lithium-ion"/>
    <n v="484"/>
    <n v="320"/>
    <n v="138"/>
    <n v="390"/>
    <n v="7.6"/>
    <n v="120"/>
    <s v="CCS"/>
    <n v="1500"/>
    <n v="456"/>
    <n v="5"/>
    <x v="1"/>
    <s v="D - Large"/>
    <n v="4921"/>
    <n v="1890"/>
    <n v="1491"/>
    <s v="Liftback Sedan"/>
  </r>
  <r>
    <s v="Mazda"/>
    <s v="6e Long Range 80 kWh"/>
    <n v="175"/>
    <x v="89"/>
    <s v="Lithium-ion"/>
    <n v="484"/>
    <n v="320"/>
    <n v="136"/>
    <n v="440"/>
    <n v="7.8"/>
    <n v="70"/>
    <s v="CCS"/>
    <n v="1500"/>
    <n v="456"/>
    <n v="5"/>
    <x v="1"/>
    <s v="D - Large"/>
    <n v="4921"/>
    <n v="1890"/>
    <n v="1491"/>
    <s v="Liftback Sedan"/>
  </r>
  <r>
    <s v="Mercedes-Benz"/>
    <s v="CLA 250+"/>
    <n v="210"/>
    <x v="90"/>
    <s v="Lithium-ion"/>
    <n v="484"/>
    <n v="335"/>
    <n v="122"/>
    <n v="565"/>
    <n v="6.7"/>
    <n v="235"/>
    <s v="CCS"/>
    <n v="1500"/>
    <n v="405"/>
    <n v="5"/>
    <x v="1"/>
    <s v="D - Large"/>
    <n v="4723"/>
    <n v="1855"/>
    <n v="1468"/>
    <s v="Sedan"/>
  </r>
  <r>
    <s v="Mercedes-Benz"/>
    <s v="CLA 350 4MATIC"/>
    <n v="210"/>
    <x v="90"/>
    <s v="Lithium-ion"/>
    <n v="484"/>
    <n v="515"/>
    <n v="126"/>
    <n v="550"/>
    <n v="4.9000000000000004"/>
    <n v="235"/>
    <s v="CCS"/>
    <n v="1800"/>
    <n v="405"/>
    <n v="5"/>
    <x v="2"/>
    <s v="D - Large"/>
    <n v="4723"/>
    <n v="1855"/>
    <n v="1468"/>
    <s v="Sedan"/>
  </r>
  <r>
    <s v="Mercedes-Benz"/>
    <s v="EQA 250"/>
    <n v="160"/>
    <x v="91"/>
    <s v="Lithium-ion"/>
    <n v="300"/>
    <n v="385"/>
    <n v="146"/>
    <n v="395"/>
    <n v="8.6"/>
    <n v="100"/>
    <s v="CCS"/>
    <n v="1500"/>
    <n v="340"/>
    <n v="5"/>
    <x v="0"/>
    <s v="JC - Medium"/>
    <n v="4463"/>
    <n v="1834"/>
    <n v="1620"/>
    <s v="SUV"/>
  </r>
  <r>
    <s v="Mercedes-Benz"/>
    <s v="EQA 250+"/>
    <n v="160"/>
    <x v="92"/>
    <s v="Lithium-ion"/>
    <n v="484"/>
    <n v="385"/>
    <n v="142"/>
    <n v="420"/>
    <n v="8.6"/>
    <n v="90"/>
    <s v="CCS"/>
    <n v="1500"/>
    <n v="340"/>
    <n v="5"/>
    <x v="0"/>
    <s v="JC - Medium"/>
    <n v="4463"/>
    <n v="1834"/>
    <n v="1620"/>
    <s v="SUV"/>
  </r>
  <r>
    <s v="Mercedes-Benz"/>
    <s v="EQA 300 4MATIC"/>
    <n v="160"/>
    <x v="91"/>
    <s v="Lithium-ion"/>
    <n v="300"/>
    <n v="390"/>
    <n v="162"/>
    <n v="350"/>
    <n v="7.7"/>
    <n v="100"/>
    <s v="CCS"/>
    <n v="1800"/>
    <n v="340"/>
    <n v="5"/>
    <x v="2"/>
    <s v="JC - Medium"/>
    <n v="4463"/>
    <n v="1834"/>
    <n v="1620"/>
    <s v="SUV"/>
  </r>
  <r>
    <s v="Mercedes-Benz"/>
    <s v="EQA 350 4MATIC"/>
    <n v="160"/>
    <x v="91"/>
    <s v="Lithium-ion"/>
    <n v="300"/>
    <n v="520"/>
    <n v="162"/>
    <n v="350"/>
    <n v="6"/>
    <n v="100"/>
    <s v="CCS"/>
    <n v="1800"/>
    <n v="340"/>
    <n v="5"/>
    <x v="2"/>
    <s v="JC - Medium"/>
    <n v="4463"/>
    <n v="1834"/>
    <n v="1620"/>
    <s v="SUV"/>
  </r>
  <r>
    <s v="Mercedes-Benz"/>
    <s v="EQB 250+"/>
    <n v="160"/>
    <x v="92"/>
    <s v="Lithium-ion"/>
    <n v="484"/>
    <n v="385"/>
    <n v="152"/>
    <n v="415"/>
    <n v="8.9"/>
    <n v="90"/>
    <s v="CCS"/>
    <n v="1400"/>
    <n v="495"/>
    <n v="7"/>
    <x v="0"/>
    <s v="JC - Medium"/>
    <n v="4684"/>
    <n v="1834"/>
    <n v="1667"/>
    <s v="SUV"/>
  </r>
  <r>
    <s v="Mercedes-Benz"/>
    <s v="EQB 300 4MATIC"/>
    <n v="160"/>
    <x v="91"/>
    <s v="Lithium-ion"/>
    <n v="300"/>
    <n v="390"/>
    <n v="168"/>
    <n v="345"/>
    <n v="8"/>
    <n v="100"/>
    <s v="CCS"/>
    <n v="1700"/>
    <n v="495"/>
    <n v="7"/>
    <x v="2"/>
    <s v="JC - Medium"/>
    <n v="4684"/>
    <n v="1834"/>
    <n v="1667"/>
    <s v="SUV"/>
  </r>
  <r>
    <s v="Mercedes-Benz"/>
    <s v="EQB 350 4MATIC"/>
    <n v="160"/>
    <x v="91"/>
    <s v="Lithium-ion"/>
    <n v="300"/>
    <n v="520"/>
    <n v="168"/>
    <n v="345"/>
    <n v="6.2"/>
    <n v="100"/>
    <s v="CCS"/>
    <n v="1700"/>
    <n v="495"/>
    <n v="7"/>
    <x v="2"/>
    <s v="JC - Medium"/>
    <n v="4684"/>
    <n v="1834"/>
    <n v="1667"/>
    <s v="SUV"/>
  </r>
  <r>
    <s v="Mercedes-Benz"/>
    <s v="EQE 300"/>
    <n v="210"/>
    <x v="93"/>
    <s v="Lithium-ion"/>
    <n v="484"/>
    <n v="550"/>
    <n v="163"/>
    <n v="525"/>
    <n v="7.3"/>
    <n v="120"/>
    <s v="CCS"/>
    <n v="750"/>
    <n v="430"/>
    <n v="5"/>
    <x v="1"/>
    <s v="E - Executive"/>
    <n v="4946"/>
    <n v="1906"/>
    <n v="1503"/>
    <s v="Sedan"/>
  </r>
  <r>
    <s v="Mercedes-Benz"/>
    <s v="EQE 350 4MATIC"/>
    <n v="210"/>
    <x v="94"/>
    <s v="Lithium-ion"/>
    <n v="360"/>
    <n v="765"/>
    <n v="173"/>
    <n v="515"/>
    <n v="6.3"/>
    <n v="141"/>
    <s v="CCS"/>
    <n v="1700"/>
    <n v="430"/>
    <n v="5"/>
    <x v="2"/>
    <s v="E - Executive"/>
    <n v="4946"/>
    <n v="1906"/>
    <n v="1503"/>
    <s v="Sedan"/>
  </r>
  <r>
    <s v="Mercedes-Benz"/>
    <s v="EQE 350+"/>
    <n v="210"/>
    <x v="69"/>
    <s v="Lithium-ion"/>
    <n v="484"/>
    <n v="565"/>
    <n v="164"/>
    <n v="555"/>
    <n v="6.5"/>
    <n v="141"/>
    <s v="CCS"/>
    <n v="750"/>
    <n v="430"/>
    <n v="5"/>
    <x v="1"/>
    <s v="E - Executive"/>
    <n v="4946"/>
    <n v="1906"/>
    <n v="1510"/>
    <s v="Sedan"/>
  </r>
  <r>
    <s v="Mercedes-Benz"/>
    <s v="EQE 500 4MATIC"/>
    <n v="210"/>
    <x v="94"/>
    <s v="Lithium-ion"/>
    <n v="360"/>
    <n v="858"/>
    <n v="173"/>
    <n v="505"/>
    <n v="4.7"/>
    <n v="141"/>
    <s v="CCS"/>
    <n v="1700"/>
    <n v="430"/>
    <n v="5"/>
    <x v="2"/>
    <s v="E - Executive"/>
    <n v="4946"/>
    <n v="1906"/>
    <n v="1503"/>
    <s v="Sedan"/>
  </r>
  <r>
    <s v="Mercedes-Benz"/>
    <s v="EQE AMG 43 4MATIC"/>
    <n v="210"/>
    <x v="94"/>
    <s v="Lithium-ion"/>
    <n v="360"/>
    <n v="858"/>
    <n v="207"/>
    <n v="450"/>
    <n v="4.2"/>
    <n v="141"/>
    <s v="CCS"/>
    <n v="1700"/>
    <n v="430"/>
    <n v="5"/>
    <x v="2"/>
    <s v="E - Executive"/>
    <n v="4964"/>
    <n v="1906"/>
    <n v="1495"/>
    <s v="Sedan"/>
  </r>
  <r>
    <s v="Mercedes-Benz"/>
    <s v="EQE AMG 53 4MATIC+"/>
    <n v="220"/>
    <x v="94"/>
    <s v="Lithium-ion"/>
    <n v="360"/>
    <n v="950"/>
    <n v="208"/>
    <n v="450"/>
    <n v="3.5"/>
    <n v="141"/>
    <s v="CCS"/>
    <n v="1700"/>
    <n v="430"/>
    <n v="5"/>
    <x v="2"/>
    <s v="E - Executive"/>
    <n v="4964"/>
    <n v="1906"/>
    <n v="1495"/>
    <s v="Sedan"/>
  </r>
  <r>
    <s v="Mercedes-Benz"/>
    <s v="EQE SUV 300"/>
    <n v="210"/>
    <x v="94"/>
    <s v="Lithium-ion"/>
    <n v="484"/>
    <n v="550"/>
    <n v="182"/>
    <n v="450"/>
    <n v="7.6"/>
    <n v="141"/>
    <s v="CCS"/>
    <n v="750"/>
    <n v="520"/>
    <n v="5"/>
    <x v="1"/>
    <s v="JE - Executive"/>
    <n v="4863"/>
    <n v="1940"/>
    <n v="1685"/>
    <s v="SUV"/>
  </r>
  <r>
    <s v="Mercedes-Benz"/>
    <s v="EQE SUV 350 4MATIC"/>
    <n v="210"/>
    <x v="94"/>
    <s v="Lithium-ion"/>
    <n v="484"/>
    <n v="765"/>
    <n v="189"/>
    <n v="435"/>
    <n v="6.6"/>
    <n v="141"/>
    <s v="CCS"/>
    <n v="1800"/>
    <n v="520"/>
    <n v="5"/>
    <x v="2"/>
    <s v="JE - Executive"/>
    <n v="4863"/>
    <n v="1940"/>
    <n v="1685"/>
    <s v="SUV"/>
  </r>
  <r>
    <s v="Mercedes-Benz"/>
    <s v="EQE SUV 350+"/>
    <n v="210"/>
    <x v="69"/>
    <s v="Lithium-ion"/>
    <n v="484"/>
    <n v="565"/>
    <n v="164"/>
    <n v="475"/>
    <n v="6.9"/>
    <n v="141"/>
    <s v="CCS"/>
    <n v="750"/>
    <n v="520"/>
    <n v="5"/>
    <x v="1"/>
    <s v="JE - Executive"/>
    <n v="4863"/>
    <n v="1940"/>
    <n v="1685"/>
    <s v="SUV"/>
  </r>
  <r>
    <s v="Mercedes-Benz"/>
    <s v="EQE SUV 500 4MATIC"/>
    <n v="210"/>
    <x v="69"/>
    <s v="Lithium-ion"/>
    <n v="484"/>
    <n v="858"/>
    <n v="187"/>
    <n v="455"/>
    <n v="4.9000000000000004"/>
    <n v="141"/>
    <s v="CCS"/>
    <n v="1800"/>
    <n v="520"/>
    <n v="5"/>
    <x v="2"/>
    <s v="JE - Executive"/>
    <n v="4863"/>
    <n v="1940"/>
    <n v="1685"/>
    <s v="SUV"/>
  </r>
  <r>
    <s v="Mercedes-Benz"/>
    <s v="EQE SUV AMG 43 4MATIC"/>
    <n v="210"/>
    <x v="94"/>
    <s v="Lithium-ion"/>
    <n v="360"/>
    <n v="858"/>
    <n v="214"/>
    <n v="425"/>
    <n v="4.3"/>
    <n v="141"/>
    <s v="CCS"/>
    <n v="1800"/>
    <n v="520"/>
    <n v="5"/>
    <x v="2"/>
    <s v="JE - Executive"/>
    <n v="4879"/>
    <n v="1940"/>
    <n v="1672"/>
    <s v="SUV"/>
  </r>
  <r>
    <s v="Mercedes-Benz"/>
    <s v="EQE SUV AMG 53 4MATIC+"/>
    <n v="240"/>
    <x v="94"/>
    <s v="Lithium-ion"/>
    <n v="360"/>
    <n v="1000"/>
    <n v="242"/>
    <n v="420"/>
    <n v="3.5"/>
    <n v="141"/>
    <s v="CCS"/>
    <n v="1800"/>
    <n v="520"/>
    <n v="5"/>
    <x v="2"/>
    <s v="JE - Executive"/>
    <n v="4879"/>
    <n v="1940"/>
    <n v="1672"/>
    <s v="SUV"/>
  </r>
  <r>
    <s v="Mercedes-Benz"/>
    <s v="EQS 350"/>
    <n v="210"/>
    <x v="69"/>
    <s v="Lithium-ion"/>
    <n v="360"/>
    <n v="565"/>
    <n v="165"/>
    <n v="570"/>
    <n v="6.7"/>
    <n v="130"/>
    <s v="CCS"/>
    <n v="750"/>
    <n v="620"/>
    <n v="5"/>
    <x v="1"/>
    <s v="F - Luxury"/>
    <n v="5223"/>
    <n v="1926"/>
    <n v="1512"/>
    <s v="Sedan"/>
  </r>
  <r>
    <s v="Mercedes-Benz"/>
    <s v="EQS 450 4MATIC"/>
    <n v="210"/>
    <x v="95"/>
    <s v="Lithium-ion"/>
    <n v="484"/>
    <n v="800"/>
    <n v="180"/>
    <n v="655"/>
    <n v="5.7"/>
    <n v="160"/>
    <s v="CCS"/>
    <n v="1700"/>
    <n v="620"/>
    <n v="5"/>
    <x v="2"/>
    <s v="F - Luxury"/>
    <n v="5223"/>
    <n v="1926"/>
    <n v="1518"/>
    <s v="Sedan"/>
  </r>
  <r>
    <s v="Mercedes-Benz"/>
    <s v="EQS 450+"/>
    <n v="210"/>
    <x v="95"/>
    <s v="Lithium-ion"/>
    <n v="484"/>
    <n v="568"/>
    <n v="173"/>
    <n v="685"/>
    <n v="6.2"/>
    <n v="160"/>
    <s v="CCS"/>
    <n v="750"/>
    <n v="620"/>
    <n v="5"/>
    <x v="1"/>
    <s v="F - Luxury"/>
    <n v="5223"/>
    <n v="1926"/>
    <n v="1518"/>
    <s v="Sedan"/>
  </r>
  <r>
    <s v="Mercedes-Benz"/>
    <s v="EQS 500 4MATIC"/>
    <n v="210"/>
    <x v="95"/>
    <s v="Lithium-ion"/>
    <n v="484"/>
    <n v="828"/>
    <n v="180"/>
    <n v="640"/>
    <n v="4.9000000000000004"/>
    <n v="160"/>
    <s v="CCS"/>
    <n v="1700"/>
    <n v="620"/>
    <n v="5"/>
    <x v="2"/>
    <s v="F - Luxury"/>
    <n v="5223"/>
    <n v="1926"/>
    <n v="1518"/>
    <s v="Sedan"/>
  </r>
  <r>
    <s v="Mercedes-Benz"/>
    <s v="EQS 580 4MATIC"/>
    <n v="210"/>
    <x v="95"/>
    <s v="Lithium-ion"/>
    <n v="484"/>
    <n v="858"/>
    <n v="180"/>
    <n v="640"/>
    <n v="4.4000000000000004"/>
    <n v="160"/>
    <s v="CCS"/>
    <n v="1700"/>
    <n v="620"/>
    <n v="5"/>
    <x v="2"/>
    <s v="F - Luxury"/>
    <n v="5223"/>
    <n v="1926"/>
    <n v="1518"/>
    <s v="Sedan"/>
  </r>
  <r>
    <s v="Mercedes-Benz"/>
    <s v="EQS AMG 53 4MATIC+"/>
    <n v="250"/>
    <x v="95"/>
    <s v="Lithium-ion"/>
    <n v="484"/>
    <n v="1020"/>
    <n v="222"/>
    <n v="585"/>
    <n v="3.4"/>
    <n v="160"/>
    <s v="CCS"/>
    <n v="1700"/>
    <n v="620"/>
    <n v="5"/>
    <x v="2"/>
    <s v="F - Luxury"/>
    <n v="5223"/>
    <n v="1926"/>
    <n v="1518"/>
    <s v="Sedan"/>
  </r>
  <r>
    <s v="Mercedes-Benz"/>
    <s v="EQS SUV 450 4MATIC"/>
    <n v="210"/>
    <x v="95"/>
    <s v="Lithium-ion"/>
    <n v="484"/>
    <n v="800"/>
    <n v="199"/>
    <n v="530"/>
    <n v="6.1"/>
    <n v="160"/>
    <s v="CCS"/>
    <n v="1800"/>
    <n v="645"/>
    <n v="7"/>
    <x v="2"/>
    <s v="JF - Luxury"/>
    <n v="5125"/>
    <n v="1959"/>
    <n v="1718"/>
    <s v="SUV"/>
  </r>
  <r>
    <s v="Mercedes-Benz"/>
    <s v="EQS SUV 450+"/>
    <n v="210"/>
    <x v="95"/>
    <s v="Lithium-ion"/>
    <n v="484"/>
    <n v="568"/>
    <n v="195"/>
    <n v="540"/>
    <n v="6.8"/>
    <n v="160"/>
    <s v="CCS"/>
    <n v="750"/>
    <n v="645"/>
    <n v="7"/>
    <x v="1"/>
    <s v="JF - Luxury"/>
    <n v="5125"/>
    <n v="1959"/>
    <n v="1718"/>
    <s v="SUV"/>
  </r>
  <r>
    <s v="Mercedes-Benz"/>
    <s v="EQS SUV 500 4MATIC"/>
    <n v="210"/>
    <x v="95"/>
    <s v="Lithium-ion"/>
    <n v="484"/>
    <n v="828"/>
    <n v="199"/>
    <n v="530"/>
    <n v="5.3"/>
    <n v="160"/>
    <s v="CCS"/>
    <n v="1800"/>
    <n v="645"/>
    <n v="7"/>
    <x v="2"/>
    <s v="JF - Luxury"/>
    <n v="5125"/>
    <n v="1959"/>
    <n v="1718"/>
    <s v="SUV"/>
  </r>
  <r>
    <s v="Mercedes-Benz"/>
    <s v="EQS SUV 580 4MATIC"/>
    <n v="210"/>
    <x v="95"/>
    <s v="Lithium-ion"/>
    <n v="484"/>
    <n v="858"/>
    <n v="199"/>
    <n v="530"/>
    <n v="4.7"/>
    <n v="160"/>
    <s v="CCS"/>
    <n v="1800"/>
    <n v="645"/>
    <n v="7"/>
    <x v="2"/>
    <s v="JF - Luxury"/>
    <n v="5125"/>
    <n v="1959"/>
    <n v="1718"/>
    <s v="SUV"/>
  </r>
  <r>
    <s v="Mercedes-Benz"/>
    <s v="EQS SUV Maybach 680"/>
    <n v="210"/>
    <x v="95"/>
    <s v="Lithium-ion"/>
    <n v="484"/>
    <n v="950"/>
    <n v="211"/>
    <n v="490"/>
    <n v="4.4000000000000004"/>
    <n v="160"/>
    <s v="CCS"/>
    <n v="1800"/>
    <n v="440"/>
    <n v="4"/>
    <x v="2"/>
    <s v="JF - Luxury"/>
    <n v="5125"/>
    <n v="1959"/>
    <n v="1725"/>
    <s v="SUV"/>
  </r>
  <r>
    <s v="Mercedes-Benz"/>
    <s v="EQT 200 Long"/>
    <n v="132"/>
    <x v="96"/>
    <s v="Lithium-ion"/>
    <n v="484"/>
    <n v="245"/>
    <n v="177"/>
    <n v="220"/>
    <n v="13.3"/>
    <n v="50"/>
    <s v="CCS"/>
    <n v="1500"/>
    <n v="828"/>
    <n v="7"/>
    <x v="0"/>
    <s v="N - Passenger Van"/>
    <n v="4922"/>
    <n v="1859"/>
    <n v="1811"/>
    <s v="Small Passenger Van"/>
  </r>
  <r>
    <s v="Mercedes-Benz"/>
    <s v="EQT 200 Standard"/>
    <n v="132"/>
    <x v="96"/>
    <s v="Lithium-ion"/>
    <n v="484"/>
    <n v="245"/>
    <n v="167"/>
    <n v="225"/>
    <n v="12.6"/>
    <n v="50"/>
    <s v="CCS"/>
    <n v="1500"/>
    <n v="551"/>
    <n v="5"/>
    <x v="0"/>
    <s v="N - Passenger Van"/>
    <n v="4498"/>
    <n v="1859"/>
    <n v="1819"/>
    <s v="Small Passenger Van"/>
  </r>
  <r>
    <s v="Mercedes-Benz"/>
    <s v="EQV 250 Extra-Long"/>
    <n v="160"/>
    <x v="2"/>
    <s v="Lithium-ion"/>
    <n v="192"/>
    <n v="365"/>
    <n v="282"/>
    <n v="210"/>
    <n v="12"/>
    <n v="60"/>
    <s v="CCS"/>
    <n v="0"/>
    <n v="1410"/>
    <n v="7"/>
    <x v="0"/>
    <s v="N - Passenger Van"/>
    <n v="5370"/>
    <n v="1928"/>
    <n v="1911"/>
    <s v="Small Passenger Van"/>
  </r>
  <r>
    <s v="Mercedes-Benz"/>
    <s v="EQV 250 Long"/>
    <n v="160"/>
    <x v="2"/>
    <s v="Lithium-ion"/>
    <n v="192"/>
    <n v="365"/>
    <n v="282"/>
    <n v="215"/>
    <n v="12"/>
    <n v="60"/>
    <s v="CCS"/>
    <n v="0"/>
    <n v="1030"/>
    <n v="7"/>
    <x v="0"/>
    <s v="N - Passenger Van"/>
    <n v="5140"/>
    <n v="1928"/>
    <n v="1910"/>
    <s v="Small Passenger Van"/>
  </r>
  <r>
    <s v="Mercedes-Benz"/>
    <s v="EQV 300 Extra-Long"/>
    <n v="140"/>
    <x v="57"/>
    <s v="Lithium-ion"/>
    <n v="288"/>
    <n v="365"/>
    <n v="249"/>
    <n v="315"/>
    <n v="12.2"/>
    <n v="96"/>
    <s v="CCS"/>
    <n v="0"/>
    <n v="1410"/>
    <n v="7"/>
    <x v="0"/>
    <s v="N - Passenger Van"/>
    <n v="5370"/>
    <n v="1928"/>
    <n v="1901"/>
    <s v="Small Passenger Van"/>
  </r>
  <r>
    <s v="Mercedes-Benz"/>
    <s v="EQV 300 Long"/>
    <n v="160"/>
    <x v="57"/>
    <s v="Lithium-ion"/>
    <n v="288"/>
    <n v="365"/>
    <n v="276"/>
    <n v="320"/>
    <n v="12.1"/>
    <n v="96"/>
    <s v="CCS"/>
    <n v="0"/>
    <n v="1030"/>
    <n v="7"/>
    <x v="0"/>
    <s v="N - Passenger Van"/>
    <n v="5140"/>
    <n v="1928"/>
    <n v="1901"/>
    <s v="Small Passenger Van"/>
  </r>
  <r>
    <s v="Mercedes-Benz"/>
    <s v="G 580"/>
    <n v="180"/>
    <x v="97"/>
    <s v="Lithium-ion"/>
    <n v="216"/>
    <n v="1164"/>
    <n v="267"/>
    <n v="360"/>
    <n v="4.7"/>
    <n v="150"/>
    <s v="CCS"/>
    <n v="0"/>
    <n v="555"/>
    <n v="5"/>
    <x v="2"/>
    <s v="JF - Luxury"/>
    <n v="4624"/>
    <n v="1931"/>
    <n v="1986"/>
    <s v="SUV"/>
  </r>
  <r>
    <s v="Mercedes-Benz"/>
    <s v="eVito Tourer Extra-Long 60 kWh"/>
    <n v="160"/>
    <x v="2"/>
    <s v="Lithium-ion"/>
    <n v="192"/>
    <n v="360"/>
    <n v="254"/>
    <n v="215"/>
    <n v="12"/>
    <n v="60"/>
    <s v="CCS"/>
    <n v="0"/>
    <n v="1390"/>
    <n v="8"/>
    <x v="0"/>
    <s v="N - Passenger Van"/>
    <n v="5370"/>
    <n v="1928"/>
    <n v="1890"/>
    <s v="Small Passenger Van"/>
  </r>
  <r>
    <s v="Mercedes-Benz"/>
    <s v="eVito Tourer Long 60 kWh"/>
    <n v="160"/>
    <x v="2"/>
    <s v="Lithium-ion"/>
    <n v="192"/>
    <n v="360"/>
    <n v="259"/>
    <n v="220"/>
    <n v="12"/>
    <n v="60"/>
    <s v="CCS"/>
    <n v="0"/>
    <n v="990"/>
    <n v="8"/>
    <x v="0"/>
    <s v="N - Passenger Van"/>
    <n v="5140"/>
    <n v="1928"/>
    <n v="1890"/>
    <s v="Small Passenger Van"/>
  </r>
  <r>
    <s v="Mercedes-Benz"/>
    <s v="eVito Tourer Long 90 kWh"/>
    <n v="160"/>
    <x v="57"/>
    <s v="Lithium-ion"/>
    <n v="288"/>
    <n v="360"/>
    <n v="260"/>
    <n v="325"/>
    <n v="12.1"/>
    <n v="96"/>
    <s v="CCS"/>
    <n v="0"/>
    <n v="990"/>
    <n v="8"/>
    <x v="0"/>
    <s v="N - Passenger Van"/>
    <n v="5140"/>
    <n v="1928"/>
    <n v="1890"/>
    <s v="Small Passenger Van"/>
  </r>
  <r>
    <s v="Mini"/>
    <s v="Aceman E"/>
    <n v="160"/>
    <x v="98"/>
    <s v="Lithium-ion"/>
    <n v="484"/>
    <n v="290"/>
    <n v="129"/>
    <n v="230"/>
    <n v="7.9"/>
    <n v="60"/>
    <s v="CCS"/>
    <n v="750"/>
    <n v="300"/>
    <n v="5"/>
    <x v="0"/>
    <s v="JB - Compact"/>
    <n v="4079"/>
    <n v="1754"/>
    <n v="1514"/>
    <s v="SUV"/>
  </r>
  <r>
    <s v="Mini"/>
    <s v="Aceman JCW"/>
    <n v="200"/>
    <x v="99"/>
    <s v="Lithium-ion"/>
    <n v="484"/>
    <n v="350"/>
    <n v="143"/>
    <n v="280"/>
    <n v="6.4"/>
    <n v="75"/>
    <s v="CCS"/>
    <n v="750"/>
    <n v="300"/>
    <n v="5"/>
    <x v="0"/>
    <s v="JB - Compact"/>
    <n v="4079"/>
    <n v="1754"/>
    <n v="1514"/>
    <s v="SUV"/>
  </r>
  <r>
    <s v="Mini"/>
    <s v="Aceman SE"/>
    <n v="170"/>
    <x v="99"/>
    <s v="Lithium-ion"/>
    <n v="484"/>
    <n v="330"/>
    <n v="129"/>
    <n v="290"/>
    <n v="7.1"/>
    <n v="75"/>
    <s v="CCS"/>
    <n v="750"/>
    <n v="300"/>
    <n v="5"/>
    <x v="0"/>
    <s v="JB - Compact"/>
    <n v="4079"/>
    <n v="1754"/>
    <n v="1514"/>
    <s v="SUV"/>
  </r>
  <r>
    <s v="Mini"/>
    <s v="Cooper E"/>
    <n v="160"/>
    <x v="100"/>
    <s v="Lithium-ion"/>
    <n v="484"/>
    <n v="290"/>
    <n v="125"/>
    <n v="250"/>
    <n v="7.3"/>
    <n v="60"/>
    <s v="CCS"/>
    <n v="0"/>
    <n v="200"/>
    <n v="4"/>
    <x v="0"/>
    <s v="B - Compact"/>
    <n v="3858"/>
    <n v="1756"/>
    <n v="1460"/>
    <s v="Hatchback"/>
  </r>
  <r>
    <s v="Mini"/>
    <s v="Cooper JCW"/>
    <n v="200"/>
    <x v="99"/>
    <s v="Lithium-ion"/>
    <n v="484"/>
    <n v="350"/>
    <n v="135"/>
    <n v="290"/>
    <n v="5.9"/>
    <n v="75"/>
    <s v="CCS"/>
    <n v="0"/>
    <n v="200"/>
    <n v="4"/>
    <x v="0"/>
    <s v="B - Compact"/>
    <n v="3858"/>
    <n v="1756"/>
    <n v="1460"/>
    <s v="Hatchback"/>
  </r>
  <r>
    <s v="Mini"/>
    <s v="Cooper SE"/>
    <n v="170"/>
    <x v="99"/>
    <s v="Lithium-ion"/>
    <n v="484"/>
    <n v="330"/>
    <n v="127"/>
    <n v="330"/>
    <n v="6.7"/>
    <n v="75"/>
    <s v="CCS"/>
    <n v="0"/>
    <n v="200"/>
    <n v="4"/>
    <x v="0"/>
    <s v="B - Compact"/>
    <n v="3858"/>
    <n v="1756"/>
    <n v="1460"/>
    <s v="Hatchback"/>
  </r>
  <r>
    <s v="Mini"/>
    <s v="Countryman E"/>
    <n v="170"/>
    <x v="101"/>
    <s v="Lithium-ion"/>
    <n v="484"/>
    <n v="250"/>
    <n v="140"/>
    <n v="380"/>
    <n v="8.6"/>
    <n v="94"/>
    <s v="CCS"/>
    <n v="750"/>
    <n v="460"/>
    <n v="5"/>
    <x v="0"/>
    <s v="JC - Medium"/>
    <n v="4433"/>
    <n v="1843"/>
    <n v="1656"/>
    <s v="SUV"/>
  </r>
  <r>
    <s v="Mini"/>
    <s v="Countryman SE ALL4"/>
    <n v="180"/>
    <x v="101"/>
    <s v="Lithium-ion"/>
    <n v="484"/>
    <n v="494"/>
    <n v="149"/>
    <n v="365"/>
    <n v="5.6"/>
    <n v="94"/>
    <s v="CCS"/>
    <n v="1200"/>
    <n v="460"/>
    <n v="5"/>
    <x v="2"/>
    <s v="JC - Medium"/>
    <n v="4433"/>
    <n v="1843"/>
    <n v="1656"/>
    <s v="SUV"/>
  </r>
  <r>
    <s v="NIO"/>
    <s v="EL6 Long Range"/>
    <n v="200"/>
    <x v="57"/>
    <s v="Lithium-ion"/>
    <n v="96"/>
    <n v="700"/>
    <n v="170"/>
    <n v="435"/>
    <n v="4.5"/>
    <n v="135"/>
    <s v="CCS"/>
    <n v="1200"/>
    <n v="579"/>
    <n v="5"/>
    <x v="2"/>
    <s v="JE - Executive"/>
    <n v="4854"/>
    <n v="1995"/>
    <n v="1703"/>
    <s v="SUV"/>
  </r>
  <r>
    <s v="NIO"/>
    <s v="EL6 Standard Range"/>
    <n v="200"/>
    <x v="102"/>
    <s v="Lithium-ion"/>
    <n v="118"/>
    <n v="700"/>
    <n v="181"/>
    <n v="365"/>
    <n v="4.5"/>
    <n v="110"/>
    <s v="CCS"/>
    <n v="1200"/>
    <n v="579"/>
    <n v="5"/>
    <x v="2"/>
    <s v="JE - Executive"/>
    <n v="4854"/>
    <n v="1995"/>
    <n v="1703"/>
    <s v="SUV"/>
  </r>
  <r>
    <s v="NIO"/>
    <s v="EL7 Long Range"/>
    <n v="200"/>
    <x v="57"/>
    <s v="Lithium-ion"/>
    <n v="96"/>
    <n v="850"/>
    <n v="185"/>
    <n v="430"/>
    <n v="3.9"/>
    <n v="100"/>
    <s v="CCS"/>
    <n v="2000"/>
    <n v="570"/>
    <n v="5"/>
    <x v="2"/>
    <s v="JF - Luxury"/>
    <n v="4912"/>
    <n v="1987"/>
    <n v="1720"/>
    <s v="SUV"/>
  </r>
  <r>
    <s v="NIO"/>
    <s v="EL7 Standard Range"/>
    <n v="200"/>
    <x v="102"/>
    <s v="Lithium-ion"/>
    <n v="118"/>
    <n v="850"/>
    <n v="198"/>
    <n v="355"/>
    <n v="3.9"/>
    <n v="110"/>
    <s v="CCS"/>
    <n v="2000"/>
    <n v="570"/>
    <n v="5"/>
    <x v="2"/>
    <s v="JF - Luxury"/>
    <n v="4912"/>
    <n v="1987"/>
    <n v="1720"/>
    <s v="SUV"/>
  </r>
  <r>
    <s v="NIO"/>
    <s v="EL8 Long Range"/>
    <n v="200"/>
    <x v="57"/>
    <s v="Lithium-ion"/>
    <n v="96"/>
    <n v="850"/>
    <n v="185"/>
    <n v="440"/>
    <n v="4.0999999999999996"/>
    <n v="190"/>
    <s v="CCS"/>
    <n v="2000"/>
    <n v="265"/>
    <n v="6"/>
    <x v="2"/>
    <s v="JF - Luxury"/>
    <n v="5099"/>
    <n v="1989"/>
    <n v="1750"/>
    <s v="SUV"/>
  </r>
  <r>
    <s v="NIO"/>
    <s v="EL8 Standard Range"/>
    <n v="200"/>
    <x v="102"/>
    <s v="Lithium-ion"/>
    <n v="118"/>
    <n v="850"/>
    <n v="196"/>
    <n v="360"/>
    <n v="4.0999999999999996"/>
    <n v="110"/>
    <s v="CCS"/>
    <n v="2000"/>
    <n v="265"/>
    <n v="6"/>
    <x v="2"/>
    <s v="JF - Luxury"/>
    <n v="5099"/>
    <n v="1989"/>
    <n v="1750"/>
    <s v="SUV"/>
  </r>
  <r>
    <s v="NIO"/>
    <s v="ET5 Long Range"/>
    <n v="200"/>
    <x v="57"/>
    <s v="Lithium-ion"/>
    <n v="96"/>
    <n v="700"/>
    <n v="167"/>
    <n v="500"/>
    <n v="4"/>
    <n v="100"/>
    <s v="CCS"/>
    <n v="1400"/>
    <n v="386"/>
    <n v="5"/>
    <x v="2"/>
    <s v="E - Executive"/>
    <n v="4790"/>
    <n v="1960"/>
    <n v="1499"/>
    <s v="Sedan"/>
  </r>
  <r>
    <s v="NIO"/>
    <s v="ET5 Standard Range"/>
    <n v="200"/>
    <x v="102"/>
    <s v="Lithium-ion"/>
    <n v="118"/>
    <n v="700"/>
    <n v="175"/>
    <n v="410"/>
    <n v="4"/>
    <n v="110"/>
    <s v="CCS"/>
    <n v="1400"/>
    <n v="386"/>
    <n v="5"/>
    <x v="2"/>
    <s v="E - Executive"/>
    <n v="4790"/>
    <n v="1960"/>
    <n v="1499"/>
    <s v="Sedan"/>
  </r>
  <r>
    <s v="NIO"/>
    <s v="ET5 Touring Long Range"/>
    <n v="200"/>
    <x v="57"/>
    <s v="Lithium-ion"/>
    <n v="96"/>
    <n v="700"/>
    <n v="178"/>
    <n v="485"/>
    <n v="4"/>
    <n v="135"/>
    <s v="CCS"/>
    <n v="1400"/>
    <n v="450"/>
    <n v="5"/>
    <x v="2"/>
    <s v="E - Executive"/>
    <n v="4790"/>
    <n v="1960"/>
    <n v="1499"/>
    <s v="Station/Estate"/>
  </r>
  <r>
    <s v="NIO"/>
    <s v="ET5 Touring Standard Range"/>
    <n v="200"/>
    <x v="102"/>
    <s v="Lithium-ion"/>
    <n v="118"/>
    <n v="700"/>
    <n v="169"/>
    <n v="400"/>
    <n v="4"/>
    <n v="110"/>
    <s v="CCS"/>
    <n v="1400"/>
    <n v="450"/>
    <n v="5"/>
    <x v="2"/>
    <s v="E - Executive"/>
    <n v="4790"/>
    <n v="1960"/>
    <n v="1499"/>
    <s v="Station/Estate"/>
  </r>
  <r>
    <s v="NIO"/>
    <s v="ET7 Long Range"/>
    <n v="200"/>
    <x v="57"/>
    <s v="Lithium-ion"/>
    <n v="96"/>
    <n v="850"/>
    <n v="178"/>
    <n v="505"/>
    <n v="3.8"/>
    <n v="100"/>
    <s v="CCS"/>
    <n v="2000"/>
    <n v="363"/>
    <n v="5"/>
    <x v="2"/>
    <s v="F - Luxury"/>
    <n v="5101"/>
    <n v="1987"/>
    <n v="1509"/>
    <s v="Sedan"/>
  </r>
  <r>
    <s v="NIO"/>
    <s v="ET7 Standard Range"/>
    <n v="200"/>
    <x v="102"/>
    <s v="Lithium-ion"/>
    <n v="118"/>
    <n v="850"/>
    <n v="191"/>
    <n v="415"/>
    <n v="3.8"/>
    <n v="110"/>
    <s v="CCS"/>
    <n v="2000"/>
    <n v="363"/>
    <n v="5"/>
    <x v="2"/>
    <s v="F - Luxury"/>
    <n v="5101"/>
    <n v="1987"/>
    <n v="1509"/>
    <s v="Sedan"/>
  </r>
  <r>
    <s v="Nissan"/>
    <s v="Ariya 63kWh"/>
    <n v="160"/>
    <x v="103"/>
    <s v="Lithium-ion"/>
    <n v="484"/>
    <n v="300"/>
    <n v="175"/>
    <n v="335"/>
    <n v="7.5"/>
    <n v="90"/>
    <s v="CCS"/>
    <n v="750"/>
    <n v="468"/>
    <n v="5"/>
    <x v="0"/>
    <s v="JC - Medium"/>
    <n v="4595"/>
    <n v="1850"/>
    <n v="1660"/>
    <s v="SUV"/>
  </r>
  <r>
    <s v="Nissan"/>
    <s v="Ariya 87kWh"/>
    <n v="160"/>
    <x v="25"/>
    <s v="Lithium-ion"/>
    <n v="484"/>
    <n v="300"/>
    <n v="169"/>
    <n v="450"/>
    <n v="7.6"/>
    <n v="110"/>
    <s v="CCS"/>
    <n v="750"/>
    <n v="468"/>
    <n v="5"/>
    <x v="0"/>
    <s v="JC - Medium"/>
    <n v="4595"/>
    <n v="1850"/>
    <n v="1660"/>
    <s v="SUV"/>
  </r>
  <r>
    <s v="Nissan"/>
    <s v="Ariya e-4ORCE 87kWh - 225 kW"/>
    <n v="200"/>
    <x v="25"/>
    <s v="Lithium-ion"/>
    <n v="484"/>
    <n v="600"/>
    <n v="190"/>
    <n v="405"/>
    <n v="5.7"/>
    <n v="110"/>
    <s v="CCS"/>
    <n v="1500"/>
    <n v="415"/>
    <n v="5"/>
    <x v="2"/>
    <s v="JC - Medium"/>
    <n v="4595"/>
    <n v="1850"/>
    <n v="1660"/>
    <s v="SUV"/>
  </r>
  <r>
    <s v="Nissan"/>
    <s v="Ariya e-4ORCE 87kWh - 320 kW Nismo"/>
    <n v="200"/>
    <x v="25"/>
    <s v="Lithium-ion"/>
    <n v="484"/>
    <n v="600"/>
    <n v="209"/>
    <n v="385"/>
    <n v="5"/>
    <n v="110"/>
    <s v="CCS"/>
    <m/>
    <n v="415"/>
    <n v="5"/>
    <x v="2"/>
    <s v="JC - Medium"/>
    <n v="4655"/>
    <n v="1850"/>
    <n v="1660"/>
    <s v="SUV"/>
  </r>
  <r>
    <s v="Nissan"/>
    <s v="Townstar EV Passenger"/>
    <n v="132"/>
    <x v="96"/>
    <s v="Lithium-ion"/>
    <n v="484"/>
    <n v="245"/>
    <n v="158"/>
    <n v="225"/>
    <n v="12.6"/>
    <n v="50"/>
    <s v="CCS"/>
    <n v="1500"/>
    <n v="819"/>
    <n v="5"/>
    <x v="0"/>
    <s v="N - Passenger Van"/>
    <n v="4488"/>
    <n v="1860"/>
    <n v="1838"/>
    <s v="Small Passenger Van"/>
  </r>
  <r>
    <s v="Nissan"/>
    <s v="Townstar EV Passenger L2"/>
    <n v="130"/>
    <x v="96"/>
    <s v="Lithium-ion"/>
    <n v="484"/>
    <n v="245"/>
    <n v="173"/>
    <n v="220"/>
    <n v="13.3"/>
    <n v="50"/>
    <s v="CCS"/>
    <n v="1500"/>
    <n v="819"/>
    <n v="7"/>
    <x v="0"/>
    <s v="N - Passenger Van"/>
    <n v="4911"/>
    <n v="1860"/>
    <n v="1815"/>
    <s v="Small Passenger Van"/>
  </r>
  <r>
    <s v="Omoda"/>
    <s v="E5"/>
    <n v="172"/>
    <x v="104"/>
    <s v="Lithium-ion"/>
    <n v="484"/>
    <n v="340"/>
    <n v="152"/>
    <n v="345"/>
    <n v="7.6"/>
    <n v="60"/>
    <s v="CCS"/>
    <m/>
    <n v="380"/>
    <n v="5"/>
    <x v="0"/>
    <s v="JC - Medium"/>
    <n v="4424"/>
    <n v="1830"/>
    <n v="1588"/>
    <s v="SUV"/>
  </r>
  <r>
    <s v="Opel"/>
    <s v="Astra Electric"/>
    <n v="170"/>
    <x v="1"/>
    <s v="Lithium-ion"/>
    <n v="102"/>
    <n v="270"/>
    <n v="128"/>
    <n v="320"/>
    <n v="9.1999999999999993"/>
    <n v="85"/>
    <s v="CCS"/>
    <n v="0"/>
    <n v="352"/>
    <n v="5"/>
    <x v="0"/>
    <s v="C - Medium"/>
    <n v="4374"/>
    <n v="1860"/>
    <n v="1470"/>
    <s v="Hatchback"/>
  </r>
  <r>
    <s v="Opel"/>
    <s v="Astra Sports Tourer Electric"/>
    <n v="170"/>
    <x v="1"/>
    <s v="Lithium-ion"/>
    <n v="102"/>
    <n v="270"/>
    <n v="123"/>
    <n v="310"/>
    <n v="9.3000000000000007"/>
    <n v="85"/>
    <s v="CCS"/>
    <n v="0"/>
    <n v="516"/>
    <n v="5"/>
    <x v="0"/>
    <s v="C - Medium"/>
    <n v="4642"/>
    <n v="1860"/>
    <n v="1480"/>
    <s v="Station/Estate"/>
  </r>
  <r>
    <s v="Opel"/>
    <s v="Combo-e Life 50 kWh"/>
    <n v="135"/>
    <x v="30"/>
    <s v="Lithium-ion"/>
    <n v="484"/>
    <n v="260"/>
    <n v="149"/>
    <n v="235"/>
    <n v="11.3"/>
    <n v="80"/>
    <s v="CCS"/>
    <n v="750"/>
    <n v="775"/>
    <n v="5"/>
    <x v="0"/>
    <s v="N - Passenger Van"/>
    <n v="4410"/>
    <n v="1921"/>
    <n v="1812"/>
    <s v="Small Passenger Van"/>
  </r>
  <r>
    <s v="Opel"/>
    <s v="Combo-e Life XL 50 kWh"/>
    <n v="135"/>
    <x v="30"/>
    <s v="Lithium-ion"/>
    <n v="484"/>
    <n v="260"/>
    <n v="149"/>
    <n v="230"/>
    <n v="11.3"/>
    <n v="80"/>
    <s v="CCS"/>
    <n v="750"/>
    <n v="1050"/>
    <n v="7"/>
    <x v="0"/>
    <s v="N - Passenger Van"/>
    <n v="4760"/>
    <n v="1921"/>
    <n v="1818"/>
    <s v="Small Passenger Van"/>
  </r>
  <r>
    <s v="Opel"/>
    <s v="Corsa Electric 50 kWh"/>
    <n v="150"/>
    <x v="32"/>
    <s v="Lithium-ion"/>
    <n v="216"/>
    <n v="260"/>
    <n v="131"/>
    <n v="290"/>
    <n v="8.6999999999999993"/>
    <n v="78"/>
    <s v="CCS"/>
    <n v="0"/>
    <n v="267"/>
    <n v="5"/>
    <x v="0"/>
    <s v="B - Compact"/>
    <n v="4061"/>
    <n v="1765"/>
    <n v="1435"/>
    <s v="Hatchback"/>
  </r>
  <r>
    <s v="Opel"/>
    <s v="Corsa Electric 51 kWh"/>
    <n v="150"/>
    <x v="71"/>
    <s v="Lithium-ion"/>
    <n v="96"/>
    <n v="260"/>
    <n v="120"/>
    <n v="315"/>
    <n v="8.1"/>
    <n v="80"/>
    <s v="CCS"/>
    <n v="0"/>
    <n v="267"/>
    <n v="5"/>
    <x v="0"/>
    <s v="B - Compact"/>
    <n v="4061"/>
    <n v="1765"/>
    <n v="1435"/>
    <s v="Hatchback"/>
  </r>
  <r>
    <s v="Opel"/>
    <s v="Frontera 44 kWh"/>
    <n v="140"/>
    <x v="31"/>
    <s v="Lithium-ion"/>
    <n v="484"/>
    <n v="120"/>
    <n v="144"/>
    <n v="245"/>
    <n v="12.1"/>
    <n v="60"/>
    <s v="CCS"/>
    <n v="350"/>
    <n v="460"/>
    <n v="5"/>
    <x v="0"/>
    <s v="JB - Compact"/>
    <n v="4385"/>
    <n v="1795"/>
    <n v="1635"/>
    <s v="SUV"/>
  </r>
  <r>
    <s v="Opel"/>
    <s v="Grandland 73 kWh"/>
    <n v="170"/>
    <x v="68"/>
    <s v="Lithium-ion"/>
    <n v="96"/>
    <n v="260"/>
    <n v="145"/>
    <n v="365"/>
    <n v="9"/>
    <n v="90"/>
    <s v="CCS"/>
    <n v="1200"/>
    <n v="550"/>
    <n v="5"/>
    <x v="0"/>
    <s v="JC - Medium"/>
    <n v="4650"/>
    <n v="1934"/>
    <n v="1665"/>
    <s v="SUV"/>
  </r>
  <r>
    <s v="Opel"/>
    <s v="Grandland 82 kWh"/>
    <n v="170"/>
    <x v="105"/>
    <s v="Lithium-ion"/>
    <n v="484"/>
    <n v="260"/>
    <n v="146"/>
    <n v="410"/>
    <n v="9"/>
    <n v="100"/>
    <s v="CCS"/>
    <n v="1200"/>
    <n v="550"/>
    <n v="5"/>
    <x v="0"/>
    <s v="JC - Medium"/>
    <n v="4650"/>
    <n v="1934"/>
    <n v="1665"/>
    <s v="SUV"/>
  </r>
  <r>
    <s v="Opel"/>
    <s v="Mokka Electric"/>
    <n v="150"/>
    <x v="1"/>
    <s v="Lithium-ion"/>
    <n v="102"/>
    <n v="260"/>
    <n v="126"/>
    <n v="285"/>
    <n v="9"/>
    <n v="85"/>
    <s v="CCS"/>
    <n v="0"/>
    <n v="310"/>
    <n v="5"/>
    <x v="0"/>
    <s v="JB - Compact"/>
    <n v="4151"/>
    <n v="1790"/>
    <n v="1534"/>
    <s v="SUV"/>
  </r>
  <r>
    <s v="Opel"/>
    <s v="Zafira-e Life L2 50 kWh"/>
    <n v="130"/>
    <x v="32"/>
    <s v="Lithium-ion"/>
    <n v="216"/>
    <n v="270"/>
    <n v="217"/>
    <n v="180"/>
    <n v="13.3"/>
    <n v="78"/>
    <s v="CCS"/>
    <n v="1000"/>
    <n v="603"/>
    <n v="9"/>
    <x v="0"/>
    <s v="N - Passenger Van"/>
    <n v="4983"/>
    <n v="1920"/>
    <n v="1890"/>
    <s v="Small Passenger Van"/>
  </r>
  <r>
    <s v="Opel"/>
    <s v="Zafira-e Life L2 75 kWh"/>
    <n v="130"/>
    <x v="33"/>
    <s v="Lithium-ion"/>
    <n v="324"/>
    <n v="270"/>
    <n v="202"/>
    <n v="260"/>
    <n v="14.2"/>
    <n v="79"/>
    <s v="CCS"/>
    <n v="1000"/>
    <n v="603"/>
    <n v="9"/>
    <x v="0"/>
    <s v="N - Passenger Van"/>
    <n v="4983"/>
    <n v="1920"/>
    <n v="1890"/>
    <s v="Small Passenger Van"/>
  </r>
  <r>
    <s v="Opel"/>
    <s v="Zafira-e Life L3 50 kWh"/>
    <n v="130"/>
    <x v="32"/>
    <s v="Lithium-ion"/>
    <n v="216"/>
    <n v="270"/>
    <n v="219"/>
    <n v="180"/>
    <n v="13.3"/>
    <n v="78"/>
    <s v="CCS"/>
    <n v="1000"/>
    <n v="989"/>
    <n v="9"/>
    <x v="0"/>
    <s v="N - Passenger Van"/>
    <n v="5333"/>
    <n v="1920"/>
    <n v="1890"/>
    <s v="Small Passenger Van"/>
  </r>
  <r>
    <s v="Opel"/>
    <s v="Zafira-e Life L3 75 kWh"/>
    <n v="130"/>
    <x v="33"/>
    <s v="Lithium-ion"/>
    <n v="324"/>
    <n v="260"/>
    <n v="204"/>
    <n v="260"/>
    <n v="14.2"/>
    <n v="79"/>
    <s v="CCS"/>
    <n v="1000"/>
    <n v="989"/>
    <n v="9"/>
    <x v="0"/>
    <s v="N - Passenger Van"/>
    <n v="5333"/>
    <n v="1920"/>
    <n v="1890"/>
    <s v="Small Passenger Van"/>
  </r>
  <r>
    <s v="Peugeot"/>
    <s v="e-2008 50 kWh"/>
    <n v="150"/>
    <x v="32"/>
    <s v="Lithium-ion"/>
    <n v="216"/>
    <n v="260"/>
    <n v="136"/>
    <n v="270"/>
    <n v="9.9"/>
    <n v="78"/>
    <s v="CCS"/>
    <n v="0"/>
    <n v="434"/>
    <n v="5"/>
    <x v="0"/>
    <s v="JB - Compact"/>
    <n v="4304"/>
    <n v="1775"/>
    <n v="1523"/>
    <s v="SUV"/>
  </r>
  <r>
    <s v="Peugeot"/>
    <s v="e-2008 54 kWh"/>
    <n v="150"/>
    <x v="1"/>
    <s v="Lithium-ion"/>
    <n v="102"/>
    <n v="260"/>
    <n v="125"/>
    <n v="300"/>
    <n v="9.1"/>
    <n v="85"/>
    <s v="CCS"/>
    <n v="0"/>
    <n v="434"/>
    <n v="5"/>
    <x v="0"/>
    <s v="JB - Compact"/>
    <n v="4304"/>
    <n v="1775"/>
    <n v="1523"/>
    <s v="SUV"/>
  </r>
  <r>
    <s v="Peugeot"/>
    <s v="e-208 50 kWh"/>
    <n v="150"/>
    <x v="32"/>
    <s v="Lithium-ion"/>
    <n v="216"/>
    <n v="260"/>
    <n v="132"/>
    <n v="290"/>
    <n v="9"/>
    <n v="78"/>
    <s v="CCS"/>
    <n v="0"/>
    <n v="265"/>
    <n v="5"/>
    <x v="0"/>
    <s v="B - Compact"/>
    <n v="4055"/>
    <n v="1765"/>
    <n v="1430"/>
    <s v="Hatchback"/>
  </r>
  <r>
    <s v="Peugeot"/>
    <s v="e-208 51 kWh"/>
    <n v="150"/>
    <x v="71"/>
    <s v="Lithium-ion"/>
    <n v="96"/>
    <n v="260"/>
    <n v="120"/>
    <n v="310"/>
    <n v="8.1999999999999993"/>
    <n v="80"/>
    <s v="CCS"/>
    <n v="0"/>
    <n v="265"/>
    <n v="5"/>
    <x v="0"/>
    <s v="B - Compact"/>
    <n v="4055"/>
    <n v="1765"/>
    <n v="1430"/>
    <s v="Hatchback"/>
  </r>
  <r>
    <s v="Peugeot"/>
    <s v="e-3008 73 kWh"/>
    <n v="170"/>
    <x v="68"/>
    <s v="Lithium-ion"/>
    <n v="96"/>
    <n v="345"/>
    <n v="143"/>
    <n v="380"/>
    <n v="8.8000000000000007"/>
    <n v="90"/>
    <s v="CCS"/>
    <n v="1250"/>
    <n v="588"/>
    <n v="5"/>
    <x v="0"/>
    <s v="JC - Medium"/>
    <n v="4542"/>
    <n v="1895"/>
    <n v="1641"/>
    <s v="SUV"/>
  </r>
  <r>
    <s v="Peugeot"/>
    <s v="e-3008 73 kWh Dual Motor"/>
    <n v="170"/>
    <x v="68"/>
    <s v="Lithium-ion"/>
    <n v="96"/>
    <n v="511"/>
    <n v="195"/>
    <n v="375"/>
    <n v="6.4"/>
    <n v="90"/>
    <s v="CCS"/>
    <m/>
    <n v="588"/>
    <n v="5"/>
    <x v="2"/>
    <s v="JC - Medium"/>
    <n v="4542"/>
    <n v="1895"/>
    <n v="1641"/>
    <s v="SUV"/>
  </r>
  <r>
    <s v="Peugeot"/>
    <s v="e-3008 97 kWh Long Range"/>
    <n v="170"/>
    <x v="106"/>
    <s v="Lithium-ion"/>
    <n v="484"/>
    <n v="345"/>
    <n v="145"/>
    <n v="500"/>
    <n v="8.6999999999999993"/>
    <n v="135"/>
    <s v="CCS"/>
    <n v="1200"/>
    <n v="588"/>
    <n v="5"/>
    <x v="0"/>
    <s v="JC - Medium"/>
    <n v="4542"/>
    <n v="1895"/>
    <n v="1641"/>
    <s v="SUV"/>
  </r>
  <r>
    <s v="Peugeot"/>
    <s v="e-308"/>
    <n v="170"/>
    <x v="1"/>
    <s v="Lithium-ion"/>
    <n v="102"/>
    <n v="260"/>
    <n v="124"/>
    <n v="300"/>
    <n v="9.8000000000000007"/>
    <n v="80"/>
    <s v="CCS"/>
    <n v="0"/>
    <n v="412"/>
    <n v="5"/>
    <x v="0"/>
    <s v="C - Medium"/>
    <n v="4367"/>
    <n v="1852"/>
    <n v="1441"/>
    <s v="Hatchback"/>
  </r>
  <r>
    <s v="Peugeot"/>
    <s v="e-308 SW"/>
    <n v="150"/>
    <x v="1"/>
    <s v="Lithium-ion"/>
    <n v="102"/>
    <n v="260"/>
    <n v="127"/>
    <n v="300"/>
    <n v="10"/>
    <n v="80"/>
    <s v="CCS"/>
    <m/>
    <n v="608"/>
    <n v="5"/>
    <x v="0"/>
    <s v="C - Medium"/>
    <n v="4636"/>
    <n v="1852"/>
    <n v="1442"/>
    <s v="Station/Estate"/>
  </r>
  <r>
    <s v="Peugeot"/>
    <s v="e-408 58 kWh"/>
    <n v="160"/>
    <x v="34"/>
    <s v="Lithium-ion"/>
    <n v="484"/>
    <n v="345"/>
    <n v="129"/>
    <n v="375"/>
    <n v="7.2"/>
    <n v="70"/>
    <s v="CCS"/>
    <m/>
    <n v="471"/>
    <n v="5"/>
    <x v="0"/>
    <s v="JD - Large"/>
    <n v="4687"/>
    <n v="1859"/>
    <n v="1478"/>
    <s v="SUV"/>
  </r>
  <r>
    <s v="Peugeot"/>
    <s v="e-5008 73 kWh"/>
    <n v="170"/>
    <x v="68"/>
    <s v="Lithium-ion"/>
    <n v="96"/>
    <n v="345"/>
    <n v="150"/>
    <n v="370"/>
    <n v="9.6999999999999993"/>
    <n v="90"/>
    <s v="CCS"/>
    <n v="1000"/>
    <n v="348"/>
    <n v="7"/>
    <x v="0"/>
    <s v="JD - Large"/>
    <n v="4791"/>
    <n v="1895"/>
    <n v="1694"/>
    <s v="SUV"/>
  </r>
  <r>
    <s v="Peugeot"/>
    <s v="e-5008 73 kWh Dual Motor"/>
    <n v="170"/>
    <x v="68"/>
    <s v="Lithium-ion"/>
    <n v="96"/>
    <n v="511"/>
    <n v="203"/>
    <n v="360"/>
    <n v="7"/>
    <n v="90"/>
    <s v="CCS"/>
    <m/>
    <n v="348"/>
    <n v="7"/>
    <x v="2"/>
    <s v="JD - Large"/>
    <n v="4791"/>
    <n v="1895"/>
    <n v="1694"/>
    <s v="SUV"/>
  </r>
  <r>
    <s v="Peugeot"/>
    <s v="e-5008 97 kWh Long Range"/>
    <n v="170"/>
    <x v="106"/>
    <s v="Lithium-ion"/>
    <n v="484"/>
    <n v="345"/>
    <n v="152"/>
    <n v="485"/>
    <n v="9.6"/>
    <n v="135"/>
    <s v="CCS"/>
    <n v="1000"/>
    <n v="348"/>
    <n v="7"/>
    <x v="0"/>
    <s v="JD - Large"/>
    <n v="4791"/>
    <n v="1895"/>
    <n v="1694"/>
    <s v="SUV"/>
  </r>
  <r>
    <s v="Peugeot"/>
    <s v="e-Rifter M 50 kWh"/>
    <n v="132"/>
    <x v="30"/>
    <s v="Lithium-ion"/>
    <n v="484"/>
    <n v="270"/>
    <n v="152"/>
    <n v="235"/>
    <n v="11.7"/>
    <n v="80"/>
    <s v="CCS"/>
    <n v="750"/>
    <n v="775"/>
    <n v="5"/>
    <x v="0"/>
    <s v="N - Passenger Van"/>
    <n v="4403"/>
    <n v="1921"/>
    <n v="1818"/>
    <s v="Small Passenger Van"/>
  </r>
  <r>
    <s v="Peugeot"/>
    <s v="e-Rifter XL 50 kWh"/>
    <n v="132"/>
    <x v="30"/>
    <s v="Lithium-ion"/>
    <n v="484"/>
    <n v="270"/>
    <n v="153"/>
    <n v="230"/>
    <n v="11.7"/>
    <n v="80"/>
    <s v="CCS"/>
    <n v="750"/>
    <n v="1050"/>
    <n v="7"/>
    <x v="0"/>
    <s v="N - Passenger Van"/>
    <n v="4755"/>
    <n v="1921"/>
    <n v="1837"/>
    <s v="Small Passenger Van"/>
  </r>
  <r>
    <s v="Peugeot"/>
    <s v="e-Traveller L2 50 kWh"/>
    <n v="130"/>
    <x v="32"/>
    <s v="Lithium-ion"/>
    <n v="216"/>
    <n v="270"/>
    <n v="217"/>
    <n v="180"/>
    <n v="13.3"/>
    <n v="78"/>
    <s v="CCS"/>
    <n v="1000"/>
    <n v="603"/>
    <n v="9"/>
    <x v="0"/>
    <s v="N - Passenger Van"/>
    <n v="4983"/>
    <n v="1920"/>
    <n v="1890"/>
    <s v="Small Passenger Van"/>
  </r>
  <r>
    <s v="Peugeot"/>
    <s v="e-Traveller L2 75 kWh"/>
    <n v="130"/>
    <x v="33"/>
    <s v="Lithium-ion"/>
    <n v="324"/>
    <n v="270"/>
    <n v="202"/>
    <n v="260"/>
    <n v="14.2"/>
    <n v="79"/>
    <s v="CCS"/>
    <n v="1000"/>
    <n v="603"/>
    <n v="9"/>
    <x v="0"/>
    <s v="N - Passenger Van"/>
    <n v="4983"/>
    <n v="1920"/>
    <n v="1890"/>
    <s v="Small Passenger Van"/>
  </r>
  <r>
    <s v="Peugeot"/>
    <s v="e-Traveller L3 50 kWh"/>
    <n v="130"/>
    <x v="32"/>
    <s v="Lithium-ion"/>
    <n v="216"/>
    <n v="270"/>
    <n v="219"/>
    <n v="180"/>
    <n v="13.3"/>
    <n v="78"/>
    <s v="CCS"/>
    <n v="1000"/>
    <n v="989"/>
    <n v="9"/>
    <x v="0"/>
    <s v="N - Passenger Van"/>
    <n v="5333"/>
    <n v="1920"/>
    <n v="1890"/>
    <s v="Small Passenger Van"/>
  </r>
  <r>
    <s v="Peugeot"/>
    <s v="e-Traveller L3 75 kWh"/>
    <n v="130"/>
    <x v="33"/>
    <s v="Lithium-ion"/>
    <n v="324"/>
    <n v="270"/>
    <n v="204"/>
    <n v="260"/>
    <n v="14.2"/>
    <n v="79"/>
    <s v="CCS"/>
    <n v="1000"/>
    <n v="989"/>
    <n v="9"/>
    <x v="0"/>
    <s v="N - Passenger Van"/>
    <n v="5333"/>
    <n v="1920"/>
    <n v="1890"/>
    <s v="Small Passenger Van"/>
  </r>
  <r>
    <s v="Polestar"/>
    <s v="2 Long Range Dual Motor (MY26)"/>
    <n v="205"/>
    <x v="28"/>
    <s v="Lithium-ion"/>
    <n v="324"/>
    <n v="740"/>
    <n v="142"/>
    <n v="455"/>
    <n v="4.5"/>
    <n v="125"/>
    <s v="CCS"/>
    <n v="1500"/>
    <n v="407"/>
    <n v="5"/>
    <x v="2"/>
    <s v="D - Large"/>
    <n v="4606"/>
    <n v="1859"/>
    <n v="1479"/>
    <s v="Liftback Sedan"/>
  </r>
  <r>
    <s v="Polestar"/>
    <s v="2 Long Range Performance (MY26)"/>
    <n v="205"/>
    <x v="28"/>
    <s v="Lithium-ion"/>
    <n v="324"/>
    <n v="740"/>
    <n v="142"/>
    <n v="450"/>
    <n v="4.2"/>
    <n v="125"/>
    <s v="CCS"/>
    <n v="1500"/>
    <n v="407"/>
    <n v="5"/>
    <x v="2"/>
    <s v="D - Large"/>
    <n v="4606"/>
    <n v="1859"/>
    <n v="1473"/>
    <s v="Liftback Sedan"/>
  </r>
  <r>
    <s v="Polestar"/>
    <s v="2 Long Range Single Motor (MY26)"/>
    <n v="205"/>
    <x v="28"/>
    <s v="Lithium-ion"/>
    <n v="324"/>
    <n v="490"/>
    <n v="130"/>
    <n v="475"/>
    <n v="6.2"/>
    <n v="125"/>
    <s v="CCS"/>
    <n v="1500"/>
    <n v="407"/>
    <n v="5"/>
    <x v="1"/>
    <s v="D - Large"/>
    <n v="4606"/>
    <n v="1859"/>
    <n v="1479"/>
    <s v="Liftback Sedan"/>
  </r>
  <r>
    <s v="Polestar"/>
    <s v="2 Standard Range Single Motor (MY26)"/>
    <n v="205"/>
    <x v="107"/>
    <s v="Lithium-ion"/>
    <n v="484"/>
    <n v="490"/>
    <n v="129"/>
    <n v="405"/>
    <n v="6.4"/>
    <n v="110"/>
    <s v="CCS"/>
    <n v="1500"/>
    <n v="407"/>
    <n v="5"/>
    <x v="1"/>
    <s v="D - Large"/>
    <n v="4606"/>
    <n v="1859"/>
    <n v="1479"/>
    <s v="Liftback Sedan"/>
  </r>
  <r>
    <s v="Polestar"/>
    <s v="3 Long Range Dual motor"/>
    <n v="210"/>
    <x v="108"/>
    <s v="Lithium-ion"/>
    <n v="204"/>
    <n v="840"/>
    <n v="183"/>
    <n v="515"/>
    <n v="5"/>
    <n v="150"/>
    <s v="CCS"/>
    <n v="2200"/>
    <n v="484"/>
    <n v="5"/>
    <x v="2"/>
    <s v="JE - Executive"/>
    <n v="4900"/>
    <n v="1968"/>
    <n v="1614"/>
    <s v="SUV"/>
  </r>
  <r>
    <s v="Polestar"/>
    <s v="3 Long Range Performance"/>
    <n v="210"/>
    <x v="108"/>
    <s v="Lithium-ion"/>
    <n v="204"/>
    <n v="910"/>
    <n v="194"/>
    <n v="495"/>
    <n v="4.7"/>
    <n v="150"/>
    <s v="CCS"/>
    <n v="2200"/>
    <n v="484"/>
    <n v="5"/>
    <x v="2"/>
    <s v="JE - Executive"/>
    <n v="4900"/>
    <n v="1968"/>
    <n v="1614"/>
    <s v="SUV"/>
  </r>
  <r>
    <s v="Polestar"/>
    <s v="3 Long Range Single motor"/>
    <n v="180"/>
    <x v="108"/>
    <s v="Lithium-ion"/>
    <n v="204"/>
    <n v="490"/>
    <n v="166"/>
    <n v="530"/>
    <n v="7.8"/>
    <n v="150"/>
    <s v="CCS"/>
    <n v="1500"/>
    <n v="484"/>
    <n v="5"/>
    <x v="1"/>
    <s v="JE - Executive"/>
    <n v="4900"/>
    <n v="1968"/>
    <n v="1614"/>
    <s v="SUV"/>
  </r>
  <r>
    <s v="Polestar"/>
    <s v="4 Long Range Dual Motor"/>
    <n v="200"/>
    <x v="109"/>
    <s v="Lithium-ion"/>
    <n v="110"/>
    <n v="686"/>
    <n v="165"/>
    <n v="485"/>
    <n v="3.8"/>
    <n v="135"/>
    <s v="CCS"/>
    <n v="2000"/>
    <n v="526"/>
    <n v="5"/>
    <x v="2"/>
    <s v="E - Executive"/>
    <n v="4839"/>
    <n v="2008"/>
    <n v="1544"/>
    <s v="Liftback Sedan"/>
  </r>
  <r>
    <s v="Polestar"/>
    <s v="4 Long Range Single Motor"/>
    <n v="180"/>
    <x v="109"/>
    <s v="Lithium-ion"/>
    <n v="110"/>
    <n v="343"/>
    <n v="157"/>
    <n v="495"/>
    <n v="7.4"/>
    <n v="135"/>
    <s v="CCS"/>
    <n v="1500"/>
    <n v="526"/>
    <n v="5"/>
    <x v="1"/>
    <s v="E - Executive"/>
    <n v="4839"/>
    <n v="2008"/>
    <n v="1544"/>
    <s v="Liftback Sedan"/>
  </r>
  <r>
    <s v="Porsche"/>
    <s v="Macan 4 Electric"/>
    <n v="220"/>
    <x v="86"/>
    <s v="Lithium-ion"/>
    <n v="180"/>
    <n v="650"/>
    <n v="184"/>
    <n v="470"/>
    <n v="5.2"/>
    <n v="200"/>
    <s v="CCS"/>
    <n v="2000"/>
    <n v="540"/>
    <n v="5"/>
    <x v="2"/>
    <s v="JD - Large"/>
    <n v="4784"/>
    <n v="1938"/>
    <n v="1622"/>
    <s v="SUV"/>
  </r>
  <r>
    <s v="Porsche"/>
    <s v="Macan 4S Electric"/>
    <n v="240"/>
    <x v="86"/>
    <s v="Lithium-ion"/>
    <n v="180"/>
    <n v="820"/>
    <n v="186"/>
    <n v="470"/>
    <n v="4.0999999999999996"/>
    <n v="200"/>
    <s v="CCS"/>
    <n v="2000"/>
    <n v="540"/>
    <n v="5"/>
    <x v="2"/>
    <s v="JD - Large"/>
    <n v="4784"/>
    <n v="1938"/>
    <n v="1622"/>
    <s v="SUV"/>
  </r>
  <r>
    <s v="Porsche"/>
    <s v="Macan Electric"/>
    <n v="220"/>
    <x v="86"/>
    <s v="Lithium-ion"/>
    <n v="180"/>
    <n v="563"/>
    <n v="177"/>
    <n v="495"/>
    <n v="5.7"/>
    <n v="200"/>
    <s v="CCS"/>
    <n v="2000"/>
    <n v="540"/>
    <n v="5"/>
    <x v="1"/>
    <s v="JD - Large"/>
    <n v="4784"/>
    <n v="1938"/>
    <n v="1623"/>
    <s v="SUV"/>
  </r>
  <r>
    <s v="Porsche"/>
    <s v="Macan Turbo Electric"/>
    <n v="260"/>
    <x v="86"/>
    <s v="Lithium-ion"/>
    <n v="180"/>
    <n v="1001"/>
    <n v="183"/>
    <n v="460"/>
    <n v="3.3"/>
    <n v="200"/>
    <s v="CCS"/>
    <n v="2000"/>
    <n v="480"/>
    <n v="5"/>
    <x v="2"/>
    <s v="JD - Large"/>
    <n v="4784"/>
    <n v="1938"/>
    <n v="1621"/>
    <s v="SUV"/>
  </r>
  <r>
    <s v="Porsche"/>
    <s v="Taycan"/>
    <n v="230"/>
    <x v="110"/>
    <s v="Lithium-ion"/>
    <n v="484"/>
    <n v="410"/>
    <n v="164"/>
    <n v="495"/>
    <n v="4.8"/>
    <n v="195"/>
    <s v="CCS"/>
    <n v="0"/>
    <n v="407"/>
    <n v="5"/>
    <x v="1"/>
    <s v="F - Luxury"/>
    <n v="4963"/>
    <n v="1966"/>
    <n v="1379"/>
    <s v="Sedan"/>
  </r>
  <r>
    <s v="Porsche"/>
    <s v="Taycan 4"/>
    <n v="230"/>
    <x v="110"/>
    <s v="Lithium-ion"/>
    <n v="484"/>
    <n v="585"/>
    <n v="172"/>
    <n v="490"/>
    <n v="4.5999999999999996"/>
    <n v="195"/>
    <s v="CCS"/>
    <n v="0"/>
    <n v="407"/>
    <n v="5"/>
    <x v="2"/>
    <s v="F - Luxury"/>
    <n v="4963"/>
    <n v="1966"/>
    <n v="1379"/>
    <s v="Sedan"/>
  </r>
  <r>
    <s v="Porsche"/>
    <s v="Taycan 4 Cross Turismo"/>
    <n v="220"/>
    <x v="8"/>
    <s v="Lithium-ion"/>
    <n v="396"/>
    <n v="610"/>
    <n v="188"/>
    <n v="510"/>
    <n v="4.7"/>
    <n v="281"/>
    <s v="CCS"/>
    <n v="0"/>
    <n v="446"/>
    <n v="5"/>
    <x v="2"/>
    <s v="F - Luxury"/>
    <n v="4974"/>
    <n v="1967"/>
    <n v="1409"/>
    <s v="Station/Estate"/>
  </r>
  <r>
    <s v="Porsche"/>
    <s v="Taycan 4 Plus"/>
    <n v="230"/>
    <x v="8"/>
    <s v="Lithium-ion"/>
    <n v="396"/>
    <n v="610"/>
    <n v="175"/>
    <n v="565"/>
    <n v="4.5999999999999996"/>
    <n v="281"/>
    <s v="CCS"/>
    <n v="0"/>
    <n v="407"/>
    <n v="5"/>
    <x v="2"/>
    <s v="F - Luxury"/>
    <n v="4963"/>
    <n v="1966"/>
    <n v="1379"/>
    <s v="Sedan"/>
  </r>
  <r>
    <s v="Porsche"/>
    <s v="Taycan 4S"/>
    <n v="250"/>
    <x v="110"/>
    <s v="Lithium-ion"/>
    <n v="484"/>
    <n v="695"/>
    <n v="174"/>
    <n v="490"/>
    <n v="3.7"/>
    <n v="195"/>
    <s v="CCS"/>
    <n v="0"/>
    <n v="407"/>
    <n v="5"/>
    <x v="2"/>
    <s v="F - Luxury"/>
    <n v="4963"/>
    <n v="1966"/>
    <n v="1379"/>
    <s v="Sedan"/>
  </r>
  <r>
    <s v="Porsche"/>
    <s v="Taycan 4S Cross Turismo"/>
    <n v="240"/>
    <x v="8"/>
    <s v="Lithium-ion"/>
    <n v="396"/>
    <n v="710"/>
    <n v="188"/>
    <n v="510"/>
    <n v="3.8"/>
    <n v="281"/>
    <s v="CCS"/>
    <n v="0"/>
    <n v="446"/>
    <n v="5"/>
    <x v="2"/>
    <s v="F - Luxury"/>
    <n v="4974"/>
    <n v="1967"/>
    <n v="1409"/>
    <s v="Station/Estate"/>
  </r>
  <r>
    <s v="Porsche"/>
    <s v="Taycan 4S Plus"/>
    <n v="250"/>
    <x v="8"/>
    <s v="Lithium-ion"/>
    <n v="396"/>
    <n v="710"/>
    <n v="177"/>
    <n v="565"/>
    <n v="3.7"/>
    <n v="281"/>
    <s v="CCS"/>
    <n v="0"/>
    <n v="407"/>
    <n v="5"/>
    <x v="2"/>
    <s v="F - Luxury"/>
    <n v="4963"/>
    <n v="1966"/>
    <n v="1379"/>
    <s v="Sedan"/>
  </r>
  <r>
    <s v="Porsche"/>
    <s v="Taycan 4S Plus Sport Turismo"/>
    <n v="250"/>
    <x v="8"/>
    <s v="Lithium-ion"/>
    <n v="396"/>
    <n v="710"/>
    <n v="186"/>
    <n v="510"/>
    <n v="3.7"/>
    <n v="281"/>
    <s v="CCS"/>
    <n v="0"/>
    <n v="446"/>
    <n v="5"/>
    <x v="2"/>
    <s v="F - Luxury"/>
    <n v="4963"/>
    <n v="1966"/>
    <n v="1390"/>
    <s v="Station/Estate"/>
  </r>
  <r>
    <s v="Porsche"/>
    <s v="Taycan 4S Sport Turismo"/>
    <n v="250"/>
    <x v="110"/>
    <s v="Lithium-ion"/>
    <n v="484"/>
    <n v="695"/>
    <n v="183"/>
    <n v="440"/>
    <n v="3.7"/>
    <n v="195"/>
    <s v="CCS"/>
    <n v="0"/>
    <n v="446"/>
    <n v="5"/>
    <x v="2"/>
    <s v="F - Luxury"/>
    <n v="4963"/>
    <n v="1966"/>
    <n v="1390"/>
    <s v="Station/Estate"/>
  </r>
  <r>
    <s v="Porsche"/>
    <s v="Taycan GTS"/>
    <n v="250"/>
    <x v="8"/>
    <s v="Lithium-ion"/>
    <n v="396"/>
    <n v="790"/>
    <n v="176"/>
    <n v="535"/>
    <n v="3.3"/>
    <n v="281"/>
    <s v="CCS"/>
    <n v="0"/>
    <n v="366"/>
    <n v="5"/>
    <x v="2"/>
    <s v="F - Luxury"/>
    <n v="4963"/>
    <n v="1966"/>
    <n v="1381"/>
    <s v="Sedan"/>
  </r>
  <r>
    <s v="Porsche"/>
    <s v="Taycan GTS Sport Turismo"/>
    <n v="250"/>
    <x v="8"/>
    <s v="Lithium-ion"/>
    <n v="396"/>
    <n v="790"/>
    <n v="185"/>
    <n v="505"/>
    <n v="3.3"/>
    <n v="281"/>
    <s v="CCS"/>
    <n v="0"/>
    <n v="405"/>
    <n v="5"/>
    <x v="2"/>
    <s v="F - Luxury"/>
    <n v="4963"/>
    <n v="1966"/>
    <n v="1392"/>
    <s v="Station/Estate"/>
  </r>
  <r>
    <s v="Porsche"/>
    <s v="Taycan Plus"/>
    <n v="230"/>
    <x v="8"/>
    <s v="Lithium-ion"/>
    <n v="396"/>
    <n v="420"/>
    <n v="168"/>
    <n v="575"/>
    <n v="4.8"/>
    <n v="281"/>
    <s v="CCS"/>
    <n v="0"/>
    <n v="407"/>
    <n v="5"/>
    <x v="1"/>
    <s v="F - Luxury"/>
    <n v="4963"/>
    <n v="1966"/>
    <n v="1379"/>
    <s v="Sedan"/>
  </r>
  <r>
    <s v="Porsche"/>
    <s v="Taycan Plus Sport Turismo"/>
    <n v="230"/>
    <x v="8"/>
    <s v="Lithium-ion"/>
    <n v="396"/>
    <n v="420"/>
    <n v="176"/>
    <n v="530"/>
    <n v="4.8"/>
    <n v="281"/>
    <s v="CCS"/>
    <n v="0"/>
    <n v="446"/>
    <n v="5"/>
    <x v="1"/>
    <s v="F - Luxury"/>
    <n v="4963"/>
    <n v="1966"/>
    <n v="1390"/>
    <s v="Station/Estate"/>
  </r>
  <r>
    <s v="Porsche"/>
    <s v="Taycan Sport Turismo"/>
    <n v="230"/>
    <x v="110"/>
    <s v="Lithium-ion"/>
    <n v="484"/>
    <n v="410"/>
    <n v="173"/>
    <n v="460"/>
    <n v="4.8"/>
    <n v="195"/>
    <s v="CCS"/>
    <n v="0"/>
    <n v="446"/>
    <n v="5"/>
    <x v="1"/>
    <s v="F - Luxury"/>
    <n v="4963"/>
    <n v="1966"/>
    <n v="1390"/>
    <s v="Station/Estate"/>
  </r>
  <r>
    <s v="Porsche"/>
    <s v="Taycan Turbo"/>
    <n v="260"/>
    <x v="8"/>
    <s v="Lithium-ion"/>
    <n v="396"/>
    <n v="940"/>
    <n v="174"/>
    <n v="535"/>
    <n v="2.7"/>
    <n v="281"/>
    <s v="CCS"/>
    <n v="0"/>
    <n v="366"/>
    <n v="5"/>
    <x v="2"/>
    <s v="F - Luxury"/>
    <n v="4963"/>
    <n v="1966"/>
    <n v="1379"/>
    <s v="Sedan"/>
  </r>
  <r>
    <s v="Porsche"/>
    <s v="Taycan Turbo Cross Turismo"/>
    <n v="250"/>
    <x v="8"/>
    <s v="Lithium-ion"/>
    <n v="396"/>
    <n v="940"/>
    <n v="188"/>
    <n v="495"/>
    <n v="2.8"/>
    <n v="281"/>
    <s v="CCS"/>
    <n v="0"/>
    <n v="405"/>
    <n v="5"/>
    <x v="2"/>
    <s v="F - Luxury"/>
    <n v="4974"/>
    <n v="1967"/>
    <n v="1412"/>
    <s v="Station/Estate"/>
  </r>
  <r>
    <s v="Porsche"/>
    <s v="Taycan Turbo GT"/>
    <n v="290"/>
    <x v="8"/>
    <s v="Lithium-ion"/>
    <n v="396"/>
    <n v="1340"/>
    <n v="184"/>
    <n v="475"/>
    <n v="2.2999999999999998"/>
    <n v="281"/>
    <s v="CCS"/>
    <n v="0"/>
    <n v="326"/>
    <n v="5"/>
    <x v="2"/>
    <s v="F - Luxury"/>
    <n v="4968"/>
    <n v="1966"/>
    <n v="1378"/>
    <s v="Sedan"/>
  </r>
  <r>
    <s v="Porsche"/>
    <s v="Taycan Turbo GT Weissach"/>
    <n v="305"/>
    <x v="8"/>
    <s v="Lithium-ion"/>
    <n v="396"/>
    <n v="1340"/>
    <n v="180"/>
    <n v="475"/>
    <n v="2.2000000000000002"/>
    <n v="281"/>
    <s v="CCS"/>
    <n v="0"/>
    <n v="367"/>
    <n v="2"/>
    <x v="2"/>
    <s v="F - Luxury"/>
    <n v="4968"/>
    <n v="1966"/>
    <n v="1378"/>
    <s v="Sedan"/>
  </r>
  <r>
    <s v="Porsche"/>
    <s v="Taycan Turbo S"/>
    <n v="260"/>
    <x v="8"/>
    <s v="Lithium-ion"/>
    <n v="396"/>
    <n v="1110"/>
    <n v="174"/>
    <n v="525"/>
    <n v="2.4"/>
    <n v="281"/>
    <s v="CCS"/>
    <n v="0"/>
    <n v="366"/>
    <n v="5"/>
    <x v="2"/>
    <s v="F - Luxury"/>
    <n v="4963"/>
    <n v="1966"/>
    <n v="1378"/>
    <s v="Sedan"/>
  </r>
  <r>
    <s v="Porsche"/>
    <s v="Taycan Turbo S Cross Turismo"/>
    <n v="250"/>
    <x v="8"/>
    <s v="Lithium-ion"/>
    <n v="396"/>
    <n v="1110"/>
    <n v="188"/>
    <n v="485"/>
    <n v="2.5"/>
    <n v="281"/>
    <s v="CCS"/>
    <n v="0"/>
    <n v="405"/>
    <n v="5"/>
    <x v="2"/>
    <s v="F - Luxury"/>
    <n v="4974"/>
    <n v="1967"/>
    <n v="1407"/>
    <s v="Station/Estate"/>
  </r>
  <r>
    <s v="Porsche"/>
    <s v="Taycan Turbo S Sport Turismo"/>
    <n v="260"/>
    <x v="8"/>
    <s v="Lithium-ion"/>
    <n v="396"/>
    <n v="1110"/>
    <n v="183"/>
    <n v="505"/>
    <n v="2.4"/>
    <n v="281"/>
    <s v="CCS"/>
    <n v="0"/>
    <n v="405"/>
    <n v="5"/>
    <x v="2"/>
    <s v="F - Luxury"/>
    <n v="4963"/>
    <n v="1966"/>
    <n v="1388"/>
    <s v="Station/Estate"/>
  </r>
  <r>
    <s v="Porsche"/>
    <s v="Taycan Turbo Sport Turismo"/>
    <n v="260"/>
    <x v="8"/>
    <s v="Lithium-ion"/>
    <n v="396"/>
    <n v="940"/>
    <n v="184"/>
    <n v="505"/>
    <n v="2.7"/>
    <n v="281"/>
    <s v="CCS"/>
    <n v="0"/>
    <n v="405"/>
    <n v="5"/>
    <x v="2"/>
    <s v="F - Luxury"/>
    <n v="4963"/>
    <n v="1966"/>
    <n v="1392"/>
    <s v="Station/Estate"/>
  </r>
  <r>
    <s v="Renault"/>
    <s v="4 E-Tech 40kWh 120hp"/>
    <n v="150"/>
    <x v="39"/>
    <s v="Lithium-ion"/>
    <n v="93"/>
    <n v="225"/>
    <n v="124"/>
    <n v="245"/>
    <n v="9.1999999999999993"/>
    <n v="55"/>
    <s v="CCS"/>
    <n v="750"/>
    <n v="420"/>
    <n v="5"/>
    <x v="0"/>
    <s v="JB - Compact"/>
    <n v="4143"/>
    <n v="1796"/>
    <n v="1552"/>
    <s v="SUV"/>
  </r>
  <r>
    <s v="Renault"/>
    <s v="4 E-Tech 52kWh 150hp"/>
    <n v="150"/>
    <x v="3"/>
    <s v="Lithium-ion"/>
    <n v="184"/>
    <n v="245"/>
    <n v="127"/>
    <n v="315"/>
    <n v="8.1999999999999993"/>
    <n v="70"/>
    <s v="CCS"/>
    <n v="750"/>
    <n v="420"/>
    <n v="5"/>
    <x v="0"/>
    <s v="JB - Compact"/>
    <n v="4143"/>
    <n v="1796"/>
    <n v="1552"/>
    <s v="SUV"/>
  </r>
  <r>
    <s v="Renault"/>
    <s v="5 E-Tech 40kWh 120hp"/>
    <n v="150"/>
    <x v="39"/>
    <s v="Lithium-ion"/>
    <n v="93"/>
    <n v="225"/>
    <n v="132"/>
    <n v="250"/>
    <n v="9"/>
    <n v="55"/>
    <s v="CCS"/>
    <n v="500"/>
    <n v="326"/>
    <n v="5"/>
    <x v="0"/>
    <s v="B - Compact"/>
    <n v="3922"/>
    <n v="1808"/>
    <n v="1489"/>
    <s v="Hatchback"/>
  </r>
  <r>
    <s v="Renault"/>
    <s v="5 E-Tech 40kWh 95hp"/>
    <n v="130"/>
    <x v="39"/>
    <s v="Lithium-ion"/>
    <n v="93"/>
    <n v="215"/>
    <n v="129"/>
    <n v="255"/>
    <n v="12"/>
    <m/>
    <s v="CCS"/>
    <n v="500"/>
    <n v="326"/>
    <n v="5"/>
    <x v="0"/>
    <s v="B - Compact"/>
    <n v="3922"/>
    <n v="1808"/>
    <n v="1489"/>
    <s v="Hatchback"/>
  </r>
  <r>
    <s v="Renault"/>
    <s v="5 E-Tech 52kWh 150hp"/>
    <n v="150"/>
    <x v="3"/>
    <s v="Lithium-ion"/>
    <n v="184"/>
    <n v="245"/>
    <n v="129"/>
    <n v="320"/>
    <n v="8"/>
    <n v="70"/>
    <s v="CCS"/>
    <n v="500"/>
    <n v="326"/>
    <n v="5"/>
    <x v="0"/>
    <s v="B - Compact"/>
    <n v="3922"/>
    <n v="1808"/>
    <n v="1489"/>
    <s v="Hatchback"/>
  </r>
  <r>
    <s v="Renault"/>
    <s v="Kangoo E-Tech Electric"/>
    <n v="135"/>
    <x v="96"/>
    <s v="Lithium-ion"/>
    <n v="484"/>
    <n v="245"/>
    <n v="158"/>
    <n v="225"/>
    <n v="12.6"/>
    <n v="50"/>
    <s v="CCS"/>
    <n v="1500"/>
    <n v="950"/>
    <n v="5"/>
    <x v="0"/>
    <s v="N - Passenger Van"/>
    <n v="4486"/>
    <n v="1860"/>
    <n v="1838"/>
    <s v="Small Passenger Van"/>
  </r>
  <r>
    <s v="Renault"/>
    <s v="Kangoo Grand E-Tech Electric"/>
    <n v="130"/>
    <x v="96"/>
    <s v="Lithium-ion"/>
    <n v="484"/>
    <n v="245"/>
    <n v="170"/>
    <n v="220"/>
    <n v="13.3"/>
    <n v="50"/>
    <s v="CCS"/>
    <n v="1500"/>
    <n v="500"/>
    <n v="7"/>
    <x v="0"/>
    <s v="N - Passenger Van"/>
    <n v="4911"/>
    <n v="1860"/>
    <n v="1815"/>
    <s v="Small Passenger Van"/>
  </r>
  <r>
    <s v="Renault"/>
    <s v="Megane E-Tech EV60 130hp (TU2025)"/>
    <n v="150"/>
    <x v="2"/>
    <s v="Lithium-ion"/>
    <n v="288"/>
    <n v="250"/>
    <n v="125"/>
    <n v="380"/>
    <n v="10.5"/>
    <n v="88"/>
    <s v="CCS"/>
    <n v="500"/>
    <n v="440"/>
    <n v="5"/>
    <x v="0"/>
    <s v="C - Medium"/>
    <n v="4200"/>
    <n v="1860"/>
    <n v="1505"/>
    <s v="Hatchback"/>
  </r>
  <r>
    <s v="Renault"/>
    <s v="Megane E-Tech EV60 220hp (TU2025)"/>
    <n v="160"/>
    <x v="2"/>
    <s v="Lithium-ion"/>
    <n v="288"/>
    <n v="300"/>
    <n v="133"/>
    <n v="380"/>
    <n v="7.4"/>
    <n v="88"/>
    <s v="CCS"/>
    <n v="900"/>
    <n v="440"/>
    <n v="5"/>
    <x v="0"/>
    <s v="C - Medium"/>
    <n v="4200"/>
    <n v="1860"/>
    <n v="1505"/>
    <s v="Hatchback"/>
  </r>
  <r>
    <s v="Renault"/>
    <s v="Scenic E-Tech EV60 170hp"/>
    <n v="150"/>
    <x v="2"/>
    <s v="Lithium-ion"/>
    <n v="192"/>
    <n v="280"/>
    <n v="144"/>
    <n v="340"/>
    <n v="8.6"/>
    <n v="75"/>
    <s v="CCS"/>
    <n v="1100"/>
    <n v="545"/>
    <n v="5"/>
    <x v="0"/>
    <s v="JC - Medium"/>
    <n v="4470"/>
    <n v="1864"/>
    <n v="1571"/>
    <s v="SUV"/>
  </r>
  <r>
    <s v="Renault"/>
    <s v="Scenic E-Tech EV87 220hp"/>
    <n v="170"/>
    <x v="25"/>
    <s v="Lithium-ion"/>
    <n v="288"/>
    <n v="300"/>
    <n v="143"/>
    <n v="480"/>
    <n v="7.9"/>
    <n v="95"/>
    <s v="CCS"/>
    <n v="1100"/>
    <n v="545"/>
    <n v="5"/>
    <x v="0"/>
    <s v="JC - Medium"/>
    <n v="4470"/>
    <n v="1864"/>
    <n v="1571"/>
    <s v="SUV"/>
  </r>
  <r>
    <s v="Rolls-Royce"/>
    <s v="Spectre"/>
    <n v="250"/>
    <x v="29"/>
    <s v="Lithium-ion"/>
    <n v="484"/>
    <n v="900"/>
    <n v="192"/>
    <n v="465"/>
    <n v="4.5"/>
    <n v="126"/>
    <s v="CCS"/>
    <m/>
    <n v="380"/>
    <n v="4"/>
    <x v="2"/>
    <s v="I - Luxury"/>
    <n v="5453"/>
    <n v="2080"/>
    <n v="1559"/>
    <s v="Coupe"/>
  </r>
  <r>
    <s v="Skoda"/>
    <s v="Elroq 50"/>
    <n v="160"/>
    <x v="3"/>
    <s v="Lithium-ion"/>
    <n v="192"/>
    <n v="310"/>
    <n v="149"/>
    <n v="310"/>
    <n v="9"/>
    <n v="90"/>
    <s v="CCS"/>
    <n v="1000"/>
    <n v="470"/>
    <n v="5"/>
    <x v="1"/>
    <s v="JC - Medium"/>
    <n v="4488"/>
    <n v="1884"/>
    <n v="1625"/>
    <s v="SUV"/>
  </r>
  <r>
    <s v="Skoda"/>
    <s v="Elroq 60"/>
    <n v="160"/>
    <x v="6"/>
    <s v="Lithium-ion"/>
    <n v="216"/>
    <n v="310"/>
    <n v="149"/>
    <n v="350"/>
    <n v="8.5"/>
    <n v="110"/>
    <s v="CCS"/>
    <n v="1000"/>
    <n v="470"/>
    <n v="5"/>
    <x v="1"/>
    <s v="JC - Medium"/>
    <n v="4488"/>
    <n v="1884"/>
    <n v="1625"/>
    <s v="SUV"/>
  </r>
  <r>
    <s v="Skoda"/>
    <s v="Elroq 85"/>
    <n v="180"/>
    <x v="7"/>
    <s v="Lithium-ion"/>
    <n v="288"/>
    <n v="545"/>
    <n v="145"/>
    <n v="450"/>
    <n v="6.6"/>
    <n v="120"/>
    <s v="CCS"/>
    <n v="1000"/>
    <n v="470"/>
    <n v="5"/>
    <x v="1"/>
    <s v="JC - Medium"/>
    <n v="4488"/>
    <n v="1884"/>
    <n v="1625"/>
    <s v="SUV"/>
  </r>
  <r>
    <s v="Skoda"/>
    <s v="Elroq RS"/>
    <n v="180"/>
    <x v="28"/>
    <s v="Lithium-ion"/>
    <n v="288"/>
    <n v="679"/>
    <n v="151"/>
    <n v="450"/>
    <n v="5.4"/>
    <n v="135"/>
    <s v="CCS"/>
    <n v="1200"/>
    <n v="470"/>
    <n v="5"/>
    <x v="2"/>
    <s v="JC - Medium"/>
    <n v="4488"/>
    <n v="1884"/>
    <n v="1608"/>
    <s v="SUV"/>
  </r>
  <r>
    <s v="Skoda"/>
    <s v="Enyaq 60"/>
    <n v="160"/>
    <x v="6"/>
    <s v="Lithium-ion"/>
    <n v="216"/>
    <n v="310"/>
    <n v="145"/>
    <n v="360"/>
    <n v="8.1"/>
    <n v="110"/>
    <s v="CCS"/>
    <n v="1000"/>
    <n v="585"/>
    <n v="5"/>
    <x v="1"/>
    <s v="JC - Medium"/>
    <n v="4658"/>
    <n v="1879"/>
    <n v="1622"/>
    <s v="SUV"/>
  </r>
  <r>
    <s v="Skoda"/>
    <s v="Enyaq 85"/>
    <n v="180"/>
    <x v="7"/>
    <s v="Lithium-ion"/>
    <n v="288"/>
    <n v="545"/>
    <n v="141"/>
    <n v="455"/>
    <n v="6.7"/>
    <n v="120"/>
    <s v="CCS"/>
    <n v="1000"/>
    <n v="585"/>
    <n v="5"/>
    <x v="1"/>
    <s v="JC - Medium"/>
    <n v="4658"/>
    <n v="1879"/>
    <n v="1622"/>
    <s v="SUV"/>
  </r>
  <r>
    <s v="Skoda"/>
    <s v="Enyaq 85x"/>
    <n v="180"/>
    <x v="7"/>
    <s v="Lithium-ion"/>
    <n v="288"/>
    <n v="679"/>
    <n v="150"/>
    <n v="450"/>
    <n v="6.7"/>
    <n v="120"/>
    <s v="CCS"/>
    <n v="1200"/>
    <n v="585"/>
    <n v="5"/>
    <x v="2"/>
    <s v="JC - Medium"/>
    <n v="4658"/>
    <n v="1879"/>
    <n v="1620"/>
    <s v="SUV"/>
  </r>
  <r>
    <s v="Skoda"/>
    <s v="Enyaq Coupe 60"/>
    <n v="160"/>
    <x v="6"/>
    <s v="Lithium-ion"/>
    <n v="216"/>
    <n v="310"/>
    <n v="141"/>
    <n v="370"/>
    <n v="8.1"/>
    <n v="110"/>
    <s v="CCS"/>
    <n v="1000"/>
    <n v="570"/>
    <n v="5"/>
    <x v="1"/>
    <s v="JC - Medium"/>
    <n v="4658"/>
    <n v="1879"/>
    <n v="1623"/>
    <s v="SUV"/>
  </r>
  <r>
    <s v="Skoda"/>
    <s v="Enyaq Coupe 85"/>
    <n v="180"/>
    <x v="7"/>
    <s v="Lithium-ion"/>
    <n v="288"/>
    <n v="545"/>
    <n v="138"/>
    <n v="470"/>
    <n v="6.7"/>
    <n v="120"/>
    <s v="CCS"/>
    <n v="1000"/>
    <n v="570"/>
    <n v="5"/>
    <x v="1"/>
    <s v="JC - Medium"/>
    <n v="4658"/>
    <n v="1879"/>
    <n v="1623"/>
    <s v="SUV"/>
  </r>
  <r>
    <s v="Skoda"/>
    <s v="Enyaq Coupe 85x"/>
    <n v="180"/>
    <x v="7"/>
    <s v="Lithium-ion"/>
    <n v="288"/>
    <n v="679"/>
    <n v="146"/>
    <n v="460"/>
    <n v="6.7"/>
    <n v="120"/>
    <s v="CCS"/>
    <n v="1200"/>
    <n v="570"/>
    <n v="5"/>
    <x v="2"/>
    <s v="JC - Medium"/>
    <n v="4658"/>
    <n v="1879"/>
    <n v="1621"/>
    <s v="SUV"/>
  </r>
  <r>
    <s v="Skoda"/>
    <s v="Enyaq Coupe RS"/>
    <n v="180"/>
    <x v="28"/>
    <s v="Lithium-ion"/>
    <n v="288"/>
    <n v="679"/>
    <n v="143"/>
    <n v="470"/>
    <n v="5.4"/>
    <n v="135"/>
    <s v="CCS"/>
    <n v="1200"/>
    <n v="570"/>
    <n v="5"/>
    <x v="2"/>
    <s v="JC - Medium"/>
    <n v="4660"/>
    <n v="1879"/>
    <n v="1608"/>
    <s v="SUV"/>
  </r>
  <r>
    <s v="Skoda"/>
    <s v="Enyaq RS"/>
    <n v="180"/>
    <x v="28"/>
    <s v="Lithium-ion"/>
    <n v="288"/>
    <n v="679"/>
    <n v="147"/>
    <n v="460"/>
    <n v="5.4"/>
    <n v="135"/>
    <s v="CCS"/>
    <n v="1200"/>
    <n v="585"/>
    <n v="5"/>
    <x v="2"/>
    <s v="JC - Medium"/>
    <n v="4660"/>
    <n v="1879"/>
    <n v="1607"/>
    <s v="SUV"/>
  </r>
  <r>
    <s v="Skywell"/>
    <s v="BE11 Long Range"/>
    <n v="150"/>
    <x v="40"/>
    <s v="Lithium-ion"/>
    <n v="484"/>
    <n v="320"/>
    <n v="166"/>
    <n v="390"/>
    <n v="9.6"/>
    <n v="50"/>
    <s v="CCS"/>
    <m/>
    <n v="467"/>
    <n v="5"/>
    <x v="0"/>
    <s v="JD - Large"/>
    <n v="4720"/>
    <n v="1908"/>
    <n v="1696"/>
    <s v="SUV"/>
  </r>
  <r>
    <s v="Skywell"/>
    <s v="BE11 Standard Range"/>
    <n v="150"/>
    <x v="33"/>
    <s v="Lithium-ion"/>
    <n v="484"/>
    <n v="320"/>
    <n v="149"/>
    <n v="330"/>
    <n v="9.6"/>
    <n v="50"/>
    <s v="CCS"/>
    <m/>
    <n v="467"/>
    <n v="5"/>
    <x v="0"/>
    <s v="JD - Large"/>
    <n v="4720"/>
    <n v="1908"/>
    <n v="1696"/>
    <s v="SUV"/>
  </r>
  <r>
    <s v="Smart"/>
    <s v="#1 Brabus"/>
    <n v="180"/>
    <x v="111"/>
    <s v="Lithium-ion"/>
    <n v="484"/>
    <n v="584"/>
    <n v="155"/>
    <n v="325"/>
    <n v="3.9"/>
    <n v="100"/>
    <s v="CCS"/>
    <n v="1600"/>
    <n v="313"/>
    <n v="5"/>
    <x v="2"/>
    <s v="JB - Compact"/>
    <n v="4300"/>
    <n v="1822"/>
    <n v="1636"/>
    <s v="SUV"/>
  </r>
  <r>
    <s v="Smart"/>
    <s v="#1 Premium"/>
    <n v="180"/>
    <x v="111"/>
    <s v="Lithium-ion"/>
    <n v="484"/>
    <n v="343"/>
    <n v="141"/>
    <n v="335"/>
    <n v="6.7"/>
    <n v="100"/>
    <s v="CCS"/>
    <n v="1600"/>
    <n v="323"/>
    <n v="5"/>
    <x v="1"/>
    <s v="JB - Compact"/>
    <n v="4270"/>
    <n v="1822"/>
    <n v="1636"/>
    <s v="SUV"/>
  </r>
  <r>
    <s v="Smart"/>
    <s v="#1 Pro"/>
    <n v="180"/>
    <x v="112"/>
    <s v="Lithium-ion"/>
    <n v="484"/>
    <n v="343"/>
    <n v="152"/>
    <n v="250"/>
    <n v="6.7"/>
    <n v="65"/>
    <s v="CCS"/>
    <n v="0"/>
    <n v="323"/>
    <n v="5"/>
    <x v="1"/>
    <s v="JB - Compact"/>
    <n v="4270"/>
    <n v="1822"/>
    <n v="1636"/>
    <s v="SUV"/>
  </r>
  <r>
    <s v="Smart"/>
    <s v="#1 Pro+"/>
    <n v="180"/>
    <x v="111"/>
    <s v="Lithium-ion"/>
    <n v="484"/>
    <n v="343"/>
    <n v="148"/>
    <n v="335"/>
    <n v="6.7"/>
    <n v="100"/>
    <s v="CCS"/>
    <n v="1600"/>
    <n v="323"/>
    <n v="5"/>
    <x v="1"/>
    <s v="JB - Compact"/>
    <n v="4270"/>
    <n v="1822"/>
    <n v="1636"/>
    <s v="SUV"/>
  </r>
  <r>
    <s v="Smart"/>
    <s v="#1 Pulse"/>
    <n v="180"/>
    <x v="111"/>
    <s v="Lithium-ion"/>
    <n v="484"/>
    <n v="584"/>
    <n v="155"/>
    <n v="325"/>
    <n v="4.5"/>
    <n v="100"/>
    <s v="CCS"/>
    <n v="1600"/>
    <n v="313"/>
    <n v="5"/>
    <x v="2"/>
    <s v="JB - Compact"/>
    <n v="4300"/>
    <n v="1822"/>
    <n v="1636"/>
    <s v="SUV"/>
  </r>
  <r>
    <s v="Smart"/>
    <s v="#1 Pure"/>
    <n v="180"/>
    <x v="112"/>
    <s v="Lithium-ion"/>
    <n v="484"/>
    <n v="343"/>
    <n v="152"/>
    <n v="250"/>
    <n v="6.7"/>
    <n v="65"/>
    <s v="CCS"/>
    <n v="0"/>
    <n v="323"/>
    <n v="5"/>
    <x v="1"/>
    <s v="JB - Compact"/>
    <n v="4270"/>
    <n v="1822"/>
    <n v="1636"/>
    <s v="SUV"/>
  </r>
  <r>
    <s v="Smart"/>
    <s v="#1 Pure+"/>
    <n v="180"/>
    <x v="111"/>
    <s v="Lithium-ion"/>
    <n v="484"/>
    <n v="343"/>
    <n v="148"/>
    <n v="335"/>
    <n v="6.7"/>
    <n v="100"/>
    <s v="CCS"/>
    <n v="1600"/>
    <n v="323"/>
    <n v="5"/>
    <x v="1"/>
    <s v="JB - Compact"/>
    <n v="4270"/>
    <n v="1822"/>
    <n v="1636"/>
    <s v="SUV"/>
  </r>
  <r>
    <s v="Smart"/>
    <s v="#3 Brabus"/>
    <n v="180"/>
    <x v="111"/>
    <s v="Lithium-ion"/>
    <n v="484"/>
    <n v="543"/>
    <n v="149"/>
    <n v="335"/>
    <n v="3.7"/>
    <n v="100"/>
    <s v="CCS"/>
    <n v="1600"/>
    <n v="370"/>
    <n v="5"/>
    <x v="2"/>
    <s v="JB - Compact"/>
    <n v="4400"/>
    <n v="1844"/>
    <n v="1556"/>
    <s v="SUV"/>
  </r>
  <r>
    <s v="Smart"/>
    <s v="#3 Premium"/>
    <n v="180"/>
    <x v="111"/>
    <s v="Lithium-ion"/>
    <n v="484"/>
    <n v="343"/>
    <n v="136"/>
    <n v="355"/>
    <n v="5.8"/>
    <n v="110"/>
    <s v="CCS"/>
    <n v="1600"/>
    <n v="370"/>
    <n v="5"/>
    <x v="1"/>
    <s v="JB - Compact"/>
    <n v="4400"/>
    <n v="1844"/>
    <n v="1556"/>
    <s v="SUV"/>
  </r>
  <r>
    <s v="Smart"/>
    <s v="#3 Pro"/>
    <n v="180"/>
    <x v="112"/>
    <s v="Lithium-ion"/>
    <n v="484"/>
    <n v="343"/>
    <n v="145"/>
    <n v="265"/>
    <n v="5.9"/>
    <n v="65"/>
    <s v="CCS"/>
    <n v="0"/>
    <n v="370"/>
    <n v="5"/>
    <x v="1"/>
    <s v="JB - Compact"/>
    <n v="4400"/>
    <n v="1844"/>
    <n v="1556"/>
    <s v="SUV"/>
  </r>
  <r>
    <s v="Smart"/>
    <s v="#3 Pro+"/>
    <n v="180"/>
    <x v="111"/>
    <s v="Lithium-ion"/>
    <n v="484"/>
    <n v="343"/>
    <n v="143"/>
    <n v="355"/>
    <n v="5.8"/>
    <n v="110"/>
    <s v="CCS"/>
    <n v="1600"/>
    <n v="370"/>
    <n v="5"/>
    <x v="1"/>
    <s v="JB - Compact"/>
    <n v="4400"/>
    <n v="1844"/>
    <n v="1556"/>
    <s v="SUV"/>
  </r>
  <r>
    <s v="Smart"/>
    <s v="#5 Brabus"/>
    <n v="210"/>
    <x v="109"/>
    <s v="Lithium-ion"/>
    <n v="484"/>
    <n v="710"/>
    <n v="174"/>
    <n v="450"/>
    <n v="3.8"/>
    <n v="230"/>
    <s v="CCS"/>
    <n v="1600"/>
    <n v="630"/>
    <n v="5"/>
    <x v="2"/>
    <s v="JD - Large"/>
    <n v="4695"/>
    <n v="1920"/>
    <n v="1705"/>
    <s v="SUV"/>
  </r>
  <r>
    <s v="Smart"/>
    <s v="#5 Premium"/>
    <n v="200"/>
    <x v="109"/>
    <s v="Lithium-ion"/>
    <n v="484"/>
    <n v="373"/>
    <n v="159"/>
    <n v="465"/>
    <n v="6.5"/>
    <n v="230"/>
    <s v="CCS"/>
    <n v="1600"/>
    <n v="630"/>
    <n v="5"/>
    <x v="1"/>
    <s v="JD - Large"/>
    <n v="4695"/>
    <n v="1920"/>
    <n v="1705"/>
    <s v="SUV"/>
  </r>
  <r>
    <s v="Smart"/>
    <s v="#5 Pro"/>
    <n v="200"/>
    <x v="78"/>
    <s v="Lithium-ion"/>
    <n v="484"/>
    <n v="373"/>
    <n v="160"/>
    <n v="370"/>
    <n v="6.9"/>
    <n v="110"/>
    <s v="CCS"/>
    <n v="1600"/>
    <n v="630"/>
    <n v="5"/>
    <x v="1"/>
    <s v="JD - Large"/>
    <n v="4695"/>
    <n v="1920"/>
    <n v="1705"/>
    <s v="SUV"/>
  </r>
  <r>
    <s v="Smart"/>
    <s v="#5 Pro+"/>
    <n v="200"/>
    <x v="109"/>
    <s v="Lithium-ion"/>
    <n v="484"/>
    <n v="373"/>
    <n v="159"/>
    <n v="465"/>
    <n v="6.5"/>
    <n v="230"/>
    <s v="CCS"/>
    <n v="1600"/>
    <n v="630"/>
    <n v="5"/>
    <x v="1"/>
    <s v="JD - Large"/>
    <n v="4695"/>
    <n v="1920"/>
    <n v="1705"/>
    <s v="SUV"/>
  </r>
  <r>
    <s v="Smart"/>
    <s v="#5 Pulse"/>
    <n v="200"/>
    <x v="109"/>
    <s v="Lithium-ion"/>
    <n v="484"/>
    <n v="643"/>
    <n v="174"/>
    <n v="455"/>
    <n v="4.9000000000000004"/>
    <n v="230"/>
    <s v="CCS"/>
    <n v="1600"/>
    <n v="630"/>
    <n v="5"/>
    <x v="2"/>
    <s v="JD - Large"/>
    <n v="4695"/>
    <n v="1920"/>
    <n v="1705"/>
    <s v="SUV"/>
  </r>
  <r>
    <s v="Smart"/>
    <s v="#5 Summit Edition"/>
    <n v="200"/>
    <x v="109"/>
    <s v="Lithium-ion"/>
    <n v="484"/>
    <n v="643"/>
    <n v="174"/>
    <n v="455"/>
    <n v="4.9000000000000004"/>
    <n v="230"/>
    <s v="CCS"/>
    <n v="1600"/>
    <n v="630"/>
    <n v="5"/>
    <x v="2"/>
    <s v="JD - Large"/>
    <n v="4695"/>
    <n v="1920"/>
    <n v="1705"/>
    <s v="SUV"/>
  </r>
  <r>
    <s v="Subaru"/>
    <s v="Solterra AWD"/>
    <n v="160"/>
    <x v="48"/>
    <s v="Lithium-ion"/>
    <n v="96"/>
    <n v="336"/>
    <n v="154"/>
    <n v="320"/>
    <n v="6.9"/>
    <n v="100"/>
    <s v="CCS"/>
    <n v="750"/>
    <n v="441"/>
    <n v="5"/>
    <x v="2"/>
    <s v="JC - Medium"/>
    <n v="4690"/>
    <n v="1860"/>
    <n v="1650"/>
    <s v="SUV"/>
  </r>
  <r>
    <s v="Tesla"/>
    <s v="Model 3 Long Range AWD (Highland)"/>
    <n v="201"/>
    <x v="89"/>
    <s v="Lithium-ion"/>
    <n v="4416"/>
    <n v="493"/>
    <n v="119"/>
    <n v="525"/>
    <n v="4.4000000000000004"/>
    <n v="124"/>
    <s v="CCS"/>
    <n v="1000"/>
    <n v="594"/>
    <n v="5"/>
    <x v="2"/>
    <s v="D - Large"/>
    <n v="4720"/>
    <n v="1849"/>
    <n v="1441"/>
    <s v="Sedan"/>
  </r>
  <r>
    <s v="Tesla"/>
    <s v="Model 3 Long Range RWD (Highland)"/>
    <n v="201"/>
    <x v="89"/>
    <s v="Lithium-ion"/>
    <n v="4416"/>
    <n v="450"/>
    <n v="117"/>
    <n v="545"/>
    <n v="5.2"/>
    <n v="124"/>
    <s v="CCS"/>
    <n v="1000"/>
    <n v="594"/>
    <n v="5"/>
    <x v="1"/>
    <s v="D - Large"/>
    <n v="4720"/>
    <n v="1849"/>
    <n v="1441"/>
    <s v="Sedan"/>
  </r>
  <r>
    <s v="Tesla"/>
    <s v="Model 3 Performance (Highland)"/>
    <n v="262"/>
    <x v="89"/>
    <s v="Lithium-ion"/>
    <n v="4416"/>
    <n v="741"/>
    <n v="142"/>
    <n v="490"/>
    <n v="3.2"/>
    <n v="124"/>
    <s v="CCS"/>
    <n v="0"/>
    <n v="594"/>
    <n v="5"/>
    <x v="2"/>
    <s v="D - Large"/>
    <n v="4720"/>
    <n v="1849"/>
    <n v="1431"/>
    <s v="Sedan"/>
  </r>
  <r>
    <s v="Tesla"/>
    <s v="Model 3 RWD (Highland CATL LFP64)"/>
    <n v="201"/>
    <x v="18"/>
    <s v="Lithium-ion"/>
    <n v="484"/>
    <n v="420"/>
    <n v="116"/>
    <n v="445"/>
    <n v="6.1"/>
    <n v="110"/>
    <s v="CCS"/>
    <n v="1000"/>
    <n v="594"/>
    <n v="5"/>
    <x v="1"/>
    <s v="D - Large"/>
    <n v="4720"/>
    <n v="1849"/>
    <n v="1441"/>
    <s v="Sedan"/>
  </r>
  <r>
    <s v="Tesla"/>
    <s v="Model S Dual Motor"/>
    <n v="250"/>
    <x v="86"/>
    <s v="Lithium-ion"/>
    <n v="7920"/>
    <n v="498"/>
    <n v="150"/>
    <n v="575"/>
    <n v="3.2"/>
    <n v="140"/>
    <s v="CCS"/>
    <n v="1600"/>
    <n v="709"/>
    <n v="5"/>
    <x v="2"/>
    <s v="F - Luxury"/>
    <n v="5021"/>
    <n v="1987"/>
    <n v="1431"/>
    <s v="Liftback Sedan"/>
  </r>
  <r>
    <s v="Tesla"/>
    <s v="Model S Plaid"/>
    <n v="282"/>
    <x v="86"/>
    <s v="Lithium-ion"/>
    <n v="7920"/>
    <n v="498"/>
    <n v="158"/>
    <n v="560"/>
    <n v="2.2999999999999998"/>
    <n v="140"/>
    <s v="CCS"/>
    <n v="1600"/>
    <n v="709"/>
    <n v="5"/>
    <x v="2"/>
    <s v="F - Luxury"/>
    <n v="5021"/>
    <n v="1987"/>
    <n v="1431"/>
    <s v="Liftback Sedan"/>
  </r>
  <r>
    <s v="Tesla"/>
    <s v="Model X Dual Motor"/>
    <n v="250"/>
    <x v="86"/>
    <s v="Lithium-ion"/>
    <n v="7920"/>
    <n v="498"/>
    <n v="165"/>
    <n v="485"/>
    <n v="3.9"/>
    <n v="140"/>
    <s v="CCS"/>
    <n v="2250"/>
    <n v="425"/>
    <n v="7"/>
    <x v="2"/>
    <s v="JF - Luxury"/>
    <n v="5057"/>
    <n v="1999"/>
    <n v="1680"/>
    <s v="SUV"/>
  </r>
  <r>
    <s v="Tesla"/>
    <s v="Model X Plaid"/>
    <n v="262"/>
    <x v="86"/>
    <s v="Lithium-ion"/>
    <n v="7920"/>
    <n v="498"/>
    <n v="180"/>
    <n v="465"/>
    <n v="2.7"/>
    <n v="140"/>
    <s v="CCS"/>
    <n v="2250"/>
    <n v="425"/>
    <n v="7"/>
    <x v="2"/>
    <s v="JF - Luxury"/>
    <n v="5057"/>
    <n v="1999"/>
    <n v="1680"/>
    <s v="SUV"/>
  </r>
  <r>
    <s v="Tesla"/>
    <s v="Model Y Long Range AWD (Juniper)"/>
    <n v="201"/>
    <x v="89"/>
    <s v="Lithium-ion"/>
    <n v="4416"/>
    <n v="493"/>
    <n v="132"/>
    <n v="455"/>
    <n v="4.8"/>
    <n v="124"/>
    <s v="CCS"/>
    <n v="1600"/>
    <n v="854"/>
    <n v="5"/>
    <x v="2"/>
    <s v="JD - Large"/>
    <n v="4790"/>
    <n v="1982"/>
    <n v="1624"/>
    <s v="SUV"/>
  </r>
  <r>
    <s v="Tesla"/>
    <s v="Model Y Long Range RWD (Juniper)"/>
    <n v="201"/>
    <x v="89"/>
    <s v="Lithium-ion"/>
    <n v="4416"/>
    <n v="450"/>
    <n v="121"/>
    <n v="470"/>
    <n v="5.6"/>
    <n v="124"/>
    <s v="CCS"/>
    <n v="1600"/>
    <n v="854"/>
    <n v="5"/>
    <x v="1"/>
    <s v="JD - Large"/>
    <n v="4790"/>
    <n v="1982"/>
    <n v="1624"/>
    <s v="SUV"/>
  </r>
  <r>
    <s v="Tesla"/>
    <s v="Model Y RWD (Juniper)"/>
    <n v="201"/>
    <x v="18"/>
    <s v="Lithium-ion"/>
    <n v="484"/>
    <n v="420"/>
    <n v="121"/>
    <n v="375"/>
    <n v="5.9"/>
    <n v="110"/>
    <s v="CCS"/>
    <n v="1600"/>
    <n v="854"/>
    <n v="5"/>
    <x v="1"/>
    <s v="JD - Large"/>
    <n v="4790"/>
    <n v="1982"/>
    <n v="1624"/>
    <s v="SUV"/>
  </r>
  <r>
    <s v="Toyota"/>
    <s v="PROACE Verso L 75 kWh"/>
    <n v="130"/>
    <x v="33"/>
    <s v="Lithium-ion"/>
    <n v="324"/>
    <n v="260"/>
    <n v="204"/>
    <n v="260"/>
    <n v="13.3"/>
    <n v="79"/>
    <s v="CCS"/>
    <n v="1000"/>
    <n v="989"/>
    <n v="9"/>
    <x v="0"/>
    <s v="N - Passenger Van"/>
    <n v="5333"/>
    <n v="1920"/>
    <n v="1890"/>
    <s v="Small Passenger Van"/>
  </r>
  <r>
    <s v="Toyota"/>
    <s v="PROACE Verso M 50 kWh"/>
    <n v="130"/>
    <x v="32"/>
    <s v="Lithium-ion"/>
    <n v="216"/>
    <n v="260"/>
    <n v="217"/>
    <n v="180"/>
    <n v="12.1"/>
    <n v="78"/>
    <s v="CCS"/>
    <n v="1000"/>
    <n v="603"/>
    <n v="9"/>
    <x v="0"/>
    <s v="N - Passenger Van"/>
    <n v="4983"/>
    <n v="1920"/>
    <n v="1890"/>
    <s v="Small Passenger Van"/>
  </r>
  <r>
    <s v="Toyota"/>
    <s v="PROACE Verso M 75 kWh"/>
    <n v="130"/>
    <x v="33"/>
    <s v="Lithium-ion"/>
    <n v="324"/>
    <n v="260"/>
    <n v="202"/>
    <n v="260"/>
    <n v="13.3"/>
    <n v="79"/>
    <s v="CCS"/>
    <n v="1000"/>
    <n v="603"/>
    <n v="9"/>
    <x v="0"/>
    <s v="N - Passenger Van"/>
    <n v="4983"/>
    <n v="1920"/>
    <n v="1890"/>
    <s v="Small Passenger Van"/>
  </r>
  <r>
    <s v="Toyota"/>
    <s v="Proace City Verso Electric L1 50 kWh"/>
    <n v="132"/>
    <x v="30"/>
    <s v="Lithium-ion"/>
    <n v="484"/>
    <n v="260"/>
    <n v="149"/>
    <n v="235"/>
    <n v="11.7"/>
    <n v="80"/>
    <s v="CCS"/>
    <n v="750"/>
    <n v="775"/>
    <n v="5"/>
    <x v="0"/>
    <s v="N - Passenger Van"/>
    <n v="4403"/>
    <n v="1921"/>
    <n v="1803"/>
    <s v="Small Passenger Van"/>
  </r>
  <r>
    <s v="Toyota"/>
    <s v="Proace City Verso Electric L2 50 kWh"/>
    <n v="132"/>
    <x v="30"/>
    <s v="Lithium-ion"/>
    <n v="484"/>
    <n v="260"/>
    <n v="149"/>
    <n v="230"/>
    <n v="11.7"/>
    <n v="80"/>
    <s v="CCS"/>
    <n v="750"/>
    <n v="1050"/>
    <n v="7"/>
    <x v="0"/>
    <s v="N - Passenger Van"/>
    <n v="4753"/>
    <n v="1921"/>
    <n v="1814"/>
    <s v="Small Passenger Van"/>
  </r>
  <r>
    <s v="Toyota"/>
    <s v="bZ4X AWD"/>
    <n v="160"/>
    <x v="48"/>
    <s v="Lithium-ion"/>
    <n v="96"/>
    <n v="336"/>
    <n v="154"/>
    <n v="345"/>
    <n v="6.9"/>
    <n v="100"/>
    <s v="CCS"/>
    <n v="750"/>
    <n v="452"/>
    <n v="5"/>
    <x v="2"/>
    <s v="JC - Medium"/>
    <n v="4690"/>
    <n v="1860"/>
    <n v="1600"/>
    <s v="SUV"/>
  </r>
  <r>
    <s v="Toyota"/>
    <s v="bZ4X FWD"/>
    <n v="160"/>
    <x v="48"/>
    <s v="Lithium-ion"/>
    <n v="96"/>
    <n v="265"/>
    <n v="145"/>
    <n v="350"/>
    <n v="7.5"/>
    <n v="100"/>
    <s v="CCS"/>
    <n v="750"/>
    <n v="452"/>
    <n v="5"/>
    <x v="0"/>
    <s v="JC - Medium"/>
    <n v="4690"/>
    <n v="1860"/>
    <n v="1600"/>
    <s v="SUV"/>
  </r>
  <r>
    <s v="VinFast"/>
    <s v="VF 8 Eco Extended Range"/>
    <n v="200"/>
    <x v="113"/>
    <s v="Lithium-ion"/>
    <n v="484"/>
    <n v="500"/>
    <n v="186"/>
    <n v="405"/>
    <n v="5.9"/>
    <n v="120"/>
    <s v="CCS"/>
    <n v="1800"/>
    <n v="376"/>
    <n v="5"/>
    <x v="2"/>
    <s v="JD - Large"/>
    <n v="4750"/>
    <n v="1934"/>
    <n v="1667"/>
    <s v="SUV"/>
  </r>
  <r>
    <s v="VinFast"/>
    <s v="VF 8 Plus Extended Range"/>
    <n v="200"/>
    <x v="113"/>
    <s v="Lithium-ion"/>
    <n v="484"/>
    <n v="620"/>
    <n v="196"/>
    <n v="400"/>
    <n v="5.5"/>
    <n v="120"/>
    <s v="CCS"/>
    <n v="1800"/>
    <n v="376"/>
    <n v="5"/>
    <x v="2"/>
    <s v="JD - Large"/>
    <n v="4750"/>
    <n v="1934"/>
    <n v="1667"/>
    <s v="SUV"/>
  </r>
  <r>
    <s v="Volkswagen"/>
    <s v="ID. Buzz LWB GTX"/>
    <n v="160"/>
    <x v="114"/>
    <s v="Lithium-ion"/>
    <n v="312"/>
    <n v="560"/>
    <n v="182"/>
    <n v="350"/>
    <n v="6.5"/>
    <n v="145"/>
    <s v="CCS"/>
    <n v="1600"/>
    <n v="1340"/>
    <n v="7"/>
    <x v="2"/>
    <s v="N - Passenger Van"/>
    <n v="4960"/>
    <n v="1985"/>
    <n v="1927"/>
    <s v="Small Passenger Van"/>
  </r>
  <r>
    <s v="Volkswagen"/>
    <s v="ID. Buzz LWB Pro"/>
    <n v="160"/>
    <x v="114"/>
    <s v="Lithium-ion"/>
    <n v="312"/>
    <n v="560"/>
    <n v="190"/>
    <n v="370"/>
    <n v="7.9"/>
    <n v="145"/>
    <s v="CCS"/>
    <n v="1000"/>
    <n v="1340"/>
    <n v="7"/>
    <x v="1"/>
    <s v="N - Passenger Van"/>
    <n v="4962"/>
    <n v="1985"/>
    <n v="1924"/>
    <s v="Small Passenger Van"/>
  </r>
  <r>
    <s v="Volkswagen"/>
    <s v="ID. Buzz NWB GTX"/>
    <n v="160"/>
    <x v="28"/>
    <s v="Lithium-ion"/>
    <n v="288"/>
    <n v="560"/>
    <n v="194"/>
    <n v="330"/>
    <n v="6.5"/>
    <n v="135"/>
    <s v="CCS"/>
    <n v="1800"/>
    <n v="1121"/>
    <n v="6"/>
    <x v="2"/>
    <s v="N - Passenger Van"/>
    <n v="4712"/>
    <n v="1985"/>
    <n v="1925"/>
    <s v="Small Passenger Van"/>
  </r>
  <r>
    <s v="Volkswagen"/>
    <s v="ID. Buzz NWB Pro"/>
    <n v="160"/>
    <x v="28"/>
    <s v="Lithium-ion"/>
    <n v="288"/>
    <n v="560"/>
    <n v="187"/>
    <n v="360"/>
    <n v="7.6"/>
    <n v="135"/>
    <s v="CCS"/>
    <n v="1200"/>
    <n v="1121"/>
    <n v="6"/>
    <x v="1"/>
    <s v="N - Passenger Van"/>
    <n v="4712"/>
    <n v="1985"/>
    <n v="1927"/>
    <s v="Small Passenger Van"/>
  </r>
  <r>
    <s v="Volkswagen"/>
    <s v="ID. Buzz NWB Pure"/>
    <n v="145"/>
    <x v="6"/>
    <s v="Lithium-ion"/>
    <n v="216"/>
    <n v="310"/>
    <n v="178"/>
    <n v="275"/>
    <n v="10.7"/>
    <n v="110"/>
    <s v="CCS"/>
    <n v="1000"/>
    <n v="1121"/>
    <n v="6"/>
    <x v="1"/>
    <s v="N - Passenger Van"/>
    <n v="4712"/>
    <n v="1985"/>
    <n v="1927"/>
    <s v="Small Passenger Van"/>
  </r>
  <r>
    <s v="Volkswagen"/>
    <s v="ID.3 GTX"/>
    <n v="180"/>
    <x v="28"/>
    <s v="Lithium-ion"/>
    <n v="288"/>
    <n v="545"/>
    <n v="131"/>
    <n v="470"/>
    <n v="5.9"/>
    <n v="135"/>
    <s v="CCS"/>
    <n v="0"/>
    <n v="385"/>
    <n v="5"/>
    <x v="1"/>
    <s v="C - Medium"/>
    <n v="4322"/>
    <n v="1809"/>
    <n v="1538"/>
    <s v="Hatchback"/>
  </r>
  <r>
    <s v="Volkswagen"/>
    <s v="ID.3 GTX Performance"/>
    <n v="200"/>
    <x v="28"/>
    <s v="Lithium-ion"/>
    <n v="288"/>
    <n v="545"/>
    <n v="131"/>
    <n v="465"/>
    <n v="5.6"/>
    <n v="135"/>
    <s v="CCS"/>
    <n v="0"/>
    <n v="385"/>
    <n v="5"/>
    <x v="1"/>
    <s v="C - Medium"/>
    <n v="4322"/>
    <n v="1809"/>
    <n v="1538"/>
    <s v="Hatchback"/>
  </r>
  <r>
    <s v="Volkswagen"/>
    <s v="ID.3 Pro"/>
    <n v="160"/>
    <x v="6"/>
    <s v="Lithium-ion"/>
    <n v="216"/>
    <n v="310"/>
    <n v="136"/>
    <n v="365"/>
    <n v="7.6"/>
    <n v="110"/>
    <s v="CCS"/>
    <n v="0"/>
    <n v="385"/>
    <n v="5"/>
    <x v="1"/>
    <s v="C - Medium"/>
    <n v="4264"/>
    <n v="1809"/>
    <n v="1564"/>
    <s v="Hatchback"/>
  </r>
  <r>
    <s v="Volkswagen"/>
    <s v="ID.3 Pro S"/>
    <n v="160"/>
    <x v="7"/>
    <s v="Lithium-ion"/>
    <n v="288"/>
    <n v="310"/>
    <n v="138"/>
    <n v="465"/>
    <n v="7.1"/>
    <n v="120"/>
    <s v="CCS"/>
    <n v="0"/>
    <n v="385"/>
    <n v="5"/>
    <x v="1"/>
    <s v="C - Medium"/>
    <n v="4264"/>
    <n v="1809"/>
    <n v="1564"/>
    <s v="Hatchback"/>
  </r>
  <r>
    <s v="Volkswagen"/>
    <s v="ID.3 Pure"/>
    <n v="160"/>
    <x v="3"/>
    <s v="Lithium-ion"/>
    <n v="192"/>
    <n v="310"/>
    <n v="134"/>
    <n v="325"/>
    <n v="8.1999999999999993"/>
    <n v="90"/>
    <s v="CCS"/>
    <n v="0"/>
    <n v="385"/>
    <n v="5"/>
    <x v="1"/>
    <s v="C - Medium"/>
    <n v="4264"/>
    <n v="1809"/>
    <n v="1564"/>
    <s v="Hatchback"/>
  </r>
  <r>
    <s v="Volkswagen"/>
    <s v="ID.4 GTX"/>
    <n v="180"/>
    <x v="7"/>
    <s v="Lithium-ion"/>
    <n v="288"/>
    <n v="679"/>
    <n v="152"/>
    <n v="420"/>
    <n v="5.4"/>
    <n v="120"/>
    <s v="CCS"/>
    <n v="1200"/>
    <n v="543"/>
    <n v="5"/>
    <x v="2"/>
    <s v="JC - Medium"/>
    <n v="4584"/>
    <n v="1852"/>
    <n v="1631"/>
    <s v="SUV"/>
  </r>
  <r>
    <s v="Volkswagen"/>
    <s v="ID.4 Pro"/>
    <n v="180"/>
    <x v="7"/>
    <s v="Lithium-ion"/>
    <n v="288"/>
    <n v="545"/>
    <n v="149"/>
    <n v="445"/>
    <n v="6.7"/>
    <n v="120"/>
    <s v="CCS"/>
    <n v="1000"/>
    <n v="543"/>
    <n v="5"/>
    <x v="1"/>
    <s v="JC - Medium"/>
    <n v="4584"/>
    <n v="1852"/>
    <n v="1631"/>
    <s v="SUV"/>
  </r>
  <r>
    <s v="Volkswagen"/>
    <s v="ID.4 Pro 4MOTION"/>
    <n v="180"/>
    <x v="7"/>
    <s v="Lithium-ion"/>
    <n v="288"/>
    <n v="679"/>
    <n v="155"/>
    <n v="435"/>
    <n v="6.6"/>
    <n v="120"/>
    <s v="CCS"/>
    <n v="1200"/>
    <n v="543"/>
    <n v="5"/>
    <x v="2"/>
    <s v="JC - Medium"/>
    <n v="4584"/>
    <n v="1852"/>
    <n v="1631"/>
    <s v="SUV"/>
  </r>
  <r>
    <s v="Volkswagen"/>
    <s v="ID.4 Pure"/>
    <n v="160"/>
    <x v="3"/>
    <s v="Lithium-ion"/>
    <n v="192"/>
    <n v="310"/>
    <n v="143"/>
    <n v="285"/>
    <n v="9"/>
    <n v="87"/>
    <s v="CCS"/>
    <n v="1000"/>
    <n v="543"/>
    <n v="5"/>
    <x v="1"/>
    <s v="JC - Medium"/>
    <n v="4584"/>
    <n v="1852"/>
    <n v="1640"/>
    <s v="SUV"/>
  </r>
  <r>
    <s v="Volkswagen"/>
    <s v="ID.5 GTX"/>
    <n v="180"/>
    <x v="7"/>
    <s v="Lithium-ion"/>
    <n v="288"/>
    <n v="679"/>
    <n v="144"/>
    <n v="430"/>
    <n v="5.5"/>
    <n v="120"/>
    <s v="CCS"/>
    <n v="1200"/>
    <n v="549"/>
    <n v="5"/>
    <x v="2"/>
    <s v="JC - Medium"/>
    <n v="4599"/>
    <n v="1852"/>
    <n v="1615"/>
    <s v="SUV"/>
  </r>
  <r>
    <s v="Volkswagen"/>
    <s v="ID.5 Pro"/>
    <n v="180"/>
    <x v="7"/>
    <s v="Lithium-ion"/>
    <n v="288"/>
    <n v="545"/>
    <n v="138"/>
    <n v="460"/>
    <n v="6.7"/>
    <n v="120"/>
    <s v="CCS"/>
    <n v="1000"/>
    <n v="549"/>
    <n v="5"/>
    <x v="1"/>
    <s v="JC - Medium"/>
    <n v="4599"/>
    <n v="1852"/>
    <n v="1615"/>
    <s v="SUV"/>
  </r>
  <r>
    <s v="Volkswagen"/>
    <s v="ID.5 Pure"/>
    <n v="160"/>
    <x v="3"/>
    <s v="Lithium-ion"/>
    <n v="288"/>
    <n v="310"/>
    <n v="142"/>
    <n v="320"/>
    <n v="8.9"/>
    <n v="87"/>
    <s v="CCS"/>
    <n v="1000"/>
    <n v="549"/>
    <n v="5"/>
    <x v="1"/>
    <s v="JC - Medium"/>
    <n v="4599"/>
    <n v="1852"/>
    <n v="1615"/>
    <s v="SUV"/>
  </r>
  <r>
    <s v="Volkswagen"/>
    <s v="ID.7 GTX"/>
    <n v="180"/>
    <x v="114"/>
    <s v="Lithium-ion"/>
    <n v="312"/>
    <n v="560"/>
    <n v="145"/>
    <n v="500"/>
    <n v="5.4"/>
    <n v="145"/>
    <s v="CCS"/>
    <n v="1200"/>
    <n v="532"/>
    <n v="5"/>
    <x v="2"/>
    <s v="E - Executive"/>
    <n v="4961"/>
    <n v="1862"/>
    <n v="1536"/>
    <s v="Liftback Sedan"/>
  </r>
  <r>
    <s v="Volkswagen"/>
    <s v="ID.7 Pro"/>
    <n v="180"/>
    <x v="7"/>
    <s v="Lithium-ion"/>
    <n v="288"/>
    <n v="550"/>
    <n v="132"/>
    <n v="475"/>
    <n v="6.5"/>
    <n v="125"/>
    <s v="CCS"/>
    <n v="1000"/>
    <n v="532"/>
    <n v="5"/>
    <x v="1"/>
    <s v="E - Executive"/>
    <n v="4961"/>
    <n v="1862"/>
    <n v="1536"/>
    <s v="Liftback Sedan"/>
  </r>
  <r>
    <s v="Volkswagen"/>
    <s v="ID.7 Pro S"/>
    <n v="180"/>
    <x v="114"/>
    <s v="Lithium-ion"/>
    <n v="312"/>
    <n v="550"/>
    <n v="133"/>
    <n v="525"/>
    <n v="6.6"/>
    <n v="145"/>
    <s v="CCS"/>
    <n v="1000"/>
    <n v="532"/>
    <n v="5"/>
    <x v="1"/>
    <s v="E - Executive"/>
    <n v="4961"/>
    <n v="1862"/>
    <n v="1536"/>
    <s v="Liftback Sedan"/>
  </r>
  <r>
    <s v="Volkswagen"/>
    <s v="ID.7 Tourer GTX"/>
    <n v="180"/>
    <x v="114"/>
    <s v="Lithium-ion"/>
    <n v="312"/>
    <n v="560"/>
    <n v="147"/>
    <n v="500"/>
    <n v="5.5"/>
    <n v="145"/>
    <s v="CCS"/>
    <n v="1200"/>
    <n v="605"/>
    <n v="5"/>
    <x v="2"/>
    <s v="E - Executive"/>
    <n v="4961"/>
    <n v="1862"/>
    <n v="1536"/>
    <s v="Station/Estate"/>
  </r>
  <r>
    <s v="Volkswagen"/>
    <s v="ID.7 Tourer Pro"/>
    <n v="180"/>
    <x v="7"/>
    <s v="Lithium-ion"/>
    <n v="288"/>
    <n v="550"/>
    <n v="146"/>
    <n v="470"/>
    <n v="6.6"/>
    <n v="125"/>
    <s v="CCS"/>
    <n v="1000"/>
    <n v="605"/>
    <n v="5"/>
    <x v="1"/>
    <s v="E - Executive"/>
    <n v="4961"/>
    <n v="1862"/>
    <n v="1536"/>
    <s v="Station/Estate"/>
  </r>
  <r>
    <s v="Volkswagen"/>
    <s v="ID.7 Tourer Pro S"/>
    <n v="180"/>
    <x v="114"/>
    <s v="Lithium-ion"/>
    <n v="312"/>
    <n v="550"/>
    <n v="125"/>
    <n v="520"/>
    <n v="6.7"/>
    <n v="145"/>
    <s v="CCS"/>
    <n v="1000"/>
    <n v="605"/>
    <n v="5"/>
    <x v="1"/>
    <s v="E - Executive"/>
    <n v="4961"/>
    <n v="1862"/>
    <n v="1536"/>
    <s v="Station/Estate"/>
  </r>
  <r>
    <s v="Volvo"/>
    <s v="EC40 Single Motor (MY26)"/>
    <n v="180"/>
    <x v="107"/>
    <s v="Lithium-ion"/>
    <n v="484"/>
    <n v="420"/>
    <n v="151"/>
    <n v="360"/>
    <n v="7.3"/>
    <n v="110"/>
    <s v="CCS"/>
    <n v="1500"/>
    <n v="404"/>
    <n v="5"/>
    <x v="1"/>
    <s v="JC - Medium"/>
    <n v="4440"/>
    <n v="1873"/>
    <n v="1596"/>
    <s v="SUV"/>
  </r>
  <r>
    <s v="Volvo"/>
    <s v="EC40 Single Motor ER (MY26)"/>
    <n v="180"/>
    <x v="28"/>
    <s v="Lithium-ion"/>
    <n v="324"/>
    <n v="420"/>
    <n v="146"/>
    <n v="420"/>
    <n v="7.3"/>
    <n v="125"/>
    <s v="CCS"/>
    <n v="1500"/>
    <n v="404"/>
    <n v="5"/>
    <x v="1"/>
    <s v="JC - Medium"/>
    <n v="4440"/>
    <n v="1873"/>
    <n v="1596"/>
    <s v="SUV"/>
  </r>
  <r>
    <s v="Volvo"/>
    <s v="EC40 Twin Motor (MY26)"/>
    <n v="180"/>
    <x v="28"/>
    <s v="Lithium-ion"/>
    <n v="324"/>
    <n v="670"/>
    <n v="155"/>
    <n v="400"/>
    <n v="4.8"/>
    <n v="125"/>
    <s v="CCS"/>
    <n v="1800"/>
    <n v="404"/>
    <n v="5"/>
    <x v="2"/>
    <s v="JC - Medium"/>
    <n v="4440"/>
    <n v="1873"/>
    <n v="1596"/>
    <s v="SUV"/>
  </r>
  <r>
    <s v="Volvo"/>
    <s v="EC40 Twin Motor Performance (MY26)"/>
    <n v="180"/>
    <x v="28"/>
    <s v="Lithium-ion"/>
    <n v="324"/>
    <n v="670"/>
    <n v="155"/>
    <n v="400"/>
    <n v="4.5999999999999996"/>
    <n v="125"/>
    <s v="CCS"/>
    <n v="1800"/>
    <n v="404"/>
    <n v="5"/>
    <x v="2"/>
    <s v="JC - Medium"/>
    <n v="4440"/>
    <n v="1873"/>
    <n v="1596"/>
    <s v="SUV"/>
  </r>
  <r>
    <s v="Volvo"/>
    <s v="ES90 Single Motor (MY26)"/>
    <n v="180"/>
    <x v="44"/>
    <s v="Lithium-ion"/>
    <n v="484"/>
    <n v="480"/>
    <n v="135"/>
    <n v="485"/>
    <n v="6.9"/>
    <n v="190"/>
    <s v="CCS"/>
    <n v="1600"/>
    <n v="446"/>
    <n v="5"/>
    <x v="1"/>
    <s v="F - Luxury"/>
    <n v="5000"/>
    <n v="1942"/>
    <n v="1546"/>
    <s v="Liftback Sedan"/>
  </r>
  <r>
    <s v="Volvo"/>
    <s v="ES90 Twin Motor (MY26)"/>
    <n v="180"/>
    <x v="29"/>
    <s v="Lithium-ion"/>
    <n v="484"/>
    <n v="670"/>
    <n v="146"/>
    <n v="530"/>
    <n v="5.5"/>
    <n v="225"/>
    <s v="CCS"/>
    <n v="2000"/>
    <n v="446"/>
    <n v="5"/>
    <x v="2"/>
    <s v="F - Luxury"/>
    <n v="5000"/>
    <n v="1942"/>
    <n v="1546"/>
    <s v="Liftback Sedan"/>
  </r>
  <r>
    <s v="Volvo"/>
    <s v="ES90 Twin Motor Performance (MY26)"/>
    <n v="180"/>
    <x v="29"/>
    <s v="Lithium-ion"/>
    <n v="484"/>
    <n v="870"/>
    <n v="146"/>
    <n v="530"/>
    <n v="4"/>
    <n v="225"/>
    <s v="CCS"/>
    <n v="2000"/>
    <n v="446"/>
    <n v="5"/>
    <x v="2"/>
    <s v="F - Luxury"/>
    <n v="5000"/>
    <n v="1942"/>
    <n v="1546"/>
    <s v="Liftback Sedan"/>
  </r>
  <r>
    <s v="Volvo"/>
    <s v="EX30 Cross Country (MY26)"/>
    <n v="180"/>
    <x v="77"/>
    <s v="Lithium-ion"/>
    <n v="484"/>
    <n v="543"/>
    <n v="152"/>
    <n v="330"/>
    <n v="3.7"/>
    <n v="114"/>
    <s v="CCS"/>
    <n v="1600"/>
    <n v="318"/>
    <n v="5"/>
    <x v="2"/>
    <s v="JB - Compact"/>
    <n v="4233"/>
    <n v="1837"/>
    <n v="1573"/>
    <s v="SUV"/>
  </r>
  <r>
    <s v="Volvo"/>
    <s v="EX30 Single Motor (MY24-26)"/>
    <n v="180"/>
    <x v="84"/>
    <s v="Lithium-ion"/>
    <n v="484"/>
    <n v="343"/>
    <n v="147"/>
    <n v="275"/>
    <n v="5.7"/>
    <n v="80"/>
    <s v="CCS"/>
    <n v="1000"/>
    <n v="318"/>
    <n v="5"/>
    <x v="1"/>
    <s v="JB - Compact"/>
    <n v="4233"/>
    <n v="1837"/>
    <n v="1549"/>
    <s v="SUV"/>
  </r>
  <r>
    <s v="Volvo"/>
    <s v="EX30 Single Motor ER (MY24-26)"/>
    <n v="180"/>
    <x v="77"/>
    <s v="Lithium-ion"/>
    <n v="484"/>
    <n v="343"/>
    <n v="138"/>
    <n v="365"/>
    <n v="5.3"/>
    <n v="113"/>
    <s v="CCS"/>
    <n v="1600"/>
    <n v="318"/>
    <n v="5"/>
    <x v="1"/>
    <s v="JB - Compact"/>
    <n v="4233"/>
    <n v="1837"/>
    <n v="1549"/>
    <s v="SUV"/>
  </r>
  <r>
    <s v="Volvo"/>
    <s v="EX30 Twin Motor Performance (MY24-26)"/>
    <n v="180"/>
    <x v="77"/>
    <s v="Lithium-ion"/>
    <n v="484"/>
    <n v="543"/>
    <n v="145"/>
    <n v="340"/>
    <n v="3.6"/>
    <n v="113"/>
    <s v="CCS"/>
    <n v="1600"/>
    <n v="318"/>
    <n v="5"/>
    <x v="2"/>
    <s v="JB - Compact"/>
    <n v="4233"/>
    <n v="1837"/>
    <n v="1549"/>
    <s v="SUV"/>
  </r>
  <r>
    <s v="Volvo"/>
    <s v="EX40 Single Motor (MY26)"/>
    <n v="180"/>
    <x v="107"/>
    <s v="Lithium-ion"/>
    <n v="484"/>
    <n v="420"/>
    <n v="154"/>
    <n v="345"/>
    <n v="7.3"/>
    <n v="110"/>
    <s v="CCS"/>
    <n v="1500"/>
    <n v="410"/>
    <n v="5"/>
    <x v="1"/>
    <s v="JC - Medium"/>
    <n v="4440"/>
    <n v="1863"/>
    <n v="1652"/>
    <s v="SUV"/>
  </r>
  <r>
    <s v="Volvo"/>
    <s v="EX40 Single Motor ER (MY26)"/>
    <n v="180"/>
    <x v="28"/>
    <s v="Lithium-ion"/>
    <n v="324"/>
    <n v="420"/>
    <n v="152"/>
    <n v="400"/>
    <n v="7.3"/>
    <n v="125"/>
    <s v="CCS"/>
    <n v="1500"/>
    <n v="410"/>
    <n v="5"/>
    <x v="1"/>
    <s v="JC - Medium"/>
    <n v="4440"/>
    <n v="1863"/>
    <n v="1652"/>
    <s v="SUV"/>
  </r>
  <r>
    <s v="Volvo"/>
    <s v="EX40 Twin Motor (MY26)"/>
    <n v="180"/>
    <x v="28"/>
    <s v="Lithium-ion"/>
    <n v="324"/>
    <n v="670"/>
    <n v="163"/>
    <n v="385"/>
    <n v="4.8"/>
    <n v="125"/>
    <s v="CCS"/>
    <n v="1800"/>
    <n v="410"/>
    <n v="5"/>
    <x v="2"/>
    <s v="JC - Medium"/>
    <n v="4440"/>
    <n v="1863"/>
    <n v="1652"/>
    <s v="SUV"/>
  </r>
  <r>
    <s v="Volvo"/>
    <s v="EX40 Twin Motor Performance (MY26)"/>
    <n v="180"/>
    <x v="28"/>
    <s v="Lithium-ion"/>
    <n v="324"/>
    <n v="670"/>
    <n v="163"/>
    <n v="385"/>
    <n v="4.5999999999999996"/>
    <n v="125"/>
    <s v="CCS"/>
    <n v="1800"/>
    <n v="410"/>
    <n v="5"/>
    <x v="2"/>
    <s v="JC - Medium"/>
    <n v="4440"/>
    <n v="1863"/>
    <n v="1652"/>
    <s v="SUV"/>
  </r>
  <r>
    <s v="Volvo"/>
    <s v="EX90 Single Motor (MY24-26)"/>
    <n v="180"/>
    <x v="115"/>
    <s v="Lithium-ion"/>
    <n v="192"/>
    <n v="490"/>
    <n v="182"/>
    <n v="460"/>
    <n v="8.4"/>
    <n v="140"/>
    <s v="CCS"/>
    <n v="1200"/>
    <n v="310"/>
    <n v="7"/>
    <x v="1"/>
    <s v="JF - Luxury"/>
    <n v="5037"/>
    <n v="1964"/>
    <n v="1744"/>
    <s v="SUV"/>
  </r>
  <r>
    <s v="Volvo"/>
    <s v="EX90 Twin Motor (MY24-26)"/>
    <n v="180"/>
    <x v="108"/>
    <s v="Lithium-ion"/>
    <n v="204"/>
    <n v="770"/>
    <n v="188"/>
    <n v="470"/>
    <n v="5.9"/>
    <n v="150"/>
    <s v="CCS"/>
    <n v="2200"/>
    <n v="310"/>
    <n v="7"/>
    <x v="2"/>
    <s v="JF - Luxury"/>
    <n v="5037"/>
    <n v="1964"/>
    <n v="1744"/>
    <s v="SUV"/>
  </r>
  <r>
    <s v="Volvo"/>
    <s v="EX90 Twin Motor Performance (MY24-26)"/>
    <n v="180"/>
    <x v="108"/>
    <s v="Lithium-ion"/>
    <n v="204"/>
    <n v="910"/>
    <n v="188"/>
    <n v="455"/>
    <n v="4.9000000000000004"/>
    <n v="150"/>
    <s v="CCS"/>
    <n v="2200"/>
    <n v="310"/>
    <n v="7"/>
    <x v="2"/>
    <s v="JF - Luxury"/>
    <n v="5037"/>
    <n v="1964"/>
    <n v="1744"/>
    <s v="SUV"/>
  </r>
  <r>
    <s v="Voyah"/>
    <s v="Free 106 kWh"/>
    <n v="200"/>
    <x v="115"/>
    <s v="Lithium-ion"/>
    <n v="484"/>
    <n v="720"/>
    <n v="200"/>
    <n v="480"/>
    <n v="4.4000000000000004"/>
    <n v="80"/>
    <s v="CCS"/>
    <n v="2000"/>
    <n v="550"/>
    <n v="5"/>
    <x v="2"/>
    <s v="JE - Executive"/>
    <n v="4905"/>
    <n v="1950"/>
    <n v="1645"/>
    <s v="SUV"/>
  </r>
  <r>
    <s v="XPENG"/>
    <s v="G6 AWD Performance"/>
    <n v="200"/>
    <x v="116"/>
    <s v="Lithium-ion"/>
    <n v="484"/>
    <n v="660"/>
    <n v="159"/>
    <n v="475"/>
    <n v="4.0999999999999996"/>
    <n v="180"/>
    <s v="CCS"/>
    <n v="1500"/>
    <n v="571"/>
    <n v="5"/>
    <x v="2"/>
    <s v="JD - Large"/>
    <n v="4753"/>
    <n v="1920"/>
    <n v="1650"/>
    <s v="SUV"/>
  </r>
  <r>
    <s v="XPENG"/>
    <s v="G6 RWD Long Range"/>
    <n v="200"/>
    <x v="116"/>
    <s v="Lithium-ion"/>
    <n v="484"/>
    <n v="440"/>
    <n v="154"/>
    <n v="480"/>
    <n v="6.7"/>
    <n v="180"/>
    <s v="CCS"/>
    <n v="1500"/>
    <n v="571"/>
    <n v="5"/>
    <x v="1"/>
    <s v="JD - Large"/>
    <n v="4753"/>
    <n v="1920"/>
    <n v="1650"/>
    <s v="SUV"/>
  </r>
  <r>
    <s v="XPENG"/>
    <s v="G6 RWD Standard Range"/>
    <n v="200"/>
    <x v="88"/>
    <s v="Lithium-ion"/>
    <n v="484"/>
    <n v="440"/>
    <n v="152"/>
    <n v="370"/>
    <n v="6.9"/>
    <n v="140"/>
    <s v="CCS"/>
    <n v="1500"/>
    <n v="571"/>
    <n v="5"/>
    <x v="1"/>
    <s v="JD - Large"/>
    <n v="4753"/>
    <n v="1920"/>
    <n v="1650"/>
    <s v="SUV"/>
  </r>
  <r>
    <s v="XPENG"/>
    <s v="G9 AWD Performance"/>
    <n v="200"/>
    <x v="117"/>
    <s v="Lithium-ion"/>
    <n v="484"/>
    <n v="717"/>
    <n v="179"/>
    <n v="465"/>
    <n v="3.9"/>
    <n v="224"/>
    <s v="CCS"/>
    <n v="1500"/>
    <n v="660"/>
    <n v="5"/>
    <x v="2"/>
    <s v="JE - Executive"/>
    <n v="4891"/>
    <n v="1937"/>
    <n v="1670"/>
    <s v="SUV"/>
  </r>
  <r>
    <s v="XPENG"/>
    <s v="G9 RWD Long Range"/>
    <n v="200"/>
    <x v="117"/>
    <s v="Lithium-ion"/>
    <n v="484"/>
    <n v="430"/>
    <n v="163"/>
    <n v="480"/>
    <n v="6.4"/>
    <n v="224"/>
    <s v="CCS"/>
    <n v="1500"/>
    <n v="660"/>
    <n v="5"/>
    <x v="1"/>
    <s v="JE - Executive"/>
    <n v="4891"/>
    <n v="1937"/>
    <n v="1670"/>
    <s v="SUV"/>
  </r>
  <r>
    <s v="XPENG"/>
    <s v="G9 RWD Standard Range"/>
    <n v="200"/>
    <x v="4"/>
    <s v="Lithium-ion"/>
    <n v="484"/>
    <n v="430"/>
    <n v="165"/>
    <n v="395"/>
    <n v="6.4"/>
    <n v="170"/>
    <s v="CCS"/>
    <n v="1500"/>
    <n v="660"/>
    <n v="5"/>
    <x v="1"/>
    <s v="JE - Executive"/>
    <n v="4891"/>
    <n v="1937"/>
    <n v="1680"/>
    <s v="SUV"/>
  </r>
  <r>
    <s v="XPENG"/>
    <s v="P7 AWD Performance"/>
    <n v="200"/>
    <x v="118"/>
    <s v="Lithium-ion"/>
    <n v="484"/>
    <n v="757"/>
    <n v="164"/>
    <n v="460"/>
    <n v="4.0999999999999996"/>
    <n v="138"/>
    <s v="CCS"/>
    <n v="0"/>
    <n v="440"/>
    <n v="5"/>
    <x v="2"/>
    <s v="E - Executive"/>
    <n v="4888"/>
    <n v="1896"/>
    <n v="1450"/>
    <s v="Sedan"/>
  </r>
  <r>
    <s v="XPENG"/>
    <s v="P7 RWD Long Range"/>
    <n v="200"/>
    <x v="118"/>
    <s v="Lithium-ion"/>
    <n v="484"/>
    <n v="440"/>
    <n v="144"/>
    <n v="495"/>
    <n v="6.7"/>
    <n v="138"/>
    <s v="CCS"/>
    <n v="0"/>
    <n v="440"/>
    <n v="5"/>
    <x v="1"/>
    <s v="E - Executive"/>
    <n v="4888"/>
    <n v="1896"/>
    <n v="1450"/>
    <s v="Sedan"/>
  </r>
  <r>
    <s v="XPENG"/>
    <s v="P7 Wing Edition"/>
    <n v="200"/>
    <x v="118"/>
    <s v="Lithium-ion"/>
    <n v="484"/>
    <n v="757"/>
    <n v="164"/>
    <n v="455"/>
    <n v="4.0999999999999996"/>
    <n v="138"/>
    <s v="CCS"/>
    <n v="0"/>
    <n v="440"/>
    <n v="5"/>
    <x v="2"/>
    <s v="E - Executive"/>
    <n v="4888"/>
    <n v="1896"/>
    <n v="1450"/>
    <s v="Sedan"/>
  </r>
  <r>
    <s v="Zeekr"/>
    <s v="001 Long Range RWD"/>
    <n v="200"/>
    <x v="109"/>
    <s v="Lithium-ion"/>
    <n v="110"/>
    <n v="343"/>
    <n v="152"/>
    <n v="505"/>
    <n v="7.2"/>
    <n v="135"/>
    <s v="CCS"/>
    <n v="1500"/>
    <n v="539"/>
    <n v="5"/>
    <x v="1"/>
    <s v="E - Executive"/>
    <n v="4955"/>
    <n v="1999"/>
    <n v="1560"/>
    <s v="Liftback Sedan"/>
  </r>
  <r>
    <s v="Zeekr"/>
    <s v="001 Performance AWD"/>
    <n v="200"/>
    <x v="109"/>
    <s v="Lithium-ion"/>
    <n v="110"/>
    <n v="686"/>
    <n v="159"/>
    <n v="480"/>
    <n v="3.8"/>
    <n v="135"/>
    <s v="CCS"/>
    <n v="2000"/>
    <n v="539"/>
    <n v="5"/>
    <x v="2"/>
    <s v="E - Executive"/>
    <n v="4955"/>
    <n v="1999"/>
    <n v="1560"/>
    <s v="Liftback Sedan"/>
  </r>
  <r>
    <s v="Zeekr"/>
    <s v="001 Privilege AWD"/>
    <n v="200"/>
    <x v="109"/>
    <s v="Lithium-ion"/>
    <n v="110"/>
    <n v="686"/>
    <n v="162"/>
    <n v="480"/>
    <n v="3.8"/>
    <n v="135"/>
    <s v="CCS"/>
    <n v="2000"/>
    <n v="539"/>
    <n v="5"/>
    <x v="2"/>
    <s v="E - Executive"/>
    <n v="4955"/>
    <n v="1999"/>
    <n v="1548"/>
    <s v="Liftback Sedan"/>
  </r>
  <r>
    <s v="Zeekr"/>
    <s v="7X Long Range RWD"/>
    <n v="210"/>
    <x v="109"/>
    <s v="Lithium-ion"/>
    <n v="484"/>
    <n v="440"/>
    <n v="153"/>
    <n v="475"/>
    <n v="6"/>
    <n v="260"/>
    <s v="CCS"/>
    <n v="2000"/>
    <n v="539"/>
    <n v="5"/>
    <x v="1"/>
    <s v="JD - Large"/>
    <n v="4787"/>
    <n v="1930"/>
    <n v="1650"/>
    <s v="SUV"/>
  </r>
  <r>
    <s v="Zeekr"/>
    <s v="7X Performance AWD"/>
    <n v="210"/>
    <x v="109"/>
    <s v="Lithium-ion"/>
    <n v="484"/>
    <n v="710"/>
    <n v="173"/>
    <n v="450"/>
    <n v="3.8"/>
    <n v="260"/>
    <s v="CCS"/>
    <n v="2000"/>
    <n v="539"/>
    <n v="5"/>
    <x v="2"/>
    <s v="JD - Large"/>
    <n v="4787"/>
    <n v="1930"/>
    <n v="1650"/>
    <s v="SUV"/>
  </r>
  <r>
    <s v="Zeekr"/>
    <s v="7X Premium RWD"/>
    <n v="210"/>
    <x v="119"/>
    <s v="Lithium-ion"/>
    <n v="484"/>
    <n v="440"/>
    <n v="148"/>
    <n v="365"/>
    <n v="6"/>
    <n v="240"/>
    <s v="CCS"/>
    <n v="2000"/>
    <n v="539"/>
    <n v="5"/>
    <x v="1"/>
    <s v="JD - Large"/>
    <n v="4787"/>
    <n v="1930"/>
    <n v="1650"/>
    <s v="SUV"/>
  </r>
  <r>
    <s v="Zeekr"/>
    <s v="X Core RWD (MY25)"/>
    <n v="190"/>
    <x v="84"/>
    <s v="Lithium-ion"/>
    <n v="484"/>
    <n v="343"/>
    <n v="148"/>
    <n v="265"/>
    <n v="5.9"/>
    <n v="70"/>
    <s v="CCS"/>
    <n v="1600"/>
    <n v="362"/>
    <n v="5"/>
    <x v="1"/>
    <s v="JB - Compact"/>
    <n v="4432"/>
    <n v="1836"/>
    <n v="1566"/>
    <s v="SUV"/>
  </r>
  <r>
    <s v="Zeekr"/>
    <s v="X Long Range RWD (MY25)"/>
    <n v="190"/>
    <x v="77"/>
    <s v="Lithium-ion"/>
    <n v="484"/>
    <n v="343"/>
    <n v="146"/>
    <n v="360"/>
    <n v="5.6"/>
    <n v="114"/>
    <s v="CCS"/>
    <n v="1600"/>
    <n v="362"/>
    <n v="5"/>
    <x v="1"/>
    <s v="JB - Compact"/>
    <n v="4432"/>
    <n v="1836"/>
    <n v="1566"/>
    <s v="SUV"/>
  </r>
  <r>
    <s v="Zeekr"/>
    <s v="X Privilege AWD (MY25)"/>
    <n v="190"/>
    <x v="77"/>
    <s v="Lithium-ion"/>
    <n v="484"/>
    <n v="543"/>
    <n v="153"/>
    <n v="350"/>
    <n v="3.8"/>
    <n v="114"/>
    <s v="CCS"/>
    <n v="1600"/>
    <n v="362"/>
    <n v="5"/>
    <x v="2"/>
    <s v="JB - Compact"/>
    <n v="4432"/>
    <n v="1836"/>
    <n v="1566"/>
    <s v="SUV"/>
  </r>
  <r>
    <s v="firefly"/>
    <s v="firefly"/>
    <n v="150"/>
    <x v="120"/>
    <s v="Lithium-ion"/>
    <n v="112"/>
    <n v="200"/>
    <n v="125"/>
    <n v="250"/>
    <n v="8.1"/>
    <n v="65"/>
    <s v="CCS"/>
    <n v="0"/>
    <n v="404"/>
    <n v="5"/>
    <x v="1"/>
    <s v="B - Compact"/>
    <n v="4003"/>
    <n v="1885"/>
    <n v="1557"/>
    <s v="Hatchback"/>
  </r>
  <r>
    <m/>
    <m/>
    <m/>
    <x v="121"/>
    <m/>
    <m/>
    <m/>
    <m/>
    <m/>
    <m/>
    <m/>
    <m/>
    <m/>
    <m/>
    <m/>
    <x v="3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4593E0-36A4-473F-998C-1E2AEC6CCA59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S8" firstHeaderRow="1" firstDataRow="2" firstDataCol="1"/>
  <pivotFields count="21">
    <pivotField showAll="0"/>
    <pivotField showAll="0"/>
    <pivotField showAll="0"/>
    <pivotField axis="axisCol" dataField="1" showAll="0">
      <items count="123">
        <item x="41"/>
        <item x="37"/>
        <item x="38"/>
        <item x="20"/>
        <item x="73"/>
        <item x="100"/>
        <item x="42"/>
        <item x="0"/>
        <item x="98"/>
        <item x="59"/>
        <item x="39"/>
        <item x="120"/>
        <item x="21"/>
        <item x="47"/>
        <item x="43"/>
        <item x="31"/>
        <item x="19"/>
        <item x="96"/>
        <item x="17"/>
        <item x="49"/>
        <item x="58"/>
        <item x="32"/>
        <item x="112"/>
        <item x="81"/>
        <item x="71"/>
        <item x="62"/>
        <item x="84"/>
        <item x="99"/>
        <item x="30"/>
        <item x="1"/>
        <item x="3"/>
        <item x="67"/>
        <item x="80"/>
        <item x="34"/>
        <item x="6"/>
        <item x="50"/>
        <item x="2"/>
        <item x="18"/>
        <item x="104"/>
        <item x="22"/>
        <item x="79"/>
        <item x="54"/>
        <item x="111"/>
        <item x="82"/>
        <item x="103"/>
        <item x="48"/>
        <item x="52"/>
        <item x="101"/>
        <item x="16"/>
        <item x="70"/>
        <item x="77"/>
        <item x="63"/>
        <item x="88"/>
        <item x="91"/>
        <item x="107"/>
        <item x="10"/>
        <item x="33"/>
        <item x="83"/>
        <item x="72"/>
        <item x="92"/>
        <item x="119"/>
        <item x="24"/>
        <item x="65"/>
        <item x="46"/>
        <item x="68"/>
        <item x="102"/>
        <item x="36"/>
        <item x="53"/>
        <item x="78"/>
        <item x="89"/>
        <item x="4"/>
        <item x="56"/>
        <item x="7"/>
        <item x="66"/>
        <item x="28"/>
        <item x="60"/>
        <item x="40"/>
        <item x="11"/>
        <item x="9"/>
        <item x="105"/>
        <item x="110"/>
        <item x="23"/>
        <item x="118"/>
        <item x="85"/>
        <item x="51"/>
        <item x="87"/>
        <item x="64"/>
        <item x="90"/>
        <item x="114"/>
        <item x="25"/>
        <item x="116"/>
        <item x="113"/>
        <item x="44"/>
        <item x="93"/>
        <item x="57"/>
        <item x="94"/>
        <item x="45"/>
        <item x="26"/>
        <item x="76"/>
        <item x="117"/>
        <item x="109"/>
        <item x="14"/>
        <item x="5"/>
        <item x="86"/>
        <item x="69"/>
        <item x="106"/>
        <item x="8"/>
        <item x="35"/>
        <item x="75"/>
        <item x="115"/>
        <item x="12"/>
        <item x="29"/>
        <item x="61"/>
        <item x="108"/>
        <item x="27"/>
        <item x="13"/>
        <item x="74"/>
        <item x="15"/>
        <item x="55"/>
        <item x="97"/>
        <item x="95"/>
        <item h="1" x="1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h="1" x="3"/>
        <item t="default"/>
      </items>
    </pivotField>
    <pivotField showAll="0"/>
    <pivotField showAll="0"/>
    <pivotField showAll="0"/>
    <pivotField showAll="0"/>
    <pivotField showAll="0"/>
  </pivotFields>
  <rowFields count="1">
    <field x="15"/>
  </rowFields>
  <rowItems count="4">
    <i>
      <x/>
    </i>
    <i>
      <x v="1"/>
    </i>
    <i>
      <x v="2"/>
    </i>
    <i t="grand">
      <x/>
    </i>
  </rowItems>
  <colFields count="1">
    <field x="3"/>
  </colFields>
  <colItems count="1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 t="grand">
      <x/>
    </i>
  </colItems>
  <dataFields count="1">
    <dataField name="Count of battery_capacity_kWh" fld="3" subtotal="count" baseField="1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670985-2AFE-416B-96E8-5797A222B05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T1:X11" firstHeaderRow="1" firstDataRow="2" firstDataCol="1"/>
  <pivotFields count="22">
    <pivotField multipleItemSelectionAllowed="1" showAll="0">
      <items count="61">
        <item x="0"/>
        <item x="1"/>
        <item x="2"/>
        <item x="3"/>
        <item x="4"/>
        <item x="5"/>
        <item x="6"/>
        <item x="8"/>
        <item x="9"/>
        <item x="7"/>
        <item x="11"/>
        <item x="12"/>
        <item x="10"/>
        <item x="13"/>
        <item x="14"/>
        <item x="58"/>
        <item x="15"/>
        <item x="17"/>
        <item x="16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2"/>
        <item x="33"/>
        <item x="34"/>
        <item x="35"/>
        <item x="31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h="1" x="5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2"/>
        <item x="0"/>
        <item x="1"/>
        <item x="3"/>
        <item t="default"/>
      </items>
    </pivotField>
    <pivotField showAll="0">
      <items count="17">
        <item x="11"/>
        <item x="0"/>
        <item x="8"/>
        <item x="6"/>
        <item x="7"/>
        <item x="5"/>
        <item x="13"/>
        <item x="14"/>
        <item x="12"/>
        <item x="1"/>
        <item x="2"/>
        <item x="4"/>
        <item x="3"/>
        <item x="9"/>
        <item x="10"/>
        <item h="1" x="15"/>
        <item t="default"/>
      </items>
    </pivotField>
    <pivotField showAll="0"/>
    <pivotField showAll="0"/>
    <pivotField showAll="0"/>
    <pivotField axis="axisRow" dataField="1" showAll="0">
      <items count="10">
        <item x="6"/>
        <item x="7"/>
        <item x="0"/>
        <item x="3"/>
        <item x="4"/>
        <item x="5"/>
        <item x="2"/>
        <item x="1"/>
        <item h="1" x="8"/>
        <item t="default"/>
      </items>
    </pivotField>
    <pivotField showAll="0"/>
  </pivotFields>
  <rowFields count="1">
    <field x="2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5"/>
  </colFields>
  <colItems count="4">
    <i>
      <x/>
    </i>
    <i>
      <x v="1"/>
    </i>
    <i>
      <x v="2"/>
    </i>
    <i t="grand">
      <x/>
    </i>
  </colItems>
  <dataFields count="1">
    <dataField name="Count of car_body_type" fld="20" subtotal="count" baseField="0" baseItem="0"/>
  </dataFields>
  <chartFormats count="12"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10" format="1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0" format="16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0" format="17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10" format="18">
      <pivotArea type="data" outline="0" fieldPosition="0">
        <references count="3">
          <reference field="4294967294" count="1" selected="0">
            <x v="0"/>
          </reference>
          <reference field="15" count="1" selected="0">
            <x v="0"/>
          </reference>
          <reference field="20" count="1" selected="0">
            <x v="7"/>
          </reference>
        </references>
      </pivotArea>
    </chartFormat>
    <chartFormat chart="10" format="19">
      <pivotArea type="data" outline="0" fieldPosition="0">
        <references count="3">
          <reference field="4294967294" count="1" selected="0">
            <x v="0"/>
          </reference>
          <reference field="15" count="1" selected="0">
            <x v="1"/>
          </reference>
          <reference field="20" count="1" selected="0">
            <x v="7"/>
          </reference>
        </references>
      </pivotArea>
    </chartFormat>
    <chartFormat chart="10" format="20">
      <pivotArea type="data" outline="0" fieldPosition="0">
        <references count="3">
          <reference field="4294967294" count="1" selected="0">
            <x v="0"/>
          </reference>
          <reference field="15" count="1" selected="0">
            <x v="2"/>
          </reference>
          <reference field="20" count="1" selected="0">
            <x v="7"/>
          </reference>
        </references>
      </pivotArea>
    </chartFormat>
    <chartFormat chart="17" format="1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7" format="16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7" format="17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ev-database.org/car/1404/Tesla-Model-S-Dual-Motor" TargetMode="External"/><Relationship Id="rId1" Type="http://schemas.openxmlformats.org/officeDocument/2006/relationships/hyperlink" Target="https://ev-database.org/car/3178/firefly-firefly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kaggle.com/datasets/urvishahir/electric-vehicle-specifications-dataset-202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ev-database.org/car/2146/Audi-Q6-e-tron-quattro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ev-database.org/car/1404/Tesla-Model-S-Dual-Motor" TargetMode="External"/><Relationship Id="rId1" Type="http://schemas.openxmlformats.org/officeDocument/2006/relationships/hyperlink" Target="https://ev-database.org/car/3178/firefly-firefly" TargetMode="External"/><Relationship Id="rId6" Type="http://schemas.openxmlformats.org/officeDocument/2006/relationships/hyperlink" Target="https://ev-database.org/car/1678/Aiways-U5" TargetMode="External"/><Relationship Id="rId5" Type="http://schemas.openxmlformats.org/officeDocument/2006/relationships/hyperlink" Target="https://ev-database.org/car/2090/Mercedes-Benz-EQS-SUV-580-4MATIC" TargetMode="External"/><Relationship Id="rId4" Type="http://schemas.openxmlformats.org/officeDocument/2006/relationships/hyperlink" Target="https://ev-database.org/car/1837/Maxus-MIFA-9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F9722-36E4-4ECD-95B0-D7023FA2A9F1}">
  <dimension ref="A1:V479"/>
  <sheetViews>
    <sheetView workbookViewId="0"/>
  </sheetViews>
  <sheetFormatPr defaultRowHeight="15"/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>
      <c r="A2" t="s">
        <v>22</v>
      </c>
      <c r="B2" t="s">
        <v>23</v>
      </c>
      <c r="C2">
        <v>155</v>
      </c>
      <c r="D2">
        <v>37.799999999999997</v>
      </c>
      <c r="E2" t="s">
        <v>24</v>
      </c>
      <c r="F2">
        <v>192</v>
      </c>
      <c r="G2">
        <v>235</v>
      </c>
      <c r="H2">
        <v>156</v>
      </c>
      <c r="I2">
        <v>225</v>
      </c>
      <c r="J2">
        <v>7</v>
      </c>
      <c r="K2">
        <v>67</v>
      </c>
      <c r="L2" t="s">
        <v>25</v>
      </c>
      <c r="M2">
        <v>0</v>
      </c>
      <c r="N2">
        <v>185</v>
      </c>
      <c r="O2">
        <v>4</v>
      </c>
      <c r="P2" t="s">
        <v>26</v>
      </c>
      <c r="Q2" t="s">
        <v>27</v>
      </c>
      <c r="R2">
        <v>3673</v>
      </c>
      <c r="S2">
        <v>1683</v>
      </c>
      <c r="T2">
        <v>1518</v>
      </c>
      <c r="U2" t="s">
        <v>28</v>
      </c>
      <c r="V2" t="s">
        <v>29</v>
      </c>
    </row>
    <row r="3" spans="1:22">
      <c r="A3" t="s">
        <v>22</v>
      </c>
      <c r="B3" t="s">
        <v>30</v>
      </c>
      <c r="C3">
        <v>155</v>
      </c>
      <c r="D3">
        <v>37.799999999999997</v>
      </c>
      <c r="E3" t="s">
        <v>24</v>
      </c>
      <c r="F3">
        <v>192</v>
      </c>
      <c r="G3">
        <v>235</v>
      </c>
      <c r="H3">
        <v>149</v>
      </c>
      <c r="I3">
        <v>225</v>
      </c>
      <c r="J3">
        <v>7</v>
      </c>
      <c r="K3">
        <v>67</v>
      </c>
      <c r="L3" t="s">
        <v>25</v>
      </c>
      <c r="M3">
        <v>0</v>
      </c>
      <c r="N3">
        <v>185</v>
      </c>
      <c r="O3">
        <v>4</v>
      </c>
      <c r="P3" t="s">
        <v>26</v>
      </c>
      <c r="Q3" t="s">
        <v>27</v>
      </c>
      <c r="R3">
        <v>3673</v>
      </c>
      <c r="S3">
        <v>1683</v>
      </c>
      <c r="T3">
        <v>1518</v>
      </c>
      <c r="U3" t="s">
        <v>28</v>
      </c>
      <c r="V3" t="s">
        <v>31</v>
      </c>
    </row>
    <row r="4" spans="1:22">
      <c r="A4" t="s">
        <v>22</v>
      </c>
      <c r="B4" t="s">
        <v>32</v>
      </c>
      <c r="C4">
        <v>200</v>
      </c>
      <c r="D4">
        <v>50.8</v>
      </c>
      <c r="E4" t="s">
        <v>24</v>
      </c>
      <c r="F4">
        <v>102</v>
      </c>
      <c r="G4">
        <v>345</v>
      </c>
      <c r="H4">
        <v>158</v>
      </c>
      <c r="I4">
        <v>280</v>
      </c>
      <c r="J4">
        <v>5.9</v>
      </c>
      <c r="K4">
        <v>79</v>
      </c>
      <c r="L4" t="s">
        <v>25</v>
      </c>
      <c r="M4">
        <v>0</v>
      </c>
      <c r="N4">
        <v>360</v>
      </c>
      <c r="O4">
        <v>5</v>
      </c>
      <c r="P4" t="s">
        <v>26</v>
      </c>
      <c r="Q4" t="s">
        <v>33</v>
      </c>
      <c r="R4">
        <v>4187</v>
      </c>
      <c r="S4">
        <v>1779</v>
      </c>
      <c r="T4">
        <v>1557</v>
      </c>
      <c r="U4" t="s">
        <v>34</v>
      </c>
      <c r="V4" t="s">
        <v>35</v>
      </c>
    </row>
    <row r="5" spans="1:22">
      <c r="A5" t="s">
        <v>22</v>
      </c>
      <c r="B5" t="s">
        <v>36</v>
      </c>
      <c r="C5">
        <v>200</v>
      </c>
      <c r="D5">
        <v>50.8</v>
      </c>
      <c r="E5" t="s">
        <v>24</v>
      </c>
      <c r="F5">
        <v>102</v>
      </c>
      <c r="G5">
        <v>345</v>
      </c>
      <c r="H5">
        <v>158</v>
      </c>
      <c r="I5">
        <v>280</v>
      </c>
      <c r="J5">
        <v>6.2</v>
      </c>
      <c r="K5">
        <v>79</v>
      </c>
      <c r="L5" t="s">
        <v>25</v>
      </c>
      <c r="M5">
        <v>0</v>
      </c>
      <c r="N5">
        <v>360</v>
      </c>
      <c r="O5">
        <v>5</v>
      </c>
      <c r="P5" t="s">
        <v>26</v>
      </c>
      <c r="Q5" t="s">
        <v>33</v>
      </c>
      <c r="R5">
        <v>4187</v>
      </c>
      <c r="S5">
        <v>1779</v>
      </c>
      <c r="T5">
        <v>1557</v>
      </c>
      <c r="U5" t="s">
        <v>34</v>
      </c>
      <c r="V5" t="s">
        <v>37</v>
      </c>
    </row>
    <row r="6" spans="1:22">
      <c r="A6" t="s">
        <v>38</v>
      </c>
      <c r="B6" t="s">
        <v>39</v>
      </c>
      <c r="C6">
        <v>150</v>
      </c>
      <c r="D6">
        <v>60</v>
      </c>
      <c r="E6" t="s">
        <v>24</v>
      </c>
      <c r="G6">
        <v>310</v>
      </c>
      <c r="H6">
        <v>156</v>
      </c>
      <c r="I6">
        <v>315</v>
      </c>
      <c r="J6">
        <v>7.5</v>
      </c>
      <c r="K6">
        <v>78</v>
      </c>
      <c r="L6" t="s">
        <v>25</v>
      </c>
      <c r="N6">
        <v>496</v>
      </c>
      <c r="O6">
        <v>5</v>
      </c>
      <c r="P6" t="s">
        <v>26</v>
      </c>
      <c r="Q6" t="s">
        <v>40</v>
      </c>
      <c r="R6">
        <v>4680</v>
      </c>
      <c r="S6">
        <v>1865</v>
      </c>
      <c r="T6">
        <v>1700</v>
      </c>
      <c r="U6" t="s">
        <v>34</v>
      </c>
      <c r="V6" t="s">
        <v>41</v>
      </c>
    </row>
    <row r="7" spans="1:22">
      <c r="A7" t="s">
        <v>38</v>
      </c>
      <c r="B7" t="s">
        <v>42</v>
      </c>
      <c r="C7">
        <v>160</v>
      </c>
      <c r="D7">
        <v>60</v>
      </c>
      <c r="E7" t="s">
        <v>24</v>
      </c>
      <c r="G7">
        <v>315</v>
      </c>
      <c r="H7">
        <v>150</v>
      </c>
      <c r="I7">
        <v>350</v>
      </c>
      <c r="J7">
        <v>7</v>
      </c>
      <c r="K7">
        <v>78</v>
      </c>
      <c r="L7" t="s">
        <v>25</v>
      </c>
      <c r="N7">
        <v>472</v>
      </c>
      <c r="O7">
        <v>5</v>
      </c>
      <c r="P7" t="s">
        <v>26</v>
      </c>
      <c r="Q7" t="s">
        <v>40</v>
      </c>
      <c r="R7">
        <v>4805</v>
      </c>
      <c r="S7">
        <v>1880</v>
      </c>
      <c r="T7">
        <v>1641</v>
      </c>
      <c r="U7" t="s">
        <v>34</v>
      </c>
      <c r="V7" t="s">
        <v>43</v>
      </c>
    </row>
    <row r="8" spans="1:22">
      <c r="A8" t="s">
        <v>44</v>
      </c>
      <c r="B8" t="s">
        <v>45</v>
      </c>
      <c r="C8">
        <v>150</v>
      </c>
      <c r="D8">
        <v>50.8</v>
      </c>
      <c r="E8" t="s">
        <v>24</v>
      </c>
      <c r="F8">
        <v>102</v>
      </c>
      <c r="G8">
        <v>260</v>
      </c>
      <c r="H8">
        <v>128</v>
      </c>
      <c r="I8">
        <v>320</v>
      </c>
      <c r="J8">
        <v>9</v>
      </c>
      <c r="K8">
        <v>85</v>
      </c>
      <c r="L8" t="s">
        <v>25</v>
      </c>
      <c r="M8">
        <v>0</v>
      </c>
      <c r="N8">
        <v>400</v>
      </c>
      <c r="O8">
        <v>5</v>
      </c>
      <c r="P8" t="s">
        <v>26</v>
      </c>
      <c r="Q8" t="s">
        <v>33</v>
      </c>
      <c r="R8">
        <v>4173</v>
      </c>
      <c r="S8">
        <v>1781</v>
      </c>
      <c r="T8">
        <v>1532</v>
      </c>
      <c r="U8" t="s">
        <v>34</v>
      </c>
      <c r="V8" t="s">
        <v>46</v>
      </c>
    </row>
    <row r="9" spans="1:22">
      <c r="A9" t="s">
        <v>44</v>
      </c>
      <c r="B9" t="s">
        <v>47</v>
      </c>
      <c r="C9">
        <v>200</v>
      </c>
      <c r="D9">
        <v>50.8</v>
      </c>
      <c r="E9" t="s">
        <v>24</v>
      </c>
      <c r="F9">
        <v>102</v>
      </c>
      <c r="G9">
        <v>345</v>
      </c>
      <c r="H9">
        <v>164</v>
      </c>
      <c r="I9">
        <v>310</v>
      </c>
      <c r="J9">
        <v>6</v>
      </c>
      <c r="K9">
        <v>85</v>
      </c>
      <c r="L9" t="s">
        <v>25</v>
      </c>
      <c r="M9">
        <v>0</v>
      </c>
      <c r="N9">
        <v>400</v>
      </c>
      <c r="O9">
        <v>5</v>
      </c>
      <c r="P9" t="s">
        <v>26</v>
      </c>
      <c r="Q9" t="s">
        <v>33</v>
      </c>
      <c r="R9">
        <v>4173</v>
      </c>
      <c r="S9">
        <v>1781</v>
      </c>
      <c r="T9">
        <v>1505</v>
      </c>
      <c r="U9" t="s">
        <v>34</v>
      </c>
      <c r="V9" t="s">
        <v>48</v>
      </c>
    </row>
    <row r="10" spans="1:22">
      <c r="A10" t="s">
        <v>49</v>
      </c>
      <c r="B10" t="s">
        <v>50</v>
      </c>
      <c r="C10">
        <v>160</v>
      </c>
      <c r="D10">
        <v>52</v>
      </c>
      <c r="E10" t="s">
        <v>24</v>
      </c>
      <c r="F10">
        <v>184</v>
      </c>
      <c r="G10">
        <v>285</v>
      </c>
      <c r="H10">
        <v>138</v>
      </c>
      <c r="I10">
        <v>310</v>
      </c>
      <c r="J10">
        <v>7.4</v>
      </c>
      <c r="K10">
        <v>70</v>
      </c>
      <c r="L10" t="s">
        <v>25</v>
      </c>
      <c r="M10">
        <v>500</v>
      </c>
      <c r="N10">
        <v>326</v>
      </c>
      <c r="O10">
        <v>5</v>
      </c>
      <c r="P10" t="s">
        <v>26</v>
      </c>
      <c r="Q10" t="s">
        <v>27</v>
      </c>
      <c r="R10">
        <v>3997</v>
      </c>
      <c r="S10">
        <v>1823</v>
      </c>
      <c r="T10">
        <v>1512</v>
      </c>
      <c r="U10" t="s">
        <v>28</v>
      </c>
      <c r="V10" t="s">
        <v>51</v>
      </c>
    </row>
    <row r="11" spans="1:22">
      <c r="A11" t="s">
        <v>49</v>
      </c>
      <c r="B11" t="s">
        <v>52</v>
      </c>
      <c r="C11">
        <v>170</v>
      </c>
      <c r="D11">
        <v>52</v>
      </c>
      <c r="E11" t="s">
        <v>24</v>
      </c>
      <c r="F11">
        <v>184</v>
      </c>
      <c r="G11">
        <v>300</v>
      </c>
      <c r="H11">
        <v>144</v>
      </c>
      <c r="I11">
        <v>305</v>
      </c>
      <c r="J11">
        <v>6.4</v>
      </c>
      <c r="K11">
        <v>70</v>
      </c>
      <c r="L11" t="s">
        <v>25</v>
      </c>
      <c r="M11">
        <v>500</v>
      </c>
      <c r="N11">
        <v>326</v>
      </c>
      <c r="O11">
        <v>5</v>
      </c>
      <c r="P11" t="s">
        <v>26</v>
      </c>
      <c r="Q11" t="s">
        <v>27</v>
      </c>
      <c r="R11">
        <v>3997</v>
      </c>
      <c r="S11">
        <v>1823</v>
      </c>
      <c r="T11">
        <v>1512</v>
      </c>
      <c r="U11" t="s">
        <v>28</v>
      </c>
      <c r="V11" t="s">
        <v>53</v>
      </c>
    </row>
    <row r="12" spans="1:22">
      <c r="A12" t="s">
        <v>54</v>
      </c>
      <c r="B12" t="s">
        <v>55</v>
      </c>
      <c r="C12">
        <v>210</v>
      </c>
      <c r="D12">
        <v>75.8</v>
      </c>
      <c r="E12" t="s">
        <v>24</v>
      </c>
      <c r="F12">
        <v>150</v>
      </c>
      <c r="G12">
        <v>435</v>
      </c>
      <c r="H12">
        <v>146</v>
      </c>
      <c r="I12">
        <v>465</v>
      </c>
      <c r="J12">
        <v>6</v>
      </c>
      <c r="K12">
        <v>150</v>
      </c>
      <c r="L12" t="s">
        <v>25</v>
      </c>
      <c r="M12">
        <v>2100</v>
      </c>
      <c r="N12">
        <v>502</v>
      </c>
      <c r="O12">
        <v>5</v>
      </c>
      <c r="P12" t="s">
        <v>56</v>
      </c>
      <c r="Q12" t="s">
        <v>57</v>
      </c>
      <c r="R12">
        <v>4928</v>
      </c>
      <c r="S12">
        <v>1923</v>
      </c>
      <c r="T12">
        <v>1455</v>
      </c>
      <c r="U12" t="s">
        <v>58</v>
      </c>
      <c r="V12" t="s">
        <v>59</v>
      </c>
    </row>
    <row r="13" spans="1:22">
      <c r="A13" t="s">
        <v>54</v>
      </c>
      <c r="B13" t="s">
        <v>60</v>
      </c>
      <c r="C13">
        <v>210</v>
      </c>
      <c r="D13">
        <v>94.9</v>
      </c>
      <c r="E13" t="s">
        <v>24</v>
      </c>
      <c r="F13">
        <v>180</v>
      </c>
      <c r="G13">
        <v>565</v>
      </c>
      <c r="H13">
        <v>151</v>
      </c>
      <c r="I13">
        <v>575</v>
      </c>
      <c r="J13">
        <v>5.4</v>
      </c>
      <c r="K13">
        <v>200</v>
      </c>
      <c r="L13" t="s">
        <v>25</v>
      </c>
      <c r="M13">
        <v>2100</v>
      </c>
      <c r="N13">
        <v>502</v>
      </c>
      <c r="O13">
        <v>5</v>
      </c>
      <c r="P13" t="s">
        <v>56</v>
      </c>
      <c r="Q13" t="s">
        <v>57</v>
      </c>
      <c r="R13">
        <v>4928</v>
      </c>
      <c r="S13">
        <v>1923</v>
      </c>
      <c r="T13">
        <v>1455</v>
      </c>
      <c r="U13" t="s">
        <v>58</v>
      </c>
      <c r="V13" t="s">
        <v>61</v>
      </c>
    </row>
    <row r="14" spans="1:22">
      <c r="A14" t="s">
        <v>54</v>
      </c>
      <c r="B14" t="s">
        <v>62</v>
      </c>
      <c r="C14">
        <v>210</v>
      </c>
      <c r="D14">
        <v>94.9</v>
      </c>
      <c r="E14" t="s">
        <v>24</v>
      </c>
      <c r="F14">
        <v>180</v>
      </c>
      <c r="G14">
        <v>855</v>
      </c>
      <c r="H14">
        <v>157</v>
      </c>
      <c r="I14">
        <v>560</v>
      </c>
      <c r="J14">
        <v>4.5</v>
      </c>
      <c r="K14">
        <v>200</v>
      </c>
      <c r="L14" t="s">
        <v>25</v>
      </c>
      <c r="M14">
        <v>2100</v>
      </c>
      <c r="N14">
        <v>502</v>
      </c>
      <c r="O14">
        <v>5</v>
      </c>
      <c r="P14" t="s">
        <v>63</v>
      </c>
      <c r="Q14" t="s">
        <v>57</v>
      </c>
      <c r="R14">
        <v>4928</v>
      </c>
      <c r="S14">
        <v>1923</v>
      </c>
      <c r="T14">
        <v>1455</v>
      </c>
      <c r="U14" t="s">
        <v>58</v>
      </c>
      <c r="V14" t="s">
        <v>64</v>
      </c>
    </row>
    <row r="15" spans="1:22">
      <c r="A15" t="s">
        <v>54</v>
      </c>
      <c r="B15" t="s">
        <v>65</v>
      </c>
      <c r="C15">
        <v>210</v>
      </c>
      <c r="D15">
        <v>75.8</v>
      </c>
      <c r="E15" t="s">
        <v>24</v>
      </c>
      <c r="F15">
        <v>150</v>
      </c>
      <c r="G15">
        <v>435</v>
      </c>
      <c r="H15">
        <v>136</v>
      </c>
      <c r="I15">
        <v>495</v>
      </c>
      <c r="J15">
        <v>6</v>
      </c>
      <c r="K15">
        <v>150</v>
      </c>
      <c r="L15" t="s">
        <v>25</v>
      </c>
      <c r="M15">
        <v>2100</v>
      </c>
      <c r="N15">
        <v>502</v>
      </c>
      <c r="O15">
        <v>5</v>
      </c>
      <c r="P15" t="s">
        <v>56</v>
      </c>
      <c r="Q15" t="s">
        <v>57</v>
      </c>
      <c r="R15">
        <v>4928</v>
      </c>
      <c r="S15">
        <v>1923</v>
      </c>
      <c r="T15">
        <v>1455</v>
      </c>
      <c r="U15" t="s">
        <v>66</v>
      </c>
      <c r="V15" t="s">
        <v>67</v>
      </c>
    </row>
    <row r="16" spans="1:22">
      <c r="A16" t="s">
        <v>54</v>
      </c>
      <c r="B16" t="s">
        <v>68</v>
      </c>
      <c r="C16">
        <v>210</v>
      </c>
      <c r="D16">
        <v>94.9</v>
      </c>
      <c r="E16" t="s">
        <v>24</v>
      </c>
      <c r="F16">
        <v>180</v>
      </c>
      <c r="G16">
        <v>565</v>
      </c>
      <c r="H16">
        <v>141</v>
      </c>
      <c r="I16">
        <v>610</v>
      </c>
      <c r="J16">
        <v>5.4</v>
      </c>
      <c r="K16">
        <v>200</v>
      </c>
      <c r="L16" t="s">
        <v>25</v>
      </c>
      <c r="M16">
        <v>2100</v>
      </c>
      <c r="N16">
        <v>502</v>
      </c>
      <c r="O16">
        <v>5</v>
      </c>
      <c r="P16" t="s">
        <v>56</v>
      </c>
      <c r="Q16" t="s">
        <v>57</v>
      </c>
      <c r="R16">
        <v>4928</v>
      </c>
      <c r="S16">
        <v>1923</v>
      </c>
      <c r="T16">
        <v>1455</v>
      </c>
      <c r="U16" t="s">
        <v>66</v>
      </c>
      <c r="V16" t="s">
        <v>69</v>
      </c>
    </row>
    <row r="17" spans="1:22">
      <c r="A17" t="s">
        <v>54</v>
      </c>
      <c r="B17" t="s">
        <v>70</v>
      </c>
      <c r="C17">
        <v>210</v>
      </c>
      <c r="D17">
        <v>94.9</v>
      </c>
      <c r="E17" t="s">
        <v>24</v>
      </c>
      <c r="F17">
        <v>180</v>
      </c>
      <c r="G17">
        <v>855</v>
      </c>
      <c r="H17">
        <v>147</v>
      </c>
      <c r="I17">
        <v>590</v>
      </c>
      <c r="J17">
        <v>4.7</v>
      </c>
      <c r="K17">
        <v>200</v>
      </c>
      <c r="L17" t="s">
        <v>25</v>
      </c>
      <c r="M17">
        <v>2100</v>
      </c>
      <c r="N17">
        <v>502</v>
      </c>
      <c r="O17">
        <v>5</v>
      </c>
      <c r="P17" t="s">
        <v>63</v>
      </c>
      <c r="Q17" t="s">
        <v>57</v>
      </c>
      <c r="R17">
        <v>4928</v>
      </c>
      <c r="S17">
        <v>1923</v>
      </c>
      <c r="T17">
        <v>1455</v>
      </c>
      <c r="U17" t="s">
        <v>66</v>
      </c>
      <c r="V17" t="s">
        <v>71</v>
      </c>
    </row>
    <row r="18" spans="1:22">
      <c r="A18" t="s">
        <v>54</v>
      </c>
      <c r="B18" t="s">
        <v>72</v>
      </c>
      <c r="C18">
        <v>160</v>
      </c>
      <c r="D18">
        <v>59</v>
      </c>
      <c r="E18" t="s">
        <v>24</v>
      </c>
      <c r="F18">
        <v>216</v>
      </c>
      <c r="G18">
        <v>310</v>
      </c>
      <c r="H18">
        <v>156</v>
      </c>
      <c r="I18">
        <v>340</v>
      </c>
      <c r="J18">
        <v>8.1</v>
      </c>
      <c r="K18">
        <v>110</v>
      </c>
      <c r="L18" t="s">
        <v>25</v>
      </c>
      <c r="M18">
        <v>1000</v>
      </c>
      <c r="N18">
        <v>520</v>
      </c>
      <c r="O18">
        <v>5</v>
      </c>
      <c r="P18" t="s">
        <v>56</v>
      </c>
      <c r="Q18" t="s">
        <v>40</v>
      </c>
      <c r="R18">
        <v>4588</v>
      </c>
      <c r="S18">
        <v>1865</v>
      </c>
      <c r="T18">
        <v>1614</v>
      </c>
      <c r="U18" t="s">
        <v>34</v>
      </c>
      <c r="V18" t="s">
        <v>73</v>
      </c>
    </row>
    <row r="19" spans="1:22">
      <c r="A19" t="s">
        <v>54</v>
      </c>
      <c r="B19" t="s">
        <v>74</v>
      </c>
      <c r="C19">
        <v>180</v>
      </c>
      <c r="D19">
        <v>77</v>
      </c>
      <c r="E19" t="s">
        <v>24</v>
      </c>
      <c r="F19">
        <v>288</v>
      </c>
      <c r="G19">
        <v>545</v>
      </c>
      <c r="H19">
        <v>162</v>
      </c>
      <c r="I19">
        <v>435</v>
      </c>
      <c r="J19">
        <v>6.7</v>
      </c>
      <c r="K19">
        <v>120</v>
      </c>
      <c r="L19" t="s">
        <v>25</v>
      </c>
      <c r="M19">
        <v>1000</v>
      </c>
      <c r="N19">
        <v>535</v>
      </c>
      <c r="O19">
        <v>5</v>
      </c>
      <c r="P19" t="s">
        <v>56</v>
      </c>
      <c r="Q19" t="s">
        <v>40</v>
      </c>
      <c r="R19">
        <v>4588</v>
      </c>
      <c r="S19">
        <v>1865</v>
      </c>
      <c r="T19">
        <v>1614</v>
      </c>
      <c r="U19" t="s">
        <v>34</v>
      </c>
      <c r="V19" t="s">
        <v>75</v>
      </c>
    </row>
    <row r="20" spans="1:22">
      <c r="A20" t="s">
        <v>54</v>
      </c>
      <c r="B20" t="s">
        <v>76</v>
      </c>
      <c r="C20">
        <v>180</v>
      </c>
      <c r="D20">
        <v>77</v>
      </c>
      <c r="E20" t="s">
        <v>24</v>
      </c>
      <c r="F20">
        <v>288</v>
      </c>
      <c r="G20">
        <v>679</v>
      </c>
      <c r="H20">
        <v>165</v>
      </c>
      <c r="I20">
        <v>410</v>
      </c>
      <c r="J20">
        <v>6.6</v>
      </c>
      <c r="K20">
        <v>120</v>
      </c>
      <c r="L20" t="s">
        <v>25</v>
      </c>
      <c r="M20">
        <v>1200</v>
      </c>
      <c r="N20">
        <v>535</v>
      </c>
      <c r="O20">
        <v>5</v>
      </c>
      <c r="P20" t="s">
        <v>63</v>
      </c>
      <c r="Q20" t="s">
        <v>40</v>
      </c>
      <c r="R20">
        <v>4588</v>
      </c>
      <c r="S20">
        <v>1865</v>
      </c>
      <c r="T20">
        <v>1614</v>
      </c>
      <c r="U20" t="s">
        <v>34</v>
      </c>
      <c r="V20" t="s">
        <v>77</v>
      </c>
    </row>
    <row r="21" spans="1:22">
      <c r="A21" t="s">
        <v>54</v>
      </c>
      <c r="B21" t="s">
        <v>78</v>
      </c>
      <c r="C21">
        <v>180</v>
      </c>
      <c r="D21">
        <v>77</v>
      </c>
      <c r="E21" t="s">
        <v>24</v>
      </c>
      <c r="F21">
        <v>288</v>
      </c>
      <c r="G21">
        <v>679</v>
      </c>
      <c r="H21">
        <v>165</v>
      </c>
      <c r="I21">
        <v>415</v>
      </c>
      <c r="J21">
        <v>5.4</v>
      </c>
      <c r="K21">
        <v>120</v>
      </c>
      <c r="L21" t="s">
        <v>25</v>
      </c>
      <c r="M21">
        <v>1200</v>
      </c>
      <c r="N21">
        <v>535</v>
      </c>
      <c r="O21">
        <v>5</v>
      </c>
      <c r="P21" t="s">
        <v>63</v>
      </c>
      <c r="Q21" t="s">
        <v>40</v>
      </c>
      <c r="R21">
        <v>4588</v>
      </c>
      <c r="S21">
        <v>1865</v>
      </c>
      <c r="T21">
        <v>1614</v>
      </c>
      <c r="U21" t="s">
        <v>34</v>
      </c>
      <c r="V21" t="s">
        <v>79</v>
      </c>
    </row>
    <row r="22" spans="1:22">
      <c r="A22" t="s">
        <v>54</v>
      </c>
      <c r="B22" t="s">
        <v>80</v>
      </c>
      <c r="C22">
        <v>160</v>
      </c>
      <c r="D22">
        <v>59</v>
      </c>
      <c r="E22" t="s">
        <v>24</v>
      </c>
      <c r="F22">
        <v>216</v>
      </c>
      <c r="G22">
        <v>310</v>
      </c>
      <c r="H22">
        <v>159</v>
      </c>
      <c r="I22">
        <v>325</v>
      </c>
      <c r="J22">
        <v>8.1</v>
      </c>
      <c r="K22">
        <v>110</v>
      </c>
      <c r="L22" t="s">
        <v>25</v>
      </c>
      <c r="M22">
        <v>1000</v>
      </c>
      <c r="N22">
        <v>520</v>
      </c>
      <c r="O22">
        <v>5</v>
      </c>
      <c r="P22" t="s">
        <v>56</v>
      </c>
      <c r="Q22" t="s">
        <v>40</v>
      </c>
      <c r="R22">
        <v>4588</v>
      </c>
      <c r="S22">
        <v>1865</v>
      </c>
      <c r="T22">
        <v>1632</v>
      </c>
      <c r="U22" t="s">
        <v>34</v>
      </c>
      <c r="V22" t="s">
        <v>81</v>
      </c>
    </row>
    <row r="23" spans="1:22">
      <c r="A23" t="s">
        <v>54</v>
      </c>
      <c r="B23" t="s">
        <v>82</v>
      </c>
      <c r="C23">
        <v>180</v>
      </c>
      <c r="D23">
        <v>77</v>
      </c>
      <c r="E23" t="s">
        <v>24</v>
      </c>
      <c r="F23">
        <v>288</v>
      </c>
      <c r="G23">
        <v>545</v>
      </c>
      <c r="H23">
        <v>169</v>
      </c>
      <c r="I23">
        <v>420</v>
      </c>
      <c r="J23">
        <v>6.7</v>
      </c>
      <c r="K23">
        <v>120</v>
      </c>
      <c r="L23" t="s">
        <v>25</v>
      </c>
      <c r="M23">
        <v>1000</v>
      </c>
      <c r="N23">
        <v>520</v>
      </c>
      <c r="O23">
        <v>5</v>
      </c>
      <c r="P23" t="s">
        <v>56</v>
      </c>
      <c r="Q23" t="s">
        <v>40</v>
      </c>
      <c r="R23">
        <v>4588</v>
      </c>
      <c r="S23">
        <v>1865</v>
      </c>
      <c r="T23">
        <v>1632</v>
      </c>
      <c r="U23" t="s">
        <v>34</v>
      </c>
      <c r="V23" t="s">
        <v>83</v>
      </c>
    </row>
    <row r="24" spans="1:22">
      <c r="A24" t="s">
        <v>54</v>
      </c>
      <c r="B24" t="s">
        <v>84</v>
      </c>
      <c r="C24">
        <v>180</v>
      </c>
      <c r="D24">
        <v>77</v>
      </c>
      <c r="E24" t="s">
        <v>24</v>
      </c>
      <c r="F24">
        <v>288</v>
      </c>
      <c r="G24">
        <v>679</v>
      </c>
      <c r="H24">
        <v>171</v>
      </c>
      <c r="I24">
        <v>395</v>
      </c>
      <c r="J24">
        <v>6.6</v>
      </c>
      <c r="K24">
        <v>120</v>
      </c>
      <c r="L24" t="s">
        <v>25</v>
      </c>
      <c r="M24">
        <v>1200</v>
      </c>
      <c r="N24">
        <v>520</v>
      </c>
      <c r="O24">
        <v>5</v>
      </c>
      <c r="P24" t="s">
        <v>63</v>
      </c>
      <c r="Q24" t="s">
        <v>40</v>
      </c>
      <c r="R24">
        <v>4588</v>
      </c>
      <c r="S24">
        <v>1865</v>
      </c>
      <c r="T24">
        <v>1632</v>
      </c>
      <c r="U24" t="s">
        <v>34</v>
      </c>
      <c r="V24" t="s">
        <v>85</v>
      </c>
    </row>
    <row r="25" spans="1:22">
      <c r="A25" t="s">
        <v>54</v>
      </c>
      <c r="B25" t="s">
        <v>86</v>
      </c>
      <c r="C25">
        <v>180</v>
      </c>
      <c r="D25">
        <v>77</v>
      </c>
      <c r="E25" t="s">
        <v>24</v>
      </c>
      <c r="F25">
        <v>288</v>
      </c>
      <c r="G25">
        <v>679</v>
      </c>
      <c r="H25">
        <v>171</v>
      </c>
      <c r="I25">
        <v>395</v>
      </c>
      <c r="J25">
        <v>5.4</v>
      </c>
      <c r="K25">
        <v>120</v>
      </c>
      <c r="L25" t="s">
        <v>25</v>
      </c>
      <c r="M25">
        <v>1200</v>
      </c>
      <c r="N25">
        <v>520</v>
      </c>
      <c r="O25">
        <v>5</v>
      </c>
      <c r="P25" t="s">
        <v>63</v>
      </c>
      <c r="Q25" t="s">
        <v>40</v>
      </c>
      <c r="R25">
        <v>4588</v>
      </c>
      <c r="S25">
        <v>1865</v>
      </c>
      <c r="T25">
        <v>1632</v>
      </c>
      <c r="U25" t="s">
        <v>34</v>
      </c>
      <c r="V25" t="s">
        <v>87</v>
      </c>
    </row>
    <row r="26" spans="1:22">
      <c r="A26" t="s">
        <v>54</v>
      </c>
      <c r="B26" t="s">
        <v>88</v>
      </c>
      <c r="C26">
        <v>210</v>
      </c>
      <c r="D26">
        <v>75.8</v>
      </c>
      <c r="E26" t="s">
        <v>24</v>
      </c>
      <c r="F26">
        <v>150</v>
      </c>
      <c r="G26">
        <v>450</v>
      </c>
      <c r="H26">
        <v>166</v>
      </c>
      <c r="I26">
        <v>395</v>
      </c>
      <c r="J26">
        <v>7</v>
      </c>
      <c r="K26">
        <v>150</v>
      </c>
      <c r="L26" t="s">
        <v>25</v>
      </c>
      <c r="M26">
        <v>2000</v>
      </c>
      <c r="N26">
        <v>526</v>
      </c>
      <c r="O26">
        <v>5</v>
      </c>
      <c r="P26" t="s">
        <v>56</v>
      </c>
      <c r="Q26" t="s">
        <v>89</v>
      </c>
      <c r="R26">
        <v>4771</v>
      </c>
      <c r="S26">
        <v>1939</v>
      </c>
      <c r="T26">
        <v>1685</v>
      </c>
      <c r="U26" t="s">
        <v>34</v>
      </c>
      <c r="V26" t="s">
        <v>90</v>
      </c>
    </row>
    <row r="27" spans="1:22">
      <c r="A27" t="s">
        <v>54</v>
      </c>
      <c r="B27" t="s">
        <v>91</v>
      </c>
      <c r="C27">
        <v>210</v>
      </c>
      <c r="D27">
        <v>75.8</v>
      </c>
      <c r="E27" t="s">
        <v>24</v>
      </c>
      <c r="F27">
        <v>150</v>
      </c>
      <c r="G27">
        <v>450</v>
      </c>
      <c r="H27">
        <v>139</v>
      </c>
      <c r="I27">
        <v>410</v>
      </c>
      <c r="J27">
        <v>7</v>
      </c>
      <c r="K27">
        <v>150</v>
      </c>
      <c r="L27" t="s">
        <v>25</v>
      </c>
      <c r="M27">
        <v>2000</v>
      </c>
      <c r="N27">
        <v>511</v>
      </c>
      <c r="O27">
        <v>5</v>
      </c>
      <c r="P27" t="s">
        <v>56</v>
      </c>
      <c r="Q27" t="s">
        <v>89</v>
      </c>
      <c r="R27">
        <v>4771</v>
      </c>
      <c r="S27">
        <v>1939</v>
      </c>
      <c r="T27">
        <v>1665</v>
      </c>
      <c r="U27" t="s">
        <v>34</v>
      </c>
      <c r="V27" t="s">
        <v>92</v>
      </c>
    </row>
    <row r="28" spans="1:22">
      <c r="A28" t="s">
        <v>54</v>
      </c>
      <c r="B28" t="s">
        <v>93</v>
      </c>
      <c r="C28">
        <v>210</v>
      </c>
      <c r="D28">
        <v>94.9</v>
      </c>
      <c r="E28" t="s">
        <v>24</v>
      </c>
      <c r="F28">
        <v>180</v>
      </c>
      <c r="G28">
        <v>485</v>
      </c>
      <c r="H28">
        <v>145</v>
      </c>
      <c r="I28">
        <v>510</v>
      </c>
      <c r="J28">
        <v>6.6</v>
      </c>
      <c r="K28">
        <v>190</v>
      </c>
      <c r="L28" t="s">
        <v>25</v>
      </c>
      <c r="M28">
        <v>2000</v>
      </c>
      <c r="N28">
        <v>511</v>
      </c>
      <c r="O28">
        <v>5</v>
      </c>
      <c r="P28" t="s">
        <v>56</v>
      </c>
      <c r="Q28" t="s">
        <v>89</v>
      </c>
      <c r="R28">
        <v>4771</v>
      </c>
      <c r="S28">
        <v>1939</v>
      </c>
      <c r="T28">
        <v>1665</v>
      </c>
      <c r="U28" t="s">
        <v>34</v>
      </c>
      <c r="V28" t="s">
        <v>94</v>
      </c>
    </row>
    <row r="29" spans="1:22">
      <c r="A29" t="s">
        <v>54</v>
      </c>
      <c r="B29" t="s">
        <v>95</v>
      </c>
      <c r="C29">
        <v>210</v>
      </c>
      <c r="D29">
        <v>94.9</v>
      </c>
      <c r="E29" t="s">
        <v>24</v>
      </c>
      <c r="F29">
        <v>180</v>
      </c>
      <c r="G29">
        <v>855</v>
      </c>
      <c r="H29">
        <v>149</v>
      </c>
      <c r="I29">
        <v>500</v>
      </c>
      <c r="J29">
        <v>5.9</v>
      </c>
      <c r="K29">
        <v>200</v>
      </c>
      <c r="L29" t="s">
        <v>25</v>
      </c>
      <c r="M29">
        <v>2400</v>
      </c>
      <c r="N29">
        <v>511</v>
      </c>
      <c r="O29">
        <v>5</v>
      </c>
      <c r="P29" t="s">
        <v>63</v>
      </c>
      <c r="Q29" t="s">
        <v>89</v>
      </c>
      <c r="R29">
        <v>4771</v>
      </c>
      <c r="S29">
        <v>1939</v>
      </c>
      <c r="T29">
        <v>1665</v>
      </c>
      <c r="U29" t="s">
        <v>34</v>
      </c>
      <c r="V29" t="s">
        <v>96</v>
      </c>
    </row>
    <row r="30" spans="1:22">
      <c r="A30" t="s">
        <v>54</v>
      </c>
      <c r="B30" t="s">
        <v>97</v>
      </c>
      <c r="C30">
        <v>210</v>
      </c>
      <c r="D30">
        <v>94.9</v>
      </c>
      <c r="E30" t="s">
        <v>24</v>
      </c>
      <c r="F30">
        <v>180</v>
      </c>
      <c r="G30">
        <v>485</v>
      </c>
      <c r="H30">
        <v>171</v>
      </c>
      <c r="I30">
        <v>490</v>
      </c>
      <c r="J30">
        <v>6.6</v>
      </c>
      <c r="K30">
        <v>190</v>
      </c>
      <c r="L30" t="s">
        <v>25</v>
      </c>
      <c r="M30">
        <v>2000</v>
      </c>
      <c r="N30">
        <v>526</v>
      </c>
      <c r="O30">
        <v>5</v>
      </c>
      <c r="P30" t="s">
        <v>56</v>
      </c>
      <c r="Q30" t="s">
        <v>89</v>
      </c>
      <c r="R30">
        <v>4771</v>
      </c>
      <c r="S30">
        <v>1939</v>
      </c>
      <c r="T30">
        <v>1685</v>
      </c>
      <c r="U30" t="s">
        <v>34</v>
      </c>
      <c r="V30" t="s">
        <v>98</v>
      </c>
    </row>
    <row r="31" spans="1:22">
      <c r="A31" t="s">
        <v>54</v>
      </c>
      <c r="B31" t="s">
        <v>99</v>
      </c>
      <c r="C31">
        <v>210</v>
      </c>
      <c r="D31">
        <v>94.9</v>
      </c>
      <c r="E31" t="s">
        <v>24</v>
      </c>
      <c r="F31">
        <v>180</v>
      </c>
      <c r="G31">
        <v>855</v>
      </c>
      <c r="H31">
        <v>176</v>
      </c>
      <c r="I31">
        <v>480</v>
      </c>
      <c r="J31">
        <v>5.9</v>
      </c>
      <c r="K31">
        <v>200</v>
      </c>
      <c r="L31" t="s">
        <v>25</v>
      </c>
      <c r="M31">
        <v>2400</v>
      </c>
      <c r="N31" t="s">
        <v>100</v>
      </c>
      <c r="O31">
        <v>5</v>
      </c>
      <c r="P31" t="s">
        <v>63</v>
      </c>
      <c r="Q31" t="s">
        <v>89</v>
      </c>
      <c r="R31">
        <v>4771</v>
      </c>
      <c r="S31">
        <v>1939</v>
      </c>
      <c r="T31">
        <v>1685</v>
      </c>
      <c r="U31" t="s">
        <v>34</v>
      </c>
      <c r="V31" t="s">
        <v>101</v>
      </c>
    </row>
    <row r="32" spans="1:22">
      <c r="A32" t="s">
        <v>54</v>
      </c>
      <c r="B32" t="s">
        <v>102</v>
      </c>
      <c r="C32">
        <v>240</v>
      </c>
      <c r="D32">
        <v>94.9</v>
      </c>
      <c r="E32" t="s">
        <v>24</v>
      </c>
      <c r="F32">
        <v>180</v>
      </c>
      <c r="G32">
        <v>855</v>
      </c>
      <c r="H32">
        <v>156</v>
      </c>
      <c r="I32">
        <v>530</v>
      </c>
      <c r="J32">
        <v>3.9</v>
      </c>
      <c r="K32">
        <v>200</v>
      </c>
      <c r="L32" t="s">
        <v>25</v>
      </c>
      <c r="M32">
        <v>2100</v>
      </c>
      <c r="N32">
        <v>502</v>
      </c>
      <c r="O32">
        <v>5</v>
      </c>
      <c r="P32" t="s">
        <v>63</v>
      </c>
      <c r="Q32" t="s">
        <v>57</v>
      </c>
      <c r="R32">
        <v>4928</v>
      </c>
      <c r="S32">
        <v>1923</v>
      </c>
      <c r="T32">
        <v>1493</v>
      </c>
      <c r="U32" t="s">
        <v>58</v>
      </c>
      <c r="V32" t="s">
        <v>103</v>
      </c>
    </row>
    <row r="33" spans="1:22">
      <c r="A33" t="s">
        <v>54</v>
      </c>
      <c r="B33" t="s">
        <v>104</v>
      </c>
      <c r="C33">
        <v>240</v>
      </c>
      <c r="D33">
        <v>94.9</v>
      </c>
      <c r="E33" t="s">
        <v>24</v>
      </c>
      <c r="F33">
        <v>180</v>
      </c>
      <c r="G33">
        <v>855</v>
      </c>
      <c r="H33">
        <v>149</v>
      </c>
      <c r="I33">
        <v>555</v>
      </c>
      <c r="J33">
        <v>3.9</v>
      </c>
      <c r="K33">
        <v>200</v>
      </c>
      <c r="L33" t="s">
        <v>25</v>
      </c>
      <c r="M33">
        <v>2100</v>
      </c>
      <c r="N33">
        <v>502</v>
      </c>
      <c r="O33">
        <v>5</v>
      </c>
      <c r="P33" t="s">
        <v>63</v>
      </c>
      <c r="Q33" t="s">
        <v>57</v>
      </c>
      <c r="R33">
        <v>4928</v>
      </c>
      <c r="S33">
        <v>1923</v>
      </c>
      <c r="T33">
        <v>1465</v>
      </c>
      <c r="U33" t="s">
        <v>66</v>
      </c>
      <c r="V33" t="s">
        <v>105</v>
      </c>
    </row>
    <row r="34" spans="1:22">
      <c r="A34" t="s">
        <v>54</v>
      </c>
      <c r="B34" t="s">
        <v>106</v>
      </c>
      <c r="C34">
        <v>230</v>
      </c>
      <c r="D34">
        <v>94.9</v>
      </c>
      <c r="E34" t="s">
        <v>24</v>
      </c>
      <c r="F34">
        <v>180</v>
      </c>
      <c r="G34">
        <v>855</v>
      </c>
      <c r="H34">
        <v>169</v>
      </c>
      <c r="I34">
        <v>470</v>
      </c>
      <c r="J34">
        <v>4.3</v>
      </c>
      <c r="K34">
        <v>200</v>
      </c>
      <c r="L34" t="s">
        <v>25</v>
      </c>
      <c r="M34">
        <v>2400</v>
      </c>
      <c r="N34">
        <v>514</v>
      </c>
      <c r="O34">
        <v>5</v>
      </c>
      <c r="P34" t="s">
        <v>63</v>
      </c>
      <c r="Q34" t="s">
        <v>89</v>
      </c>
      <c r="R34">
        <v>4771</v>
      </c>
      <c r="S34">
        <v>1965</v>
      </c>
      <c r="T34">
        <v>1685</v>
      </c>
      <c r="U34" t="s">
        <v>34</v>
      </c>
      <c r="V34" t="s">
        <v>107</v>
      </c>
    </row>
    <row r="35" spans="1:22">
      <c r="A35" t="s">
        <v>54</v>
      </c>
      <c r="B35" t="s">
        <v>108</v>
      </c>
      <c r="C35">
        <v>230</v>
      </c>
      <c r="D35">
        <v>94.9</v>
      </c>
      <c r="E35" t="s">
        <v>24</v>
      </c>
      <c r="F35">
        <v>180</v>
      </c>
      <c r="G35">
        <v>855</v>
      </c>
      <c r="H35">
        <v>164</v>
      </c>
      <c r="I35">
        <v>495</v>
      </c>
      <c r="J35">
        <v>4.3</v>
      </c>
      <c r="K35">
        <v>200</v>
      </c>
      <c r="L35" t="s">
        <v>25</v>
      </c>
      <c r="M35">
        <v>2400</v>
      </c>
      <c r="N35">
        <v>511</v>
      </c>
      <c r="O35">
        <v>5</v>
      </c>
      <c r="P35" t="s">
        <v>63</v>
      </c>
      <c r="Q35" t="s">
        <v>89</v>
      </c>
      <c r="R35">
        <v>4771</v>
      </c>
      <c r="S35">
        <v>1965</v>
      </c>
      <c r="T35">
        <v>1665</v>
      </c>
      <c r="U35" t="s">
        <v>34</v>
      </c>
      <c r="V35" t="s">
        <v>109</v>
      </c>
    </row>
    <row r="36" spans="1:22">
      <c r="A36" t="s">
        <v>54</v>
      </c>
      <c r="B36" t="s">
        <v>110</v>
      </c>
      <c r="C36">
        <v>250</v>
      </c>
      <c r="D36">
        <v>97</v>
      </c>
      <c r="E36" t="s">
        <v>24</v>
      </c>
      <c r="F36">
        <v>396</v>
      </c>
      <c r="G36">
        <v>865</v>
      </c>
      <c r="H36">
        <v>184</v>
      </c>
      <c r="I36">
        <v>525</v>
      </c>
      <c r="J36">
        <v>2.8</v>
      </c>
      <c r="K36">
        <v>281</v>
      </c>
      <c r="L36" t="s">
        <v>25</v>
      </c>
      <c r="M36">
        <v>0</v>
      </c>
      <c r="N36">
        <v>350</v>
      </c>
      <c r="O36">
        <v>4</v>
      </c>
      <c r="P36" t="s">
        <v>63</v>
      </c>
      <c r="Q36" t="s">
        <v>111</v>
      </c>
      <c r="R36">
        <v>4997</v>
      </c>
      <c r="S36">
        <v>1964</v>
      </c>
      <c r="T36">
        <v>1389</v>
      </c>
      <c r="U36" t="s">
        <v>112</v>
      </c>
      <c r="V36" t="s">
        <v>113</v>
      </c>
    </row>
    <row r="37" spans="1:22">
      <c r="A37" t="s">
        <v>54</v>
      </c>
      <c r="B37" t="s">
        <v>114</v>
      </c>
      <c r="C37">
        <v>250</v>
      </c>
      <c r="D37">
        <v>97</v>
      </c>
      <c r="E37" t="s">
        <v>24</v>
      </c>
      <c r="F37">
        <v>396</v>
      </c>
      <c r="G37">
        <v>1027</v>
      </c>
      <c r="H37">
        <v>182</v>
      </c>
      <c r="I37">
        <v>525</v>
      </c>
      <c r="J37">
        <v>2.5</v>
      </c>
      <c r="K37">
        <v>281</v>
      </c>
      <c r="L37" t="s">
        <v>25</v>
      </c>
      <c r="M37">
        <v>0</v>
      </c>
      <c r="N37">
        <v>350</v>
      </c>
      <c r="O37">
        <v>4</v>
      </c>
      <c r="P37" t="s">
        <v>63</v>
      </c>
      <c r="Q37" t="s">
        <v>111</v>
      </c>
      <c r="R37">
        <v>4997</v>
      </c>
      <c r="S37">
        <v>1964</v>
      </c>
      <c r="T37">
        <v>1389</v>
      </c>
      <c r="U37" t="s">
        <v>112</v>
      </c>
      <c r="V37" t="s">
        <v>115</v>
      </c>
    </row>
    <row r="38" spans="1:22">
      <c r="A38" t="s">
        <v>54</v>
      </c>
      <c r="B38" t="s">
        <v>116</v>
      </c>
      <c r="C38">
        <v>245</v>
      </c>
      <c r="D38">
        <v>97</v>
      </c>
      <c r="E38" t="s">
        <v>24</v>
      </c>
      <c r="F38">
        <v>396</v>
      </c>
      <c r="G38">
        <v>740</v>
      </c>
      <c r="H38">
        <v>172</v>
      </c>
      <c r="I38">
        <v>540</v>
      </c>
      <c r="J38">
        <v>3.4</v>
      </c>
      <c r="K38">
        <v>281</v>
      </c>
      <c r="L38" t="s">
        <v>25</v>
      </c>
      <c r="M38">
        <v>0</v>
      </c>
      <c r="N38">
        <v>405</v>
      </c>
      <c r="O38">
        <v>4</v>
      </c>
      <c r="P38" t="s">
        <v>63</v>
      </c>
      <c r="Q38" t="s">
        <v>111</v>
      </c>
      <c r="R38">
        <v>5004</v>
      </c>
      <c r="S38">
        <v>1964</v>
      </c>
      <c r="T38">
        <v>1394</v>
      </c>
      <c r="U38" t="s">
        <v>112</v>
      </c>
      <c r="V38" t="s">
        <v>117</v>
      </c>
    </row>
    <row r="39" spans="1:22">
      <c r="A39" t="s">
        <v>54</v>
      </c>
      <c r="B39" t="s">
        <v>118</v>
      </c>
      <c r="C39">
        <v>245</v>
      </c>
      <c r="D39">
        <v>97</v>
      </c>
      <c r="E39" t="s">
        <v>24</v>
      </c>
      <c r="F39">
        <v>396</v>
      </c>
      <c r="G39">
        <v>625</v>
      </c>
      <c r="H39">
        <v>169</v>
      </c>
      <c r="I39">
        <v>540</v>
      </c>
      <c r="J39">
        <v>4</v>
      </c>
      <c r="K39">
        <v>281</v>
      </c>
      <c r="L39" t="s">
        <v>25</v>
      </c>
      <c r="M39">
        <v>0</v>
      </c>
      <c r="N39">
        <v>405</v>
      </c>
      <c r="O39">
        <v>4</v>
      </c>
      <c r="P39" t="s">
        <v>63</v>
      </c>
      <c r="Q39" t="s">
        <v>111</v>
      </c>
      <c r="R39">
        <v>5004</v>
      </c>
      <c r="S39">
        <v>1964</v>
      </c>
      <c r="T39">
        <v>1394</v>
      </c>
      <c r="U39" t="s">
        <v>112</v>
      </c>
      <c r="V39" t="s">
        <v>119</v>
      </c>
    </row>
    <row r="40" spans="1:22">
      <c r="A40" t="s">
        <v>120</v>
      </c>
      <c r="B40" t="s">
        <v>121</v>
      </c>
      <c r="C40">
        <v>225</v>
      </c>
      <c r="D40">
        <v>81.3</v>
      </c>
      <c r="E40" t="s">
        <v>24</v>
      </c>
      <c r="G40">
        <v>795</v>
      </c>
      <c r="H40">
        <v>197</v>
      </c>
      <c r="I40">
        <v>450</v>
      </c>
      <c r="J40">
        <v>3.9</v>
      </c>
      <c r="K40">
        <v>131</v>
      </c>
      <c r="L40" t="s">
        <v>25</v>
      </c>
      <c r="M40">
        <v>1600</v>
      </c>
      <c r="N40">
        <v>470</v>
      </c>
      <c r="O40">
        <v>5</v>
      </c>
      <c r="P40" t="s">
        <v>63</v>
      </c>
      <c r="Q40" t="s">
        <v>122</v>
      </c>
      <c r="R40">
        <v>4783</v>
      </c>
      <c r="S40">
        <v>1852</v>
      </c>
      <c r="T40">
        <v>1448</v>
      </c>
      <c r="U40" t="s">
        <v>66</v>
      </c>
      <c r="V40" t="s">
        <v>123</v>
      </c>
    </row>
    <row r="41" spans="1:22">
      <c r="A41" t="s">
        <v>120</v>
      </c>
      <c r="B41" t="s">
        <v>124</v>
      </c>
      <c r="C41">
        <v>190</v>
      </c>
      <c r="D41">
        <v>67.099999999999994</v>
      </c>
      <c r="E41" t="s">
        <v>24</v>
      </c>
      <c r="G41">
        <v>400</v>
      </c>
      <c r="H41">
        <v>174</v>
      </c>
      <c r="I41">
        <v>430</v>
      </c>
      <c r="J41">
        <v>6</v>
      </c>
      <c r="K41">
        <v>95</v>
      </c>
      <c r="L41" t="s">
        <v>25</v>
      </c>
      <c r="M41">
        <v>1600</v>
      </c>
      <c r="N41">
        <v>470</v>
      </c>
      <c r="O41">
        <v>5</v>
      </c>
      <c r="P41" t="s">
        <v>56</v>
      </c>
      <c r="Q41" t="s">
        <v>122</v>
      </c>
      <c r="R41">
        <v>4783</v>
      </c>
      <c r="S41">
        <v>1852</v>
      </c>
      <c r="T41">
        <v>1448</v>
      </c>
      <c r="U41" t="s">
        <v>66</v>
      </c>
      <c r="V41" t="s">
        <v>125</v>
      </c>
    </row>
    <row r="42" spans="1:22">
      <c r="A42" t="s">
        <v>120</v>
      </c>
      <c r="B42" t="s">
        <v>126</v>
      </c>
      <c r="C42">
        <v>190</v>
      </c>
      <c r="D42">
        <v>81.3</v>
      </c>
      <c r="E42" t="s">
        <v>24</v>
      </c>
      <c r="G42">
        <v>430</v>
      </c>
      <c r="H42">
        <v>174</v>
      </c>
      <c r="I42">
        <v>515</v>
      </c>
      <c r="J42">
        <v>5.6</v>
      </c>
      <c r="K42">
        <v>131</v>
      </c>
      <c r="L42" t="s">
        <v>25</v>
      </c>
      <c r="M42">
        <v>1600</v>
      </c>
      <c r="N42">
        <v>470</v>
      </c>
      <c r="O42">
        <v>5</v>
      </c>
      <c r="P42" t="s">
        <v>56</v>
      </c>
      <c r="Q42" t="s">
        <v>122</v>
      </c>
      <c r="R42">
        <v>4783</v>
      </c>
      <c r="S42">
        <v>1852</v>
      </c>
      <c r="T42">
        <v>1448</v>
      </c>
      <c r="U42" t="s">
        <v>66</v>
      </c>
      <c r="V42" t="s">
        <v>127</v>
      </c>
    </row>
    <row r="43" spans="1:22">
      <c r="A43" t="s">
        <v>120</v>
      </c>
      <c r="B43" t="s">
        <v>128</v>
      </c>
      <c r="C43">
        <v>200</v>
      </c>
      <c r="D43">
        <v>81.3</v>
      </c>
      <c r="E43" t="s">
        <v>24</v>
      </c>
      <c r="G43">
        <v>600</v>
      </c>
      <c r="H43">
        <v>183</v>
      </c>
      <c r="I43">
        <v>490</v>
      </c>
      <c r="J43">
        <v>5.0999999999999996</v>
      </c>
      <c r="K43">
        <v>131</v>
      </c>
      <c r="L43" t="s">
        <v>25</v>
      </c>
      <c r="M43">
        <v>1600</v>
      </c>
      <c r="N43">
        <v>470</v>
      </c>
      <c r="O43">
        <v>5</v>
      </c>
      <c r="P43" t="s">
        <v>63</v>
      </c>
      <c r="Q43" t="s">
        <v>122</v>
      </c>
      <c r="R43">
        <v>4783</v>
      </c>
      <c r="S43">
        <v>1852</v>
      </c>
      <c r="T43">
        <v>1448</v>
      </c>
      <c r="U43" t="s">
        <v>66</v>
      </c>
      <c r="V43" t="s">
        <v>129</v>
      </c>
    </row>
    <row r="44" spans="1:22">
      <c r="A44" t="s">
        <v>120</v>
      </c>
      <c r="B44" t="s">
        <v>130</v>
      </c>
      <c r="C44">
        <v>230</v>
      </c>
      <c r="D44">
        <v>81.2</v>
      </c>
      <c r="E44" t="s">
        <v>24</v>
      </c>
      <c r="G44">
        <v>795</v>
      </c>
      <c r="H44">
        <v>172</v>
      </c>
      <c r="I44">
        <v>430</v>
      </c>
      <c r="J44">
        <v>3.8</v>
      </c>
      <c r="K44">
        <v>136</v>
      </c>
      <c r="L44" t="s">
        <v>25</v>
      </c>
      <c r="M44">
        <v>2000</v>
      </c>
      <c r="N44">
        <v>490</v>
      </c>
      <c r="O44">
        <v>5</v>
      </c>
      <c r="P44" t="s">
        <v>63</v>
      </c>
      <c r="Q44" t="s">
        <v>131</v>
      </c>
      <c r="R44">
        <v>5060</v>
      </c>
      <c r="S44">
        <v>1900</v>
      </c>
      <c r="T44">
        <v>1505</v>
      </c>
      <c r="U44" t="s">
        <v>112</v>
      </c>
      <c r="V44" t="s">
        <v>132</v>
      </c>
    </row>
    <row r="45" spans="1:22">
      <c r="A45" t="s">
        <v>120</v>
      </c>
      <c r="B45" t="s">
        <v>133</v>
      </c>
      <c r="C45">
        <v>230</v>
      </c>
      <c r="D45">
        <v>81.2</v>
      </c>
      <c r="E45" t="s">
        <v>24</v>
      </c>
      <c r="G45">
        <v>795</v>
      </c>
      <c r="H45">
        <v>179</v>
      </c>
      <c r="I45">
        <v>425</v>
      </c>
      <c r="J45">
        <v>3.9</v>
      </c>
      <c r="K45">
        <v>136</v>
      </c>
      <c r="L45" t="s">
        <v>25</v>
      </c>
      <c r="M45">
        <v>2000</v>
      </c>
      <c r="N45">
        <v>570</v>
      </c>
      <c r="O45">
        <v>5</v>
      </c>
      <c r="P45" t="s">
        <v>63</v>
      </c>
      <c r="Q45" t="s">
        <v>131</v>
      </c>
      <c r="R45">
        <v>5060</v>
      </c>
      <c r="S45">
        <v>1900</v>
      </c>
      <c r="T45">
        <v>1505</v>
      </c>
      <c r="U45" t="s">
        <v>58</v>
      </c>
      <c r="V45" t="s">
        <v>134</v>
      </c>
    </row>
    <row r="46" spans="1:22">
      <c r="A46" t="s">
        <v>120</v>
      </c>
      <c r="B46" t="s">
        <v>135</v>
      </c>
      <c r="C46">
        <v>193</v>
      </c>
      <c r="D46">
        <v>81.2</v>
      </c>
      <c r="E46" t="s">
        <v>24</v>
      </c>
      <c r="G46">
        <v>400</v>
      </c>
      <c r="H46">
        <v>159</v>
      </c>
      <c r="I46">
        <v>480</v>
      </c>
      <c r="J46">
        <v>6</v>
      </c>
      <c r="K46">
        <v>136</v>
      </c>
      <c r="L46" t="s">
        <v>25</v>
      </c>
      <c r="M46">
        <v>1500</v>
      </c>
      <c r="N46">
        <v>490</v>
      </c>
      <c r="O46">
        <v>5</v>
      </c>
      <c r="P46" t="s">
        <v>56</v>
      </c>
      <c r="Q46" t="s">
        <v>131</v>
      </c>
      <c r="R46">
        <v>5060</v>
      </c>
      <c r="S46">
        <v>1900</v>
      </c>
      <c r="T46">
        <v>1515</v>
      </c>
      <c r="U46" t="s">
        <v>112</v>
      </c>
      <c r="V46" t="s">
        <v>136</v>
      </c>
    </row>
    <row r="47" spans="1:22">
      <c r="A47" t="s">
        <v>120</v>
      </c>
      <c r="B47" t="s">
        <v>137</v>
      </c>
      <c r="C47">
        <v>193</v>
      </c>
      <c r="D47">
        <v>81.2</v>
      </c>
      <c r="E47" t="s">
        <v>24</v>
      </c>
      <c r="G47">
        <v>400</v>
      </c>
      <c r="H47">
        <v>165</v>
      </c>
      <c r="I47">
        <v>465</v>
      </c>
      <c r="J47">
        <v>6.1</v>
      </c>
      <c r="K47">
        <v>136</v>
      </c>
      <c r="L47" t="s">
        <v>25</v>
      </c>
      <c r="M47">
        <v>1500</v>
      </c>
      <c r="N47">
        <v>570</v>
      </c>
      <c r="O47">
        <v>5</v>
      </c>
      <c r="P47" t="s">
        <v>56</v>
      </c>
      <c r="Q47" t="s">
        <v>131</v>
      </c>
      <c r="R47">
        <v>5060</v>
      </c>
      <c r="S47">
        <v>1900</v>
      </c>
      <c r="T47">
        <v>1515</v>
      </c>
      <c r="U47" t="s">
        <v>58</v>
      </c>
      <c r="V47" t="s">
        <v>138</v>
      </c>
    </row>
    <row r="48" spans="1:22">
      <c r="A48" t="s">
        <v>120</v>
      </c>
      <c r="B48" t="s">
        <v>139</v>
      </c>
      <c r="C48">
        <v>215</v>
      </c>
      <c r="D48">
        <v>81.2</v>
      </c>
      <c r="E48" t="s">
        <v>24</v>
      </c>
      <c r="G48">
        <v>590</v>
      </c>
      <c r="H48">
        <v>167</v>
      </c>
      <c r="I48">
        <v>465</v>
      </c>
      <c r="J48">
        <v>5.4</v>
      </c>
      <c r="K48">
        <v>136</v>
      </c>
      <c r="L48" t="s">
        <v>25</v>
      </c>
      <c r="M48">
        <v>2000</v>
      </c>
      <c r="N48">
        <v>490</v>
      </c>
      <c r="O48">
        <v>5</v>
      </c>
      <c r="P48" t="s">
        <v>63</v>
      </c>
      <c r="Q48" t="s">
        <v>131</v>
      </c>
      <c r="R48">
        <v>5060</v>
      </c>
      <c r="S48">
        <v>1900</v>
      </c>
      <c r="T48">
        <v>1515</v>
      </c>
      <c r="U48" t="s">
        <v>112</v>
      </c>
      <c r="V48" t="s">
        <v>140</v>
      </c>
    </row>
    <row r="49" spans="1:22">
      <c r="A49" t="s">
        <v>120</v>
      </c>
      <c r="B49" t="s">
        <v>141</v>
      </c>
      <c r="C49">
        <v>215</v>
      </c>
      <c r="D49">
        <v>81.2</v>
      </c>
      <c r="E49" t="s">
        <v>24</v>
      </c>
      <c r="G49">
        <v>590</v>
      </c>
      <c r="H49">
        <v>174</v>
      </c>
      <c r="I49">
        <v>450</v>
      </c>
      <c r="J49">
        <v>5.5</v>
      </c>
      <c r="K49">
        <v>136</v>
      </c>
      <c r="L49" t="s">
        <v>25</v>
      </c>
      <c r="M49">
        <v>2000</v>
      </c>
      <c r="N49">
        <v>570</v>
      </c>
      <c r="O49">
        <v>5</v>
      </c>
      <c r="P49" t="s">
        <v>63</v>
      </c>
      <c r="Q49" t="s">
        <v>131</v>
      </c>
      <c r="R49">
        <v>5060</v>
      </c>
      <c r="S49">
        <v>1900</v>
      </c>
      <c r="T49">
        <v>1515</v>
      </c>
      <c r="U49" t="s">
        <v>58</v>
      </c>
      <c r="V49" t="s">
        <v>142</v>
      </c>
    </row>
    <row r="50" spans="1:22">
      <c r="A50" t="s">
        <v>120</v>
      </c>
      <c r="B50" t="s">
        <v>143</v>
      </c>
      <c r="C50">
        <v>250</v>
      </c>
      <c r="D50">
        <v>101.7</v>
      </c>
      <c r="E50" t="s">
        <v>24</v>
      </c>
      <c r="G50">
        <v>1100</v>
      </c>
      <c r="H50">
        <v>208</v>
      </c>
      <c r="I50">
        <v>490</v>
      </c>
      <c r="J50">
        <v>3.7</v>
      </c>
      <c r="K50">
        <v>159</v>
      </c>
      <c r="L50" t="s">
        <v>25</v>
      </c>
      <c r="M50">
        <v>0</v>
      </c>
      <c r="N50">
        <v>500</v>
      </c>
      <c r="O50">
        <v>5</v>
      </c>
      <c r="P50" t="s">
        <v>63</v>
      </c>
      <c r="Q50" t="s">
        <v>111</v>
      </c>
      <c r="R50">
        <v>5391</v>
      </c>
      <c r="S50">
        <v>1950</v>
      </c>
      <c r="T50">
        <v>1544</v>
      </c>
      <c r="U50" t="s">
        <v>112</v>
      </c>
      <c r="V50" t="s">
        <v>144</v>
      </c>
    </row>
    <row r="51" spans="1:22">
      <c r="A51" t="s">
        <v>120</v>
      </c>
      <c r="B51" t="s">
        <v>145</v>
      </c>
      <c r="C51">
        <v>205</v>
      </c>
      <c r="D51">
        <v>101.7</v>
      </c>
      <c r="E51" t="s">
        <v>24</v>
      </c>
      <c r="G51">
        <v>650</v>
      </c>
      <c r="H51">
        <v>177</v>
      </c>
      <c r="I51">
        <v>520</v>
      </c>
      <c r="J51">
        <v>5.5</v>
      </c>
      <c r="K51">
        <v>159</v>
      </c>
      <c r="L51" t="s">
        <v>25</v>
      </c>
      <c r="M51">
        <v>0</v>
      </c>
      <c r="N51">
        <v>500</v>
      </c>
      <c r="O51">
        <v>5</v>
      </c>
      <c r="P51" t="s">
        <v>56</v>
      </c>
      <c r="Q51" t="s">
        <v>111</v>
      </c>
      <c r="R51">
        <v>5391</v>
      </c>
      <c r="S51">
        <v>1950</v>
      </c>
      <c r="T51">
        <v>1544</v>
      </c>
      <c r="U51" t="s">
        <v>112</v>
      </c>
      <c r="V51" t="s">
        <v>146</v>
      </c>
    </row>
    <row r="52" spans="1:22">
      <c r="A52" t="s">
        <v>120</v>
      </c>
      <c r="B52" t="s">
        <v>147</v>
      </c>
      <c r="C52">
        <v>240</v>
      </c>
      <c r="D52">
        <v>101.7</v>
      </c>
      <c r="E52" t="s">
        <v>24</v>
      </c>
      <c r="G52">
        <v>745</v>
      </c>
      <c r="H52">
        <v>172</v>
      </c>
      <c r="I52">
        <v>510</v>
      </c>
      <c r="J52">
        <v>4.7</v>
      </c>
      <c r="K52">
        <v>159</v>
      </c>
      <c r="L52" t="s">
        <v>25</v>
      </c>
      <c r="M52">
        <v>2000</v>
      </c>
      <c r="N52">
        <v>500</v>
      </c>
      <c r="O52">
        <v>5</v>
      </c>
      <c r="P52" t="s">
        <v>63</v>
      </c>
      <c r="Q52" t="s">
        <v>111</v>
      </c>
      <c r="R52">
        <v>5391</v>
      </c>
      <c r="S52">
        <v>1950</v>
      </c>
      <c r="T52">
        <v>1544</v>
      </c>
      <c r="U52" t="s">
        <v>112</v>
      </c>
      <c r="V52" t="s">
        <v>148</v>
      </c>
    </row>
    <row r="53" spans="1:22">
      <c r="A53" t="s">
        <v>120</v>
      </c>
      <c r="B53" t="s">
        <v>149</v>
      </c>
      <c r="C53">
        <v>250</v>
      </c>
      <c r="D53">
        <v>108.9</v>
      </c>
      <c r="E53" t="s">
        <v>24</v>
      </c>
      <c r="G53">
        <v>1015</v>
      </c>
      <c r="H53">
        <v>209</v>
      </c>
      <c r="I53">
        <v>500</v>
      </c>
      <c r="J53">
        <v>3.8</v>
      </c>
      <c r="K53">
        <v>150</v>
      </c>
      <c r="L53" t="s">
        <v>25</v>
      </c>
      <c r="M53">
        <v>2500</v>
      </c>
      <c r="N53">
        <v>500</v>
      </c>
      <c r="O53">
        <v>5</v>
      </c>
      <c r="P53" t="s">
        <v>63</v>
      </c>
      <c r="Q53" t="s">
        <v>57</v>
      </c>
      <c r="R53">
        <v>4965</v>
      </c>
      <c r="S53">
        <v>1970</v>
      </c>
      <c r="T53">
        <v>1695</v>
      </c>
      <c r="U53" t="s">
        <v>34</v>
      </c>
      <c r="V53" t="s">
        <v>150</v>
      </c>
    </row>
    <row r="54" spans="1:22">
      <c r="A54" t="s">
        <v>120</v>
      </c>
      <c r="B54" t="s">
        <v>151</v>
      </c>
      <c r="C54">
        <v>200</v>
      </c>
      <c r="D54">
        <v>94.8</v>
      </c>
      <c r="E54" t="s">
        <v>24</v>
      </c>
      <c r="G54">
        <v>700</v>
      </c>
      <c r="H54">
        <v>193</v>
      </c>
      <c r="I54">
        <v>470</v>
      </c>
      <c r="J54">
        <v>5.0999999999999996</v>
      </c>
      <c r="K54">
        <v>115</v>
      </c>
      <c r="L54" t="s">
        <v>25</v>
      </c>
      <c r="M54">
        <v>2500</v>
      </c>
      <c r="N54">
        <v>500</v>
      </c>
      <c r="O54">
        <v>5</v>
      </c>
      <c r="P54" t="s">
        <v>63</v>
      </c>
      <c r="Q54" t="s">
        <v>57</v>
      </c>
      <c r="R54">
        <v>4965</v>
      </c>
      <c r="S54">
        <v>1970</v>
      </c>
      <c r="T54">
        <v>1695</v>
      </c>
      <c r="U54" t="s">
        <v>34</v>
      </c>
      <c r="V54" t="s">
        <v>152</v>
      </c>
    </row>
    <row r="55" spans="1:22">
      <c r="A55" t="s">
        <v>120</v>
      </c>
      <c r="B55" t="s">
        <v>153</v>
      </c>
      <c r="C55">
        <v>200</v>
      </c>
      <c r="D55">
        <v>109.1</v>
      </c>
      <c r="E55" t="s">
        <v>24</v>
      </c>
      <c r="G55">
        <v>765</v>
      </c>
      <c r="H55">
        <v>194</v>
      </c>
      <c r="I55">
        <v>525</v>
      </c>
      <c r="J55">
        <v>4.5999999999999996</v>
      </c>
      <c r="K55">
        <v>150</v>
      </c>
      <c r="L55" t="s">
        <v>25</v>
      </c>
      <c r="M55">
        <v>2500</v>
      </c>
      <c r="N55">
        <v>500</v>
      </c>
      <c r="O55">
        <v>5</v>
      </c>
      <c r="P55" t="s">
        <v>63</v>
      </c>
      <c r="Q55" t="s">
        <v>57</v>
      </c>
      <c r="R55">
        <v>4965</v>
      </c>
      <c r="S55">
        <v>1970</v>
      </c>
      <c r="T55">
        <v>1695</v>
      </c>
      <c r="U55" t="s">
        <v>34</v>
      </c>
      <c r="V55" t="s">
        <v>154</v>
      </c>
    </row>
    <row r="56" spans="1:22">
      <c r="A56" t="s">
        <v>120</v>
      </c>
      <c r="B56" t="s">
        <v>155</v>
      </c>
      <c r="C56">
        <v>170</v>
      </c>
      <c r="D56">
        <v>64.7</v>
      </c>
      <c r="E56" t="s">
        <v>24</v>
      </c>
      <c r="G56">
        <v>247</v>
      </c>
      <c r="H56">
        <v>150</v>
      </c>
      <c r="I56">
        <v>390</v>
      </c>
      <c r="J56">
        <v>8.3000000000000007</v>
      </c>
      <c r="K56">
        <v>94</v>
      </c>
      <c r="L56" t="s">
        <v>25</v>
      </c>
      <c r="M56">
        <v>750</v>
      </c>
      <c r="N56">
        <v>490</v>
      </c>
      <c r="O56">
        <v>5</v>
      </c>
      <c r="P56" t="s">
        <v>26</v>
      </c>
      <c r="Q56" t="s">
        <v>40</v>
      </c>
      <c r="R56">
        <v>4500</v>
      </c>
      <c r="S56">
        <v>1845</v>
      </c>
      <c r="T56">
        <v>1616</v>
      </c>
      <c r="U56" t="s">
        <v>34</v>
      </c>
      <c r="V56" t="s">
        <v>156</v>
      </c>
    </row>
    <row r="57" spans="1:22">
      <c r="A57" t="s">
        <v>120</v>
      </c>
      <c r="B57" t="s">
        <v>157</v>
      </c>
      <c r="C57">
        <v>180</v>
      </c>
      <c r="D57">
        <v>64.7</v>
      </c>
      <c r="E57" t="s">
        <v>24</v>
      </c>
      <c r="G57">
        <v>494</v>
      </c>
      <c r="H57">
        <v>155</v>
      </c>
      <c r="I57">
        <v>380</v>
      </c>
      <c r="J57">
        <v>5.6</v>
      </c>
      <c r="K57">
        <v>94</v>
      </c>
      <c r="L57" t="s">
        <v>25</v>
      </c>
      <c r="M57">
        <v>1200</v>
      </c>
      <c r="N57">
        <v>490</v>
      </c>
      <c r="O57">
        <v>5</v>
      </c>
      <c r="P57" t="s">
        <v>63</v>
      </c>
      <c r="Q57" t="s">
        <v>40</v>
      </c>
      <c r="R57">
        <v>4500</v>
      </c>
      <c r="S57">
        <v>1845</v>
      </c>
      <c r="T57">
        <v>1616</v>
      </c>
      <c r="U57" t="s">
        <v>34</v>
      </c>
      <c r="V57" t="s">
        <v>158</v>
      </c>
    </row>
    <row r="58" spans="1:22">
      <c r="A58" t="s">
        <v>120</v>
      </c>
      <c r="B58" t="s">
        <v>159</v>
      </c>
      <c r="C58">
        <v>170</v>
      </c>
      <c r="D58">
        <v>64.7</v>
      </c>
      <c r="E58" t="s">
        <v>24</v>
      </c>
      <c r="G58">
        <v>247</v>
      </c>
      <c r="H58">
        <v>147</v>
      </c>
      <c r="I58">
        <v>395</v>
      </c>
      <c r="J58">
        <v>8.6</v>
      </c>
      <c r="K58">
        <v>94</v>
      </c>
      <c r="L58" t="s">
        <v>25</v>
      </c>
      <c r="M58">
        <v>750</v>
      </c>
      <c r="N58">
        <v>525</v>
      </c>
      <c r="O58">
        <v>5</v>
      </c>
      <c r="P58" t="s">
        <v>26</v>
      </c>
      <c r="Q58" t="s">
        <v>40</v>
      </c>
      <c r="R58">
        <v>4554</v>
      </c>
      <c r="S58">
        <v>1845</v>
      </c>
      <c r="T58">
        <v>1560</v>
      </c>
      <c r="U58" t="s">
        <v>34</v>
      </c>
      <c r="V58" t="s">
        <v>160</v>
      </c>
    </row>
    <row r="59" spans="1:22">
      <c r="A59" t="s">
        <v>120</v>
      </c>
      <c r="B59" t="s">
        <v>161</v>
      </c>
      <c r="C59">
        <v>180</v>
      </c>
      <c r="D59">
        <v>64.7</v>
      </c>
      <c r="E59" t="s">
        <v>24</v>
      </c>
      <c r="G59">
        <v>494</v>
      </c>
      <c r="H59">
        <v>155</v>
      </c>
      <c r="I59">
        <v>385</v>
      </c>
      <c r="J59">
        <v>5.6</v>
      </c>
      <c r="K59">
        <v>94</v>
      </c>
      <c r="L59" t="s">
        <v>25</v>
      </c>
      <c r="M59">
        <v>1200</v>
      </c>
      <c r="N59">
        <v>525</v>
      </c>
      <c r="O59">
        <v>5</v>
      </c>
      <c r="P59" t="s">
        <v>63</v>
      </c>
      <c r="Q59" t="s">
        <v>40</v>
      </c>
      <c r="R59">
        <v>4554</v>
      </c>
      <c r="S59">
        <v>1845</v>
      </c>
      <c r="T59">
        <v>1560</v>
      </c>
      <c r="U59" t="s">
        <v>34</v>
      </c>
      <c r="V59" t="s">
        <v>162</v>
      </c>
    </row>
    <row r="60" spans="1:22">
      <c r="A60" t="s">
        <v>163</v>
      </c>
      <c r="B60" t="s">
        <v>164</v>
      </c>
      <c r="C60">
        <v>160</v>
      </c>
      <c r="D60">
        <v>45.1</v>
      </c>
      <c r="E60" t="s">
        <v>24</v>
      </c>
      <c r="G60">
        <v>290</v>
      </c>
      <c r="H60">
        <v>145</v>
      </c>
      <c r="I60">
        <v>245</v>
      </c>
      <c r="J60">
        <v>7.9</v>
      </c>
      <c r="K60">
        <v>51</v>
      </c>
      <c r="L60" t="s">
        <v>25</v>
      </c>
      <c r="M60">
        <v>750</v>
      </c>
      <c r="N60">
        <v>400</v>
      </c>
      <c r="O60">
        <v>5</v>
      </c>
      <c r="P60" t="s">
        <v>26</v>
      </c>
      <c r="Q60" t="s">
        <v>33</v>
      </c>
      <c r="R60">
        <v>4310</v>
      </c>
      <c r="S60">
        <v>1830</v>
      </c>
      <c r="T60">
        <v>1675</v>
      </c>
      <c r="U60" t="s">
        <v>34</v>
      </c>
      <c r="V60" t="s">
        <v>165</v>
      </c>
    </row>
    <row r="61" spans="1:22">
      <c r="A61" t="s">
        <v>163</v>
      </c>
      <c r="B61" t="s">
        <v>166</v>
      </c>
      <c r="C61">
        <v>160</v>
      </c>
      <c r="D61">
        <v>60.5</v>
      </c>
      <c r="E61" t="s">
        <v>24</v>
      </c>
      <c r="F61">
        <v>126</v>
      </c>
      <c r="G61">
        <v>310</v>
      </c>
      <c r="H61">
        <v>144</v>
      </c>
      <c r="I61">
        <v>340</v>
      </c>
      <c r="J61">
        <v>7.3</v>
      </c>
      <c r="K61">
        <v>75</v>
      </c>
      <c r="L61" t="s">
        <v>25</v>
      </c>
      <c r="M61">
        <v>750</v>
      </c>
      <c r="N61">
        <v>440</v>
      </c>
      <c r="O61">
        <v>5</v>
      </c>
      <c r="P61" t="s">
        <v>26</v>
      </c>
      <c r="Q61" t="s">
        <v>40</v>
      </c>
      <c r="R61">
        <v>4455</v>
      </c>
      <c r="S61">
        <v>1875</v>
      </c>
      <c r="T61">
        <v>1615</v>
      </c>
      <c r="U61" t="s">
        <v>34</v>
      </c>
      <c r="V61" t="s">
        <v>167</v>
      </c>
    </row>
    <row r="62" spans="1:22">
      <c r="A62" t="s">
        <v>163</v>
      </c>
      <c r="B62" t="s">
        <v>168</v>
      </c>
      <c r="C62">
        <v>150</v>
      </c>
      <c r="D62">
        <v>44.9</v>
      </c>
      <c r="E62" t="s">
        <v>24</v>
      </c>
      <c r="F62">
        <v>104</v>
      </c>
      <c r="G62">
        <v>180</v>
      </c>
      <c r="H62">
        <v>132</v>
      </c>
      <c r="I62">
        <v>265</v>
      </c>
      <c r="J62">
        <v>12.3</v>
      </c>
      <c r="K62">
        <v>50</v>
      </c>
      <c r="L62" t="s">
        <v>25</v>
      </c>
      <c r="M62">
        <v>0</v>
      </c>
      <c r="N62">
        <v>345</v>
      </c>
      <c r="O62">
        <v>5</v>
      </c>
      <c r="P62" t="s">
        <v>26</v>
      </c>
      <c r="Q62" t="s">
        <v>169</v>
      </c>
      <c r="R62">
        <v>4290</v>
      </c>
      <c r="S62">
        <v>1770</v>
      </c>
      <c r="T62">
        <v>1570</v>
      </c>
      <c r="U62" t="s">
        <v>28</v>
      </c>
      <c r="V62" t="s">
        <v>170</v>
      </c>
    </row>
    <row r="63" spans="1:22">
      <c r="A63" t="s">
        <v>163</v>
      </c>
      <c r="B63" t="s">
        <v>171</v>
      </c>
      <c r="C63">
        <v>160</v>
      </c>
      <c r="D63">
        <v>44.9</v>
      </c>
      <c r="E63" t="s">
        <v>24</v>
      </c>
      <c r="F63">
        <v>104</v>
      </c>
      <c r="H63">
        <v>145</v>
      </c>
      <c r="I63">
        <v>260</v>
      </c>
      <c r="J63">
        <v>8</v>
      </c>
      <c r="K63">
        <v>50</v>
      </c>
      <c r="L63" t="s">
        <v>25</v>
      </c>
      <c r="M63">
        <v>0</v>
      </c>
      <c r="N63">
        <v>345</v>
      </c>
      <c r="O63">
        <v>5</v>
      </c>
      <c r="P63" t="s">
        <v>26</v>
      </c>
      <c r="Q63" t="s">
        <v>169</v>
      </c>
      <c r="R63">
        <v>4290</v>
      </c>
      <c r="S63">
        <v>1770</v>
      </c>
      <c r="T63">
        <v>1570</v>
      </c>
      <c r="U63" t="s">
        <v>28</v>
      </c>
      <c r="V63" t="s">
        <v>172</v>
      </c>
    </row>
    <row r="64" spans="1:22">
      <c r="A64" t="s">
        <v>163</v>
      </c>
      <c r="B64" t="s">
        <v>173</v>
      </c>
      <c r="C64">
        <v>160</v>
      </c>
      <c r="D64">
        <v>60.5</v>
      </c>
      <c r="E64" t="s">
        <v>24</v>
      </c>
      <c r="F64">
        <v>126</v>
      </c>
      <c r="G64">
        <v>310</v>
      </c>
      <c r="H64">
        <v>142</v>
      </c>
      <c r="I64">
        <v>350</v>
      </c>
      <c r="J64">
        <v>7</v>
      </c>
      <c r="K64">
        <v>65</v>
      </c>
      <c r="L64" t="s">
        <v>25</v>
      </c>
      <c r="M64">
        <v>0</v>
      </c>
      <c r="N64">
        <v>345</v>
      </c>
      <c r="O64">
        <v>5</v>
      </c>
      <c r="P64" t="s">
        <v>26</v>
      </c>
      <c r="Q64" t="s">
        <v>169</v>
      </c>
      <c r="R64">
        <v>4290</v>
      </c>
      <c r="S64">
        <v>1770</v>
      </c>
      <c r="T64">
        <v>1570</v>
      </c>
      <c r="U64" t="s">
        <v>28</v>
      </c>
      <c r="V64" t="s">
        <v>174</v>
      </c>
    </row>
    <row r="65" spans="1:22">
      <c r="A65" t="s">
        <v>163</v>
      </c>
      <c r="B65" t="s">
        <v>175</v>
      </c>
      <c r="C65">
        <v>150</v>
      </c>
      <c r="D65">
        <v>30</v>
      </c>
      <c r="E65" t="s">
        <v>24</v>
      </c>
      <c r="F65">
        <v>94</v>
      </c>
      <c r="G65">
        <v>175</v>
      </c>
      <c r="H65">
        <v>136</v>
      </c>
      <c r="I65">
        <v>190</v>
      </c>
      <c r="J65">
        <v>11.1</v>
      </c>
      <c r="K65">
        <v>45</v>
      </c>
      <c r="L65" t="s">
        <v>25</v>
      </c>
      <c r="M65">
        <v>0</v>
      </c>
      <c r="N65">
        <v>308</v>
      </c>
      <c r="O65">
        <v>4</v>
      </c>
      <c r="P65" t="s">
        <v>26</v>
      </c>
      <c r="Q65" t="s">
        <v>27</v>
      </c>
      <c r="R65">
        <v>3990</v>
      </c>
      <c r="S65">
        <v>1720</v>
      </c>
      <c r="T65">
        <v>1590</v>
      </c>
      <c r="U65" t="s">
        <v>28</v>
      </c>
      <c r="V65" t="s">
        <v>176</v>
      </c>
    </row>
    <row r="66" spans="1:22">
      <c r="A66" t="s">
        <v>163</v>
      </c>
      <c r="B66" t="s">
        <v>177</v>
      </c>
      <c r="C66">
        <v>150</v>
      </c>
      <c r="D66">
        <v>43.2</v>
      </c>
      <c r="E66" t="s">
        <v>24</v>
      </c>
      <c r="F66">
        <v>90</v>
      </c>
      <c r="G66">
        <v>175</v>
      </c>
      <c r="H66">
        <v>134</v>
      </c>
      <c r="I66">
        <v>270</v>
      </c>
      <c r="J66">
        <v>12.1</v>
      </c>
      <c r="K66">
        <v>60</v>
      </c>
      <c r="L66" t="s">
        <v>25</v>
      </c>
      <c r="M66">
        <v>0</v>
      </c>
      <c r="N66">
        <v>308</v>
      </c>
      <c r="O66">
        <v>4</v>
      </c>
      <c r="P66" t="s">
        <v>26</v>
      </c>
      <c r="Q66" t="s">
        <v>27</v>
      </c>
      <c r="R66">
        <v>3990</v>
      </c>
      <c r="S66">
        <v>1720</v>
      </c>
      <c r="T66">
        <v>1590</v>
      </c>
      <c r="U66" t="s">
        <v>28</v>
      </c>
      <c r="V66" t="s">
        <v>178</v>
      </c>
    </row>
    <row r="67" spans="1:22">
      <c r="A67" t="s">
        <v>163</v>
      </c>
      <c r="B67" t="s">
        <v>179</v>
      </c>
      <c r="C67">
        <v>150</v>
      </c>
      <c r="D67">
        <v>43.2</v>
      </c>
      <c r="E67" t="s">
        <v>24</v>
      </c>
      <c r="F67">
        <v>90</v>
      </c>
      <c r="G67">
        <v>220</v>
      </c>
      <c r="H67">
        <v>139</v>
      </c>
      <c r="I67">
        <v>265</v>
      </c>
      <c r="J67">
        <v>9.1</v>
      </c>
      <c r="K67">
        <v>60</v>
      </c>
      <c r="L67" t="s">
        <v>25</v>
      </c>
      <c r="M67">
        <v>0</v>
      </c>
      <c r="N67">
        <v>308</v>
      </c>
      <c r="O67">
        <v>4</v>
      </c>
      <c r="P67" t="s">
        <v>26</v>
      </c>
      <c r="Q67" t="s">
        <v>27</v>
      </c>
      <c r="R67">
        <v>3990</v>
      </c>
      <c r="S67">
        <v>1720</v>
      </c>
      <c r="T67">
        <v>1590</v>
      </c>
      <c r="U67" t="s">
        <v>28</v>
      </c>
      <c r="V67" t="s">
        <v>180</v>
      </c>
    </row>
    <row r="68" spans="1:22">
      <c r="A68" t="s">
        <v>163</v>
      </c>
      <c r="B68" t="s">
        <v>181</v>
      </c>
      <c r="C68">
        <v>220</v>
      </c>
      <c r="D68">
        <v>61.4</v>
      </c>
      <c r="E68" t="s">
        <v>24</v>
      </c>
      <c r="F68">
        <v>128</v>
      </c>
      <c r="G68">
        <v>380</v>
      </c>
      <c r="H68">
        <v>133</v>
      </c>
      <c r="I68">
        <v>365</v>
      </c>
      <c r="J68">
        <v>7.5</v>
      </c>
      <c r="K68">
        <v>75</v>
      </c>
      <c r="L68" t="s">
        <v>25</v>
      </c>
      <c r="M68">
        <v>750</v>
      </c>
      <c r="N68">
        <v>400</v>
      </c>
      <c r="O68">
        <v>5</v>
      </c>
      <c r="P68" t="s">
        <v>56</v>
      </c>
      <c r="Q68" t="s">
        <v>122</v>
      </c>
      <c r="R68">
        <v>4800</v>
      </c>
      <c r="S68">
        <v>1875</v>
      </c>
      <c r="T68">
        <v>1460</v>
      </c>
      <c r="U68" t="s">
        <v>112</v>
      </c>
      <c r="V68" t="s">
        <v>182</v>
      </c>
    </row>
    <row r="69" spans="1:22">
      <c r="A69" t="s">
        <v>163</v>
      </c>
      <c r="B69" t="s">
        <v>183</v>
      </c>
      <c r="C69">
        <v>180</v>
      </c>
      <c r="D69">
        <v>82.5</v>
      </c>
      <c r="E69" t="s">
        <v>24</v>
      </c>
      <c r="F69">
        <v>172</v>
      </c>
      <c r="G69">
        <v>670</v>
      </c>
      <c r="H69">
        <v>159</v>
      </c>
      <c r="I69">
        <v>445</v>
      </c>
      <c r="J69">
        <v>3.8</v>
      </c>
      <c r="K69">
        <v>100</v>
      </c>
      <c r="L69" t="s">
        <v>25</v>
      </c>
      <c r="M69">
        <v>1500</v>
      </c>
      <c r="N69">
        <v>400</v>
      </c>
      <c r="O69">
        <v>5</v>
      </c>
      <c r="P69" t="s">
        <v>63</v>
      </c>
      <c r="Q69" t="s">
        <v>122</v>
      </c>
      <c r="R69">
        <v>4800</v>
      </c>
      <c r="S69">
        <v>1875</v>
      </c>
      <c r="T69">
        <v>1460</v>
      </c>
      <c r="U69" t="s">
        <v>112</v>
      </c>
      <c r="V69" t="s">
        <v>184</v>
      </c>
    </row>
    <row r="70" spans="1:22">
      <c r="A70" t="s">
        <v>163</v>
      </c>
      <c r="B70" t="s">
        <v>185</v>
      </c>
      <c r="C70">
        <v>180</v>
      </c>
      <c r="D70">
        <v>82.5</v>
      </c>
      <c r="E70" t="s">
        <v>24</v>
      </c>
      <c r="F70">
        <v>172</v>
      </c>
      <c r="G70">
        <v>360</v>
      </c>
      <c r="H70">
        <v>145</v>
      </c>
      <c r="I70">
        <v>480</v>
      </c>
      <c r="J70">
        <v>5.9</v>
      </c>
      <c r="K70">
        <v>100</v>
      </c>
      <c r="L70" t="s">
        <v>25</v>
      </c>
      <c r="M70">
        <v>750</v>
      </c>
      <c r="N70">
        <v>400</v>
      </c>
      <c r="O70">
        <v>5</v>
      </c>
      <c r="P70" t="s">
        <v>56</v>
      </c>
      <c r="Q70" t="s">
        <v>122</v>
      </c>
      <c r="R70">
        <v>4800</v>
      </c>
      <c r="S70">
        <v>1875</v>
      </c>
      <c r="T70">
        <v>1460</v>
      </c>
      <c r="U70" t="s">
        <v>112</v>
      </c>
      <c r="V70" t="s">
        <v>186</v>
      </c>
    </row>
    <row r="71" spans="1:22">
      <c r="A71" t="s">
        <v>163</v>
      </c>
      <c r="B71" t="s">
        <v>187</v>
      </c>
      <c r="C71">
        <v>175</v>
      </c>
      <c r="D71">
        <v>71.8</v>
      </c>
      <c r="E71" t="s">
        <v>24</v>
      </c>
      <c r="F71">
        <v>132</v>
      </c>
      <c r="G71">
        <v>310</v>
      </c>
      <c r="H71">
        <v>171</v>
      </c>
      <c r="I71">
        <v>360</v>
      </c>
      <c r="J71">
        <v>9.3000000000000007</v>
      </c>
      <c r="K71">
        <v>72</v>
      </c>
      <c r="L71" t="s">
        <v>25</v>
      </c>
      <c r="M71">
        <v>1300</v>
      </c>
      <c r="N71">
        <v>552</v>
      </c>
      <c r="O71">
        <v>5</v>
      </c>
      <c r="P71" t="s">
        <v>26</v>
      </c>
      <c r="Q71" t="s">
        <v>89</v>
      </c>
      <c r="R71">
        <v>4785</v>
      </c>
      <c r="S71">
        <v>1890</v>
      </c>
      <c r="T71">
        <v>1668</v>
      </c>
      <c r="U71" t="s">
        <v>34</v>
      </c>
      <c r="V71" t="s">
        <v>188</v>
      </c>
    </row>
    <row r="72" spans="1:22">
      <c r="A72" t="s">
        <v>163</v>
      </c>
      <c r="B72" t="s">
        <v>189</v>
      </c>
      <c r="C72">
        <v>175</v>
      </c>
      <c r="D72">
        <v>87</v>
      </c>
      <c r="E72" t="s">
        <v>24</v>
      </c>
      <c r="F72">
        <v>160</v>
      </c>
      <c r="G72">
        <v>330</v>
      </c>
      <c r="H72">
        <v>174</v>
      </c>
      <c r="I72">
        <v>425</v>
      </c>
      <c r="J72">
        <v>9.6</v>
      </c>
      <c r="K72">
        <v>85</v>
      </c>
      <c r="L72" t="s">
        <v>25</v>
      </c>
      <c r="M72">
        <v>1300</v>
      </c>
      <c r="N72">
        <v>552</v>
      </c>
      <c r="O72">
        <v>5</v>
      </c>
      <c r="P72" t="s">
        <v>26</v>
      </c>
      <c r="Q72" t="s">
        <v>89</v>
      </c>
      <c r="R72">
        <v>4785</v>
      </c>
      <c r="S72">
        <v>1890</v>
      </c>
      <c r="T72">
        <v>1668</v>
      </c>
      <c r="U72" t="s">
        <v>34</v>
      </c>
      <c r="V72" t="s">
        <v>190</v>
      </c>
    </row>
    <row r="73" spans="1:22">
      <c r="A73" t="s">
        <v>163</v>
      </c>
      <c r="B73" t="s">
        <v>191</v>
      </c>
      <c r="C73">
        <v>215</v>
      </c>
      <c r="D73">
        <v>82.5</v>
      </c>
      <c r="E73" t="s">
        <v>24</v>
      </c>
      <c r="F73">
        <v>172</v>
      </c>
      <c r="G73">
        <v>690</v>
      </c>
      <c r="H73">
        <v>181</v>
      </c>
      <c r="I73">
        <v>400</v>
      </c>
      <c r="J73">
        <v>4.5</v>
      </c>
      <c r="K73">
        <v>115</v>
      </c>
      <c r="L73" t="s">
        <v>25</v>
      </c>
      <c r="M73">
        <v>1500</v>
      </c>
      <c r="N73">
        <v>520</v>
      </c>
      <c r="O73">
        <v>5</v>
      </c>
      <c r="P73" t="s">
        <v>63</v>
      </c>
      <c r="Q73" t="s">
        <v>89</v>
      </c>
      <c r="R73">
        <v>4830</v>
      </c>
      <c r="S73">
        <v>1925</v>
      </c>
      <c r="T73">
        <v>1620</v>
      </c>
      <c r="U73" t="s">
        <v>34</v>
      </c>
      <c r="V73" t="s">
        <v>192</v>
      </c>
    </row>
    <row r="74" spans="1:22">
      <c r="A74" t="s">
        <v>163</v>
      </c>
      <c r="B74" t="s">
        <v>193</v>
      </c>
      <c r="C74">
        <v>215</v>
      </c>
      <c r="D74">
        <v>82.5</v>
      </c>
      <c r="E74" t="s">
        <v>24</v>
      </c>
      <c r="F74">
        <v>172</v>
      </c>
      <c r="G74">
        <v>380</v>
      </c>
      <c r="H74">
        <v>171</v>
      </c>
      <c r="I74">
        <v>415</v>
      </c>
      <c r="J74">
        <v>6.7</v>
      </c>
      <c r="K74">
        <v>115</v>
      </c>
      <c r="L74" t="s">
        <v>25</v>
      </c>
      <c r="M74">
        <v>750</v>
      </c>
      <c r="N74">
        <v>520</v>
      </c>
      <c r="O74">
        <v>5</v>
      </c>
      <c r="P74" t="s">
        <v>56</v>
      </c>
      <c r="Q74" t="s">
        <v>89</v>
      </c>
      <c r="R74">
        <v>4830</v>
      </c>
      <c r="S74">
        <v>1925</v>
      </c>
      <c r="T74">
        <v>1620</v>
      </c>
      <c r="U74" t="s">
        <v>34</v>
      </c>
      <c r="V74" t="s">
        <v>194</v>
      </c>
    </row>
    <row r="75" spans="1:22">
      <c r="A75" t="s">
        <v>163</v>
      </c>
      <c r="B75" t="s">
        <v>195</v>
      </c>
      <c r="C75">
        <v>215</v>
      </c>
      <c r="D75">
        <v>91.3</v>
      </c>
      <c r="E75" t="s">
        <v>24</v>
      </c>
      <c r="G75">
        <v>690</v>
      </c>
      <c r="H75">
        <v>182</v>
      </c>
      <c r="I75">
        <v>430</v>
      </c>
      <c r="J75">
        <v>4.5</v>
      </c>
      <c r="K75">
        <v>165</v>
      </c>
      <c r="L75" t="s">
        <v>25</v>
      </c>
      <c r="M75">
        <v>1500</v>
      </c>
      <c r="N75">
        <v>520</v>
      </c>
      <c r="O75">
        <v>5</v>
      </c>
      <c r="P75" t="s">
        <v>63</v>
      </c>
      <c r="Q75" t="s">
        <v>89</v>
      </c>
      <c r="R75">
        <v>4830</v>
      </c>
      <c r="S75">
        <v>1925</v>
      </c>
      <c r="T75">
        <v>1620</v>
      </c>
      <c r="U75" t="s">
        <v>34</v>
      </c>
      <c r="V75" t="s">
        <v>196</v>
      </c>
    </row>
    <row r="76" spans="1:22">
      <c r="A76" t="s">
        <v>163</v>
      </c>
      <c r="B76" t="s">
        <v>197</v>
      </c>
      <c r="C76">
        <v>190</v>
      </c>
      <c r="D76">
        <v>108.8</v>
      </c>
      <c r="E76" t="s">
        <v>24</v>
      </c>
      <c r="G76">
        <v>700</v>
      </c>
      <c r="H76">
        <v>205</v>
      </c>
      <c r="I76">
        <v>460</v>
      </c>
      <c r="J76">
        <v>4.9000000000000004</v>
      </c>
      <c r="K76">
        <v>100</v>
      </c>
      <c r="L76" t="s">
        <v>25</v>
      </c>
      <c r="M76">
        <v>1500</v>
      </c>
      <c r="N76">
        <v>235</v>
      </c>
      <c r="O76">
        <v>7</v>
      </c>
      <c r="P76" t="s">
        <v>63</v>
      </c>
      <c r="Q76" t="s">
        <v>57</v>
      </c>
      <c r="R76">
        <v>4970</v>
      </c>
      <c r="S76">
        <v>1955</v>
      </c>
      <c r="T76">
        <v>1745</v>
      </c>
      <c r="U76" t="s">
        <v>34</v>
      </c>
      <c r="V76" t="s">
        <v>198</v>
      </c>
    </row>
    <row r="77" spans="1:22">
      <c r="A77" t="s">
        <v>199</v>
      </c>
      <c r="B77" t="s">
        <v>200</v>
      </c>
      <c r="C77">
        <v>160</v>
      </c>
      <c r="D77">
        <v>59</v>
      </c>
      <c r="E77" t="s">
        <v>24</v>
      </c>
      <c r="F77">
        <v>216</v>
      </c>
      <c r="G77">
        <v>310</v>
      </c>
      <c r="H77">
        <v>156</v>
      </c>
      <c r="I77">
        <v>360</v>
      </c>
      <c r="J77">
        <v>6.7</v>
      </c>
      <c r="K77">
        <v>110</v>
      </c>
      <c r="L77" t="s">
        <v>25</v>
      </c>
      <c r="M77">
        <v>0</v>
      </c>
      <c r="N77">
        <v>385</v>
      </c>
      <c r="O77">
        <v>5</v>
      </c>
      <c r="P77" t="s">
        <v>56</v>
      </c>
      <c r="Q77" t="s">
        <v>169</v>
      </c>
      <c r="R77">
        <v>4322</v>
      </c>
      <c r="S77">
        <v>1809</v>
      </c>
      <c r="T77">
        <v>1540</v>
      </c>
      <c r="U77" t="s">
        <v>28</v>
      </c>
      <c r="V77" t="s">
        <v>201</v>
      </c>
    </row>
    <row r="78" spans="1:22">
      <c r="A78" t="s">
        <v>199</v>
      </c>
      <c r="B78" t="s">
        <v>202</v>
      </c>
      <c r="C78">
        <v>160</v>
      </c>
      <c r="D78">
        <v>77</v>
      </c>
      <c r="E78" t="s">
        <v>24</v>
      </c>
      <c r="F78">
        <v>288</v>
      </c>
      <c r="G78">
        <v>310</v>
      </c>
      <c r="H78">
        <v>157</v>
      </c>
      <c r="I78">
        <v>460</v>
      </c>
      <c r="J78">
        <v>7</v>
      </c>
      <c r="K78">
        <v>125</v>
      </c>
      <c r="L78" t="s">
        <v>25</v>
      </c>
      <c r="M78">
        <v>0</v>
      </c>
      <c r="N78">
        <v>385</v>
      </c>
      <c r="O78">
        <v>5</v>
      </c>
      <c r="P78" t="s">
        <v>56</v>
      </c>
      <c r="Q78" t="s">
        <v>169</v>
      </c>
      <c r="R78">
        <v>4322</v>
      </c>
      <c r="S78">
        <v>1809</v>
      </c>
      <c r="T78">
        <v>1540</v>
      </c>
      <c r="U78" t="s">
        <v>28</v>
      </c>
      <c r="V78" t="s">
        <v>203</v>
      </c>
    </row>
    <row r="79" spans="1:22">
      <c r="A79" t="s">
        <v>199</v>
      </c>
      <c r="B79" t="s">
        <v>204</v>
      </c>
      <c r="C79">
        <v>200</v>
      </c>
      <c r="D79">
        <v>79</v>
      </c>
      <c r="E79" t="s">
        <v>24</v>
      </c>
      <c r="F79">
        <v>288</v>
      </c>
      <c r="G79">
        <v>545</v>
      </c>
      <c r="H79">
        <v>149</v>
      </c>
      <c r="I79">
        <v>465</v>
      </c>
      <c r="J79">
        <v>5.6</v>
      </c>
      <c r="K79">
        <v>135</v>
      </c>
      <c r="L79" t="s">
        <v>25</v>
      </c>
      <c r="M79">
        <v>0</v>
      </c>
      <c r="N79">
        <v>385</v>
      </c>
      <c r="O79">
        <v>5</v>
      </c>
      <c r="P79" t="s">
        <v>56</v>
      </c>
      <c r="Q79" t="s">
        <v>169</v>
      </c>
      <c r="R79">
        <v>4322</v>
      </c>
      <c r="S79">
        <v>1809</v>
      </c>
      <c r="T79">
        <v>1538</v>
      </c>
      <c r="U79" t="s">
        <v>28</v>
      </c>
      <c r="V79" t="s">
        <v>205</v>
      </c>
    </row>
    <row r="80" spans="1:22">
      <c r="A80" t="s">
        <v>199</v>
      </c>
      <c r="B80" t="s">
        <v>206</v>
      </c>
      <c r="C80">
        <v>180</v>
      </c>
      <c r="D80">
        <v>77</v>
      </c>
      <c r="E80" t="s">
        <v>24</v>
      </c>
      <c r="F80">
        <v>288</v>
      </c>
      <c r="G80">
        <v>545</v>
      </c>
      <c r="H80">
        <v>142</v>
      </c>
      <c r="I80">
        <v>445</v>
      </c>
      <c r="J80">
        <v>6.8</v>
      </c>
      <c r="K80">
        <v>120</v>
      </c>
      <c r="L80" t="s">
        <v>25</v>
      </c>
      <c r="M80">
        <v>1000</v>
      </c>
      <c r="N80">
        <v>540</v>
      </c>
      <c r="O80">
        <v>5</v>
      </c>
      <c r="P80" t="s">
        <v>56</v>
      </c>
      <c r="Q80" t="s">
        <v>40</v>
      </c>
      <c r="R80">
        <v>4644</v>
      </c>
      <c r="S80">
        <v>1861</v>
      </c>
      <c r="T80">
        <v>1597</v>
      </c>
      <c r="U80" t="s">
        <v>34</v>
      </c>
      <c r="V80" t="s">
        <v>207</v>
      </c>
    </row>
    <row r="81" spans="1:22">
      <c r="A81" t="s">
        <v>199</v>
      </c>
      <c r="B81" t="s">
        <v>208</v>
      </c>
      <c r="C81">
        <v>180</v>
      </c>
      <c r="D81">
        <v>77</v>
      </c>
      <c r="E81" t="s">
        <v>24</v>
      </c>
      <c r="F81">
        <v>288</v>
      </c>
      <c r="G81">
        <v>545</v>
      </c>
      <c r="H81">
        <v>150</v>
      </c>
      <c r="I81">
        <v>425</v>
      </c>
      <c r="J81">
        <v>5.5</v>
      </c>
      <c r="K81">
        <v>120</v>
      </c>
      <c r="L81" t="s">
        <v>25</v>
      </c>
      <c r="M81">
        <v>1200</v>
      </c>
      <c r="N81">
        <v>540</v>
      </c>
      <c r="O81">
        <v>5</v>
      </c>
      <c r="P81" t="s">
        <v>63</v>
      </c>
      <c r="Q81" t="s">
        <v>40</v>
      </c>
      <c r="R81">
        <v>4644</v>
      </c>
      <c r="S81">
        <v>1861</v>
      </c>
      <c r="T81">
        <v>1597</v>
      </c>
      <c r="U81" t="s">
        <v>34</v>
      </c>
      <c r="V81" t="s">
        <v>209</v>
      </c>
    </row>
    <row r="82" spans="1:22">
      <c r="A82" t="s">
        <v>210</v>
      </c>
      <c r="B82" t="s">
        <v>211</v>
      </c>
      <c r="C82">
        <v>210</v>
      </c>
      <c r="D82">
        <v>102</v>
      </c>
      <c r="E82" t="s">
        <v>24</v>
      </c>
      <c r="F82">
        <v>288</v>
      </c>
      <c r="G82">
        <v>610</v>
      </c>
      <c r="H82">
        <v>192</v>
      </c>
      <c r="I82">
        <v>460</v>
      </c>
      <c r="J82">
        <v>5.3</v>
      </c>
      <c r="K82">
        <v>165</v>
      </c>
      <c r="L82" t="s">
        <v>25</v>
      </c>
      <c r="M82">
        <v>1587</v>
      </c>
      <c r="N82">
        <v>793</v>
      </c>
      <c r="O82">
        <v>5</v>
      </c>
      <c r="P82" t="s">
        <v>63</v>
      </c>
      <c r="Q82" t="s">
        <v>212</v>
      </c>
      <c r="R82">
        <v>5005</v>
      </c>
      <c r="S82">
        <v>1977</v>
      </c>
      <c r="T82">
        <v>1623</v>
      </c>
      <c r="U82" t="s">
        <v>34</v>
      </c>
      <c r="V82" t="s">
        <v>213</v>
      </c>
    </row>
    <row r="83" spans="1:22">
      <c r="A83" t="s">
        <v>214</v>
      </c>
      <c r="B83" t="s">
        <v>215</v>
      </c>
      <c r="C83">
        <v>132</v>
      </c>
      <c r="D83">
        <v>50</v>
      </c>
      <c r="E83" t="s">
        <v>24</v>
      </c>
      <c r="G83">
        <v>260</v>
      </c>
      <c r="H83">
        <v>149</v>
      </c>
      <c r="I83">
        <v>235</v>
      </c>
      <c r="J83">
        <v>11.7</v>
      </c>
      <c r="K83">
        <v>80</v>
      </c>
      <c r="L83" t="s">
        <v>25</v>
      </c>
      <c r="M83">
        <v>750</v>
      </c>
      <c r="N83">
        <v>775</v>
      </c>
      <c r="O83">
        <v>5</v>
      </c>
      <c r="P83" t="s">
        <v>26</v>
      </c>
      <c r="Q83" t="s">
        <v>216</v>
      </c>
      <c r="R83">
        <v>4403</v>
      </c>
      <c r="S83">
        <v>1921</v>
      </c>
      <c r="T83">
        <v>1803</v>
      </c>
      <c r="U83" t="s">
        <v>217</v>
      </c>
      <c r="V83" t="s">
        <v>218</v>
      </c>
    </row>
    <row r="84" spans="1:22">
      <c r="A84" t="s">
        <v>214</v>
      </c>
      <c r="B84" t="s">
        <v>219</v>
      </c>
      <c r="C84">
        <v>132</v>
      </c>
      <c r="D84">
        <v>50</v>
      </c>
      <c r="E84" t="s">
        <v>24</v>
      </c>
      <c r="G84">
        <v>260</v>
      </c>
      <c r="H84">
        <v>149</v>
      </c>
      <c r="I84">
        <v>230</v>
      </c>
      <c r="J84">
        <v>11.7</v>
      </c>
      <c r="K84">
        <v>80</v>
      </c>
      <c r="L84" t="s">
        <v>25</v>
      </c>
      <c r="M84">
        <v>750</v>
      </c>
      <c r="N84">
        <v>1050</v>
      </c>
      <c r="O84">
        <v>7</v>
      </c>
      <c r="P84" t="s">
        <v>26</v>
      </c>
      <c r="Q84" t="s">
        <v>216</v>
      </c>
      <c r="R84">
        <v>4753</v>
      </c>
      <c r="S84">
        <v>1921</v>
      </c>
      <c r="T84">
        <v>1814</v>
      </c>
      <c r="U84" t="s">
        <v>217</v>
      </c>
      <c r="V84" t="s">
        <v>220</v>
      </c>
    </row>
    <row r="85" spans="1:22">
      <c r="A85" t="s">
        <v>214</v>
      </c>
      <c r="B85" t="s">
        <v>221</v>
      </c>
      <c r="C85">
        <v>135</v>
      </c>
      <c r="D85">
        <v>44</v>
      </c>
      <c r="E85" t="s">
        <v>24</v>
      </c>
      <c r="G85">
        <v>120</v>
      </c>
      <c r="H85">
        <v>135</v>
      </c>
      <c r="I85">
        <v>255</v>
      </c>
      <c r="J85">
        <v>11.5</v>
      </c>
      <c r="K85">
        <v>60</v>
      </c>
      <c r="L85" t="s">
        <v>25</v>
      </c>
      <c r="M85">
        <v>550</v>
      </c>
      <c r="N85">
        <v>310</v>
      </c>
      <c r="O85">
        <v>5</v>
      </c>
      <c r="P85" t="s">
        <v>26</v>
      </c>
      <c r="Q85" t="s">
        <v>27</v>
      </c>
      <c r="R85">
        <v>4015</v>
      </c>
      <c r="S85">
        <v>1755</v>
      </c>
      <c r="T85">
        <v>1577</v>
      </c>
      <c r="U85" t="s">
        <v>28</v>
      </c>
      <c r="V85" t="s">
        <v>222</v>
      </c>
    </row>
    <row r="86" spans="1:22">
      <c r="A86" t="s">
        <v>214</v>
      </c>
      <c r="B86" t="s">
        <v>223</v>
      </c>
      <c r="C86">
        <v>145</v>
      </c>
      <c r="D86">
        <v>44</v>
      </c>
      <c r="E86" t="s">
        <v>24</v>
      </c>
      <c r="G86">
        <v>125</v>
      </c>
      <c r="H86">
        <v>144</v>
      </c>
      <c r="I86">
        <v>240</v>
      </c>
      <c r="J86">
        <v>12.9</v>
      </c>
      <c r="K86">
        <v>60</v>
      </c>
      <c r="L86" t="s">
        <v>25</v>
      </c>
      <c r="M86">
        <v>350</v>
      </c>
      <c r="N86">
        <v>460</v>
      </c>
      <c r="O86">
        <v>5</v>
      </c>
      <c r="P86" t="s">
        <v>26</v>
      </c>
      <c r="Q86" t="s">
        <v>33</v>
      </c>
      <c r="R86">
        <v>4395</v>
      </c>
      <c r="S86">
        <v>1795</v>
      </c>
      <c r="T86">
        <v>1660</v>
      </c>
      <c r="U86" t="s">
        <v>34</v>
      </c>
      <c r="V86" t="s">
        <v>224</v>
      </c>
    </row>
    <row r="87" spans="1:22">
      <c r="A87" t="s">
        <v>214</v>
      </c>
      <c r="B87" t="s">
        <v>225</v>
      </c>
      <c r="C87">
        <v>150</v>
      </c>
      <c r="D87">
        <v>46.3</v>
      </c>
      <c r="E87" t="s">
        <v>24</v>
      </c>
      <c r="F87">
        <v>216</v>
      </c>
      <c r="G87">
        <v>260</v>
      </c>
      <c r="H87">
        <v>135</v>
      </c>
      <c r="I87">
        <v>285</v>
      </c>
      <c r="J87">
        <v>9.9</v>
      </c>
      <c r="K87">
        <v>78</v>
      </c>
      <c r="L87" t="s">
        <v>25</v>
      </c>
      <c r="M87">
        <v>0</v>
      </c>
      <c r="N87">
        <v>380</v>
      </c>
      <c r="O87">
        <v>5</v>
      </c>
      <c r="P87" t="s">
        <v>26</v>
      </c>
      <c r="Q87" t="s">
        <v>169</v>
      </c>
      <c r="R87">
        <v>4360</v>
      </c>
      <c r="S87">
        <v>1834</v>
      </c>
      <c r="T87">
        <v>1525</v>
      </c>
      <c r="U87" t="s">
        <v>28</v>
      </c>
      <c r="V87" t="s">
        <v>226</v>
      </c>
    </row>
    <row r="88" spans="1:22">
      <c r="A88" t="s">
        <v>214</v>
      </c>
      <c r="B88" t="s">
        <v>227</v>
      </c>
      <c r="C88">
        <v>150</v>
      </c>
      <c r="D88">
        <v>50.8</v>
      </c>
      <c r="E88" t="s">
        <v>24</v>
      </c>
      <c r="F88">
        <v>102</v>
      </c>
      <c r="G88">
        <v>260</v>
      </c>
      <c r="H88">
        <v>122</v>
      </c>
      <c r="I88">
        <v>325</v>
      </c>
      <c r="J88">
        <v>9.1</v>
      </c>
      <c r="K88">
        <v>78</v>
      </c>
      <c r="L88" t="s">
        <v>25</v>
      </c>
      <c r="M88">
        <v>0</v>
      </c>
      <c r="N88">
        <v>380</v>
      </c>
      <c r="O88">
        <v>5</v>
      </c>
      <c r="P88" t="s">
        <v>26</v>
      </c>
      <c r="Q88" t="s">
        <v>169</v>
      </c>
      <c r="R88">
        <v>4360</v>
      </c>
      <c r="S88">
        <v>1834</v>
      </c>
      <c r="T88">
        <v>1525</v>
      </c>
      <c r="U88" t="s">
        <v>28</v>
      </c>
      <c r="V88" t="s">
        <v>228</v>
      </c>
    </row>
    <row r="89" spans="1:22">
      <c r="A89" t="s">
        <v>214</v>
      </c>
      <c r="B89" t="s">
        <v>229</v>
      </c>
      <c r="C89">
        <v>150</v>
      </c>
      <c r="D89">
        <v>46.3</v>
      </c>
      <c r="E89" t="s">
        <v>24</v>
      </c>
      <c r="F89">
        <v>216</v>
      </c>
      <c r="G89">
        <v>260</v>
      </c>
      <c r="H89">
        <v>132</v>
      </c>
      <c r="I89">
        <v>290</v>
      </c>
      <c r="J89">
        <v>9.9</v>
      </c>
      <c r="K89">
        <v>78</v>
      </c>
      <c r="L89" t="s">
        <v>25</v>
      </c>
      <c r="M89">
        <v>0</v>
      </c>
      <c r="N89">
        <v>510</v>
      </c>
      <c r="O89">
        <v>5</v>
      </c>
      <c r="P89" t="s">
        <v>26</v>
      </c>
      <c r="Q89" t="s">
        <v>169</v>
      </c>
      <c r="R89">
        <v>4600</v>
      </c>
      <c r="S89">
        <v>1834</v>
      </c>
      <c r="T89">
        <v>1525</v>
      </c>
      <c r="U89" t="s">
        <v>112</v>
      </c>
      <c r="V89" t="s">
        <v>230</v>
      </c>
    </row>
    <row r="90" spans="1:22">
      <c r="A90" t="s">
        <v>214</v>
      </c>
      <c r="B90" t="s">
        <v>231</v>
      </c>
      <c r="C90">
        <v>150</v>
      </c>
      <c r="D90">
        <v>50.8</v>
      </c>
      <c r="E90" t="s">
        <v>24</v>
      </c>
      <c r="F90">
        <v>102</v>
      </c>
      <c r="G90">
        <v>260</v>
      </c>
      <c r="H90">
        <v>119</v>
      </c>
      <c r="I90">
        <v>335</v>
      </c>
      <c r="J90">
        <v>9.1</v>
      </c>
      <c r="K90">
        <v>78</v>
      </c>
      <c r="L90" t="s">
        <v>25</v>
      </c>
      <c r="M90">
        <v>0</v>
      </c>
      <c r="N90">
        <v>510</v>
      </c>
      <c r="O90">
        <v>5</v>
      </c>
      <c r="P90" t="s">
        <v>26</v>
      </c>
      <c r="Q90" t="s">
        <v>169</v>
      </c>
      <c r="R90">
        <v>4600</v>
      </c>
      <c r="S90">
        <v>1834</v>
      </c>
      <c r="T90">
        <v>1525</v>
      </c>
      <c r="U90" t="s">
        <v>112</v>
      </c>
      <c r="V90" t="s">
        <v>232</v>
      </c>
    </row>
    <row r="91" spans="1:22">
      <c r="A91" t="s">
        <v>214</v>
      </c>
      <c r="B91" t="s">
        <v>233</v>
      </c>
      <c r="C91">
        <v>130</v>
      </c>
      <c r="D91">
        <v>46.3</v>
      </c>
      <c r="E91" t="s">
        <v>24</v>
      </c>
      <c r="F91">
        <v>216</v>
      </c>
      <c r="G91">
        <v>220</v>
      </c>
      <c r="H91">
        <v>217</v>
      </c>
      <c r="I91">
        <v>180</v>
      </c>
      <c r="J91">
        <v>13.3</v>
      </c>
      <c r="K91">
        <v>78</v>
      </c>
      <c r="L91" t="s">
        <v>25</v>
      </c>
      <c r="M91">
        <v>1000</v>
      </c>
      <c r="N91">
        <v>603</v>
      </c>
      <c r="O91">
        <v>9</v>
      </c>
      <c r="P91" t="s">
        <v>26</v>
      </c>
      <c r="Q91" t="s">
        <v>216</v>
      </c>
      <c r="R91">
        <v>4983</v>
      </c>
      <c r="S91">
        <v>1920</v>
      </c>
      <c r="T91">
        <v>1890</v>
      </c>
      <c r="U91" t="s">
        <v>217</v>
      </c>
      <c r="V91" t="s">
        <v>234</v>
      </c>
    </row>
    <row r="92" spans="1:22">
      <c r="A92" t="s">
        <v>214</v>
      </c>
      <c r="B92" t="s">
        <v>235</v>
      </c>
      <c r="C92">
        <v>130</v>
      </c>
      <c r="D92">
        <v>68</v>
      </c>
      <c r="E92" t="s">
        <v>24</v>
      </c>
      <c r="F92">
        <v>324</v>
      </c>
      <c r="G92">
        <v>220</v>
      </c>
      <c r="H92">
        <v>202</v>
      </c>
      <c r="I92">
        <v>260</v>
      </c>
      <c r="J92">
        <v>14.2</v>
      </c>
      <c r="K92">
        <v>79</v>
      </c>
      <c r="L92" t="s">
        <v>25</v>
      </c>
      <c r="M92">
        <v>1000</v>
      </c>
      <c r="N92">
        <v>603</v>
      </c>
      <c r="O92">
        <v>9</v>
      </c>
      <c r="P92" t="s">
        <v>26</v>
      </c>
      <c r="Q92" t="s">
        <v>216</v>
      </c>
      <c r="R92">
        <v>4983</v>
      </c>
      <c r="S92">
        <v>1920</v>
      </c>
      <c r="T92">
        <v>1890</v>
      </c>
      <c r="U92" t="s">
        <v>217</v>
      </c>
      <c r="V92" t="s">
        <v>236</v>
      </c>
    </row>
    <row r="93" spans="1:22">
      <c r="A93" t="s">
        <v>214</v>
      </c>
      <c r="B93" t="s">
        <v>237</v>
      </c>
      <c r="C93">
        <v>130</v>
      </c>
      <c r="D93">
        <v>46.3</v>
      </c>
      <c r="E93" t="s">
        <v>24</v>
      </c>
      <c r="F93">
        <v>216</v>
      </c>
      <c r="G93">
        <v>220</v>
      </c>
      <c r="H93">
        <v>219</v>
      </c>
      <c r="I93">
        <v>180</v>
      </c>
      <c r="J93">
        <v>13.3</v>
      </c>
      <c r="K93">
        <v>78</v>
      </c>
      <c r="L93" t="s">
        <v>25</v>
      </c>
      <c r="M93">
        <v>1000</v>
      </c>
      <c r="N93">
        <v>989</v>
      </c>
      <c r="O93">
        <v>9</v>
      </c>
      <c r="P93" t="s">
        <v>26</v>
      </c>
      <c r="Q93" t="s">
        <v>216</v>
      </c>
      <c r="R93">
        <v>5333</v>
      </c>
      <c r="S93">
        <v>1920</v>
      </c>
      <c r="T93">
        <v>1890</v>
      </c>
      <c r="U93" t="s">
        <v>217</v>
      </c>
      <c r="V93" t="s">
        <v>238</v>
      </c>
    </row>
    <row r="94" spans="1:22">
      <c r="A94" t="s">
        <v>214</v>
      </c>
      <c r="B94" t="s">
        <v>239</v>
      </c>
      <c r="C94">
        <v>130</v>
      </c>
      <c r="D94">
        <v>68</v>
      </c>
      <c r="E94" t="s">
        <v>24</v>
      </c>
      <c r="F94">
        <v>324</v>
      </c>
      <c r="G94">
        <v>220</v>
      </c>
      <c r="H94">
        <v>204</v>
      </c>
      <c r="I94">
        <v>260</v>
      </c>
      <c r="J94">
        <v>14.2</v>
      </c>
      <c r="K94">
        <v>79</v>
      </c>
      <c r="L94" t="s">
        <v>25</v>
      </c>
      <c r="M94">
        <v>1000</v>
      </c>
      <c r="N94">
        <v>989</v>
      </c>
      <c r="O94">
        <v>9</v>
      </c>
      <c r="P94" t="s">
        <v>26</v>
      </c>
      <c r="Q94" t="s">
        <v>216</v>
      </c>
      <c r="R94">
        <v>5333</v>
      </c>
      <c r="S94">
        <v>1920</v>
      </c>
      <c r="T94">
        <v>1890</v>
      </c>
      <c r="U94" t="s">
        <v>217</v>
      </c>
      <c r="V94" t="s">
        <v>240</v>
      </c>
    </row>
    <row r="95" spans="1:22">
      <c r="A95" t="s">
        <v>241</v>
      </c>
      <c r="B95" t="s">
        <v>242</v>
      </c>
      <c r="C95">
        <v>150</v>
      </c>
      <c r="D95">
        <v>50.8</v>
      </c>
      <c r="E95" t="s">
        <v>24</v>
      </c>
      <c r="F95">
        <v>102</v>
      </c>
      <c r="G95">
        <v>260</v>
      </c>
      <c r="H95">
        <v>128</v>
      </c>
      <c r="I95">
        <v>300</v>
      </c>
      <c r="J95">
        <v>9</v>
      </c>
      <c r="K95">
        <v>85</v>
      </c>
      <c r="L95" t="s">
        <v>25</v>
      </c>
      <c r="M95">
        <v>0</v>
      </c>
      <c r="N95">
        <v>350</v>
      </c>
      <c r="O95">
        <v>5</v>
      </c>
      <c r="P95" t="s">
        <v>26</v>
      </c>
      <c r="Q95" t="s">
        <v>33</v>
      </c>
      <c r="R95">
        <v>4118</v>
      </c>
      <c r="S95">
        <v>1802</v>
      </c>
      <c r="T95">
        <v>1534</v>
      </c>
      <c r="U95" t="s">
        <v>34</v>
      </c>
      <c r="V95" t="s">
        <v>243</v>
      </c>
    </row>
    <row r="96" spans="1:22">
      <c r="A96" t="s">
        <v>241</v>
      </c>
      <c r="B96" t="s">
        <v>244</v>
      </c>
      <c r="C96">
        <v>160</v>
      </c>
      <c r="D96">
        <v>58.3</v>
      </c>
      <c r="E96" t="s">
        <v>24</v>
      </c>
      <c r="G96">
        <v>345</v>
      </c>
      <c r="H96">
        <v>130</v>
      </c>
      <c r="I96">
        <v>375</v>
      </c>
      <c r="J96">
        <v>7.1</v>
      </c>
      <c r="K96">
        <v>70</v>
      </c>
      <c r="L96" t="s">
        <v>25</v>
      </c>
      <c r="M96">
        <v>0</v>
      </c>
      <c r="N96">
        <v>390</v>
      </c>
      <c r="O96">
        <v>5</v>
      </c>
      <c r="P96" t="s">
        <v>26</v>
      </c>
      <c r="Q96" t="s">
        <v>40</v>
      </c>
      <c r="R96">
        <v>4400</v>
      </c>
      <c r="S96">
        <v>1866</v>
      </c>
      <c r="T96">
        <v>1470</v>
      </c>
      <c r="U96" t="s">
        <v>28</v>
      </c>
      <c r="V96" t="s">
        <v>245</v>
      </c>
    </row>
    <row r="97" spans="1:22">
      <c r="A97" t="s">
        <v>241</v>
      </c>
      <c r="B97" t="s">
        <v>246</v>
      </c>
      <c r="C97">
        <v>190</v>
      </c>
      <c r="D97">
        <v>97.2</v>
      </c>
      <c r="E97" t="s">
        <v>24</v>
      </c>
      <c r="G97">
        <v>511</v>
      </c>
      <c r="H97">
        <v>146</v>
      </c>
      <c r="I97">
        <v>530</v>
      </c>
      <c r="J97">
        <v>5.4</v>
      </c>
      <c r="K97">
        <v>130</v>
      </c>
      <c r="L97" t="s">
        <v>25</v>
      </c>
      <c r="M97">
        <v>1400</v>
      </c>
      <c r="N97">
        <v>620</v>
      </c>
      <c r="O97">
        <v>5</v>
      </c>
      <c r="P97" t="s">
        <v>63</v>
      </c>
      <c r="Q97" t="s">
        <v>89</v>
      </c>
      <c r="R97">
        <v>4834</v>
      </c>
      <c r="S97">
        <v>1920</v>
      </c>
      <c r="T97">
        <v>1574</v>
      </c>
      <c r="U97" t="s">
        <v>34</v>
      </c>
      <c r="V97" t="s">
        <v>247</v>
      </c>
    </row>
    <row r="98" spans="1:22">
      <c r="A98" t="s">
        <v>241</v>
      </c>
      <c r="B98" t="s">
        <v>248</v>
      </c>
      <c r="C98">
        <v>190</v>
      </c>
      <c r="D98">
        <v>73.7</v>
      </c>
      <c r="E98" t="s">
        <v>24</v>
      </c>
      <c r="G98">
        <v>345</v>
      </c>
      <c r="H98">
        <v>141</v>
      </c>
      <c r="I98">
        <v>415</v>
      </c>
      <c r="J98">
        <v>7.7</v>
      </c>
      <c r="K98">
        <v>100</v>
      </c>
      <c r="L98" t="s">
        <v>25</v>
      </c>
      <c r="M98">
        <v>1260</v>
      </c>
      <c r="N98">
        <v>620</v>
      </c>
      <c r="O98">
        <v>5</v>
      </c>
      <c r="P98" t="s">
        <v>26</v>
      </c>
      <c r="Q98" t="s">
        <v>89</v>
      </c>
      <c r="R98">
        <v>4834</v>
      </c>
      <c r="S98">
        <v>1920</v>
      </c>
      <c r="T98">
        <v>1574</v>
      </c>
      <c r="U98" t="s">
        <v>34</v>
      </c>
      <c r="V98" t="s">
        <v>249</v>
      </c>
    </row>
    <row r="99" spans="1:22">
      <c r="A99" t="s">
        <v>241</v>
      </c>
      <c r="B99" t="s">
        <v>250</v>
      </c>
      <c r="C99">
        <v>190</v>
      </c>
      <c r="D99">
        <v>97.2</v>
      </c>
      <c r="E99" t="s">
        <v>24</v>
      </c>
      <c r="G99">
        <v>345</v>
      </c>
      <c r="H99">
        <v>136</v>
      </c>
      <c r="I99">
        <v>545</v>
      </c>
      <c r="J99">
        <v>7.8</v>
      </c>
      <c r="K99">
        <v>130</v>
      </c>
      <c r="L99" t="s">
        <v>25</v>
      </c>
      <c r="M99">
        <v>1200</v>
      </c>
      <c r="N99">
        <v>620</v>
      </c>
      <c r="O99">
        <v>5</v>
      </c>
      <c r="P99" t="s">
        <v>26</v>
      </c>
      <c r="Q99" t="s">
        <v>89</v>
      </c>
      <c r="R99">
        <v>4834</v>
      </c>
      <c r="S99">
        <v>1920</v>
      </c>
      <c r="T99">
        <v>1574</v>
      </c>
      <c r="U99" t="s">
        <v>34</v>
      </c>
      <c r="V99" t="s">
        <v>251</v>
      </c>
    </row>
    <row r="100" spans="1:22">
      <c r="A100" t="s">
        <v>252</v>
      </c>
      <c r="B100" t="s">
        <v>253</v>
      </c>
      <c r="C100">
        <v>125</v>
      </c>
      <c r="D100">
        <v>25</v>
      </c>
      <c r="E100" t="s">
        <v>24</v>
      </c>
      <c r="F100">
        <v>72</v>
      </c>
      <c r="G100">
        <v>125</v>
      </c>
      <c r="H100">
        <v>109</v>
      </c>
      <c r="I100">
        <v>165</v>
      </c>
      <c r="J100">
        <v>19.100000000000001</v>
      </c>
      <c r="K100">
        <v>29</v>
      </c>
      <c r="L100" t="s">
        <v>25</v>
      </c>
      <c r="M100">
        <v>0</v>
      </c>
      <c r="N100">
        <v>308</v>
      </c>
      <c r="O100">
        <v>4</v>
      </c>
      <c r="P100" t="s">
        <v>26</v>
      </c>
      <c r="Q100" t="s">
        <v>254</v>
      </c>
      <c r="R100">
        <v>3700</v>
      </c>
      <c r="S100">
        <v>1622</v>
      </c>
      <c r="T100">
        <v>1516</v>
      </c>
      <c r="U100" t="s">
        <v>28</v>
      </c>
      <c r="V100" t="s">
        <v>255</v>
      </c>
    </row>
    <row r="101" spans="1:22">
      <c r="A101" t="s">
        <v>252</v>
      </c>
      <c r="B101" t="s">
        <v>256</v>
      </c>
      <c r="C101">
        <v>125</v>
      </c>
      <c r="D101">
        <v>25</v>
      </c>
      <c r="E101" t="s">
        <v>24</v>
      </c>
      <c r="F101">
        <v>72</v>
      </c>
      <c r="G101">
        <v>113</v>
      </c>
      <c r="H101">
        <v>114</v>
      </c>
      <c r="I101">
        <v>160</v>
      </c>
      <c r="J101">
        <v>13.7</v>
      </c>
      <c r="K101">
        <v>29</v>
      </c>
      <c r="L101" t="s">
        <v>25</v>
      </c>
      <c r="M101">
        <v>0</v>
      </c>
      <c r="N101">
        <v>308</v>
      </c>
      <c r="O101">
        <v>4</v>
      </c>
      <c r="P101" t="s">
        <v>26</v>
      </c>
      <c r="Q101" t="s">
        <v>254</v>
      </c>
      <c r="R101">
        <v>3700</v>
      </c>
      <c r="S101">
        <v>1622</v>
      </c>
      <c r="T101">
        <v>1516</v>
      </c>
      <c r="U101" t="s">
        <v>28</v>
      </c>
      <c r="V101" t="s">
        <v>257</v>
      </c>
    </row>
    <row r="102" spans="1:22">
      <c r="A102" t="s">
        <v>258</v>
      </c>
      <c r="B102" t="s">
        <v>259</v>
      </c>
      <c r="C102">
        <v>140</v>
      </c>
      <c r="D102">
        <v>29</v>
      </c>
      <c r="E102" t="s">
        <v>24</v>
      </c>
      <c r="G102">
        <v>160</v>
      </c>
      <c r="H102">
        <v>126</v>
      </c>
      <c r="I102">
        <v>190</v>
      </c>
      <c r="J102">
        <v>12.5</v>
      </c>
      <c r="K102">
        <v>50</v>
      </c>
      <c r="L102" t="s">
        <v>25</v>
      </c>
      <c r="N102">
        <v>326</v>
      </c>
      <c r="O102">
        <v>5</v>
      </c>
      <c r="P102" t="s">
        <v>26</v>
      </c>
      <c r="Q102" t="s">
        <v>27</v>
      </c>
      <c r="R102">
        <v>4020</v>
      </c>
      <c r="S102">
        <v>1810</v>
      </c>
      <c r="T102">
        <v>1570</v>
      </c>
      <c r="U102" t="s">
        <v>28</v>
      </c>
      <c r="V102" t="s">
        <v>260</v>
      </c>
    </row>
    <row r="103" spans="1:22">
      <c r="A103" t="s">
        <v>258</v>
      </c>
      <c r="B103" t="s">
        <v>261</v>
      </c>
      <c r="C103">
        <v>140</v>
      </c>
      <c r="D103">
        <v>40</v>
      </c>
      <c r="E103" t="s">
        <v>24</v>
      </c>
      <c r="G103">
        <v>160</v>
      </c>
      <c r="H103">
        <v>129</v>
      </c>
      <c r="I103">
        <v>255</v>
      </c>
      <c r="J103">
        <v>12.5</v>
      </c>
      <c r="K103">
        <v>51</v>
      </c>
      <c r="L103" t="s">
        <v>25</v>
      </c>
      <c r="N103">
        <v>326</v>
      </c>
      <c r="O103">
        <v>5</v>
      </c>
      <c r="P103" t="s">
        <v>26</v>
      </c>
      <c r="Q103" t="s">
        <v>27</v>
      </c>
      <c r="R103">
        <v>4020</v>
      </c>
      <c r="S103">
        <v>1810</v>
      </c>
      <c r="T103">
        <v>1570</v>
      </c>
      <c r="U103" t="s">
        <v>28</v>
      </c>
      <c r="V103" t="s">
        <v>262</v>
      </c>
    </row>
    <row r="104" spans="1:22">
      <c r="A104" t="s">
        <v>263</v>
      </c>
      <c r="B104" t="s">
        <v>264</v>
      </c>
      <c r="C104">
        <v>150</v>
      </c>
      <c r="D104">
        <v>81</v>
      </c>
      <c r="E104" t="s">
        <v>24</v>
      </c>
      <c r="G104">
        <v>320</v>
      </c>
      <c r="H104">
        <v>203</v>
      </c>
      <c r="I104">
        <v>390</v>
      </c>
      <c r="J104">
        <v>9.5</v>
      </c>
      <c r="K104">
        <v>65</v>
      </c>
      <c r="L104" t="s">
        <v>25</v>
      </c>
      <c r="N104">
        <v>467</v>
      </c>
      <c r="O104">
        <v>5</v>
      </c>
      <c r="P104" t="s">
        <v>26</v>
      </c>
      <c r="Q104" t="s">
        <v>89</v>
      </c>
      <c r="R104">
        <v>4698</v>
      </c>
      <c r="S104">
        <v>1908</v>
      </c>
      <c r="T104">
        <v>1696</v>
      </c>
      <c r="U104" t="s">
        <v>34</v>
      </c>
      <c r="V104" t="s">
        <v>265</v>
      </c>
    </row>
    <row r="105" spans="1:22">
      <c r="A105" t="s">
        <v>266</v>
      </c>
      <c r="B105" t="s">
        <v>267</v>
      </c>
      <c r="C105">
        <v>135</v>
      </c>
      <c r="D105">
        <v>21.3</v>
      </c>
      <c r="E105" t="s">
        <v>24</v>
      </c>
      <c r="F105">
        <v>108</v>
      </c>
      <c r="G105">
        <v>220</v>
      </c>
      <c r="H105">
        <v>112</v>
      </c>
      <c r="I105">
        <v>135</v>
      </c>
      <c r="J105">
        <v>9</v>
      </c>
      <c r="K105">
        <v>40</v>
      </c>
      <c r="L105" t="s">
        <v>25</v>
      </c>
      <c r="M105">
        <v>0</v>
      </c>
      <c r="N105">
        <v>185</v>
      </c>
      <c r="O105">
        <v>4</v>
      </c>
      <c r="P105" t="s">
        <v>26</v>
      </c>
      <c r="Q105" t="s">
        <v>27</v>
      </c>
      <c r="R105">
        <v>3631</v>
      </c>
      <c r="S105">
        <v>1683</v>
      </c>
      <c r="T105">
        <v>1529</v>
      </c>
      <c r="U105" t="s">
        <v>28</v>
      </c>
      <c r="V105" t="s">
        <v>268</v>
      </c>
    </row>
    <row r="106" spans="1:22">
      <c r="A106" t="s">
        <v>266</v>
      </c>
      <c r="B106" t="s">
        <v>269</v>
      </c>
      <c r="C106">
        <v>150</v>
      </c>
      <c r="D106">
        <v>37.299999999999997</v>
      </c>
      <c r="E106" t="s">
        <v>24</v>
      </c>
      <c r="F106">
        <v>192</v>
      </c>
      <c r="G106">
        <v>220</v>
      </c>
      <c r="H106">
        <v>122</v>
      </c>
      <c r="I106">
        <v>235</v>
      </c>
      <c r="J106">
        <v>9</v>
      </c>
      <c r="K106">
        <v>67</v>
      </c>
      <c r="L106" t="s">
        <v>25</v>
      </c>
      <c r="M106">
        <v>0</v>
      </c>
      <c r="N106">
        <v>185</v>
      </c>
      <c r="O106">
        <v>4</v>
      </c>
      <c r="P106" t="s">
        <v>26</v>
      </c>
      <c r="Q106" t="s">
        <v>27</v>
      </c>
      <c r="R106">
        <v>3631</v>
      </c>
      <c r="S106">
        <v>1683</v>
      </c>
      <c r="T106">
        <v>1529</v>
      </c>
      <c r="U106" t="s">
        <v>28</v>
      </c>
      <c r="V106" t="s">
        <v>270</v>
      </c>
    </row>
    <row r="107" spans="1:22">
      <c r="A107" t="s">
        <v>266</v>
      </c>
      <c r="B107" t="s">
        <v>271</v>
      </c>
      <c r="C107">
        <v>135</v>
      </c>
      <c r="D107">
        <v>21.3</v>
      </c>
      <c r="E107" t="s">
        <v>24</v>
      </c>
      <c r="F107">
        <v>108</v>
      </c>
      <c r="G107">
        <v>220</v>
      </c>
      <c r="H107">
        <v>112</v>
      </c>
      <c r="I107">
        <v>135</v>
      </c>
      <c r="J107">
        <v>9</v>
      </c>
      <c r="K107">
        <v>40</v>
      </c>
      <c r="L107" t="s">
        <v>25</v>
      </c>
      <c r="M107">
        <v>0</v>
      </c>
      <c r="N107">
        <v>185</v>
      </c>
      <c r="O107">
        <v>4</v>
      </c>
      <c r="P107" t="s">
        <v>26</v>
      </c>
      <c r="Q107" t="s">
        <v>27</v>
      </c>
      <c r="R107">
        <v>3631</v>
      </c>
      <c r="S107">
        <v>1683</v>
      </c>
      <c r="T107">
        <v>1529</v>
      </c>
      <c r="U107" t="s">
        <v>272</v>
      </c>
      <c r="V107" t="s">
        <v>273</v>
      </c>
    </row>
    <row r="108" spans="1:22">
      <c r="A108" t="s">
        <v>266</v>
      </c>
      <c r="B108" t="s">
        <v>274</v>
      </c>
      <c r="C108">
        <v>150</v>
      </c>
      <c r="D108">
        <v>37.299999999999997</v>
      </c>
      <c r="E108" t="s">
        <v>24</v>
      </c>
      <c r="F108">
        <v>192</v>
      </c>
      <c r="G108">
        <v>220</v>
      </c>
      <c r="H108">
        <v>125</v>
      </c>
      <c r="I108">
        <v>230</v>
      </c>
      <c r="J108">
        <v>9</v>
      </c>
      <c r="K108">
        <v>67</v>
      </c>
      <c r="L108" t="s">
        <v>25</v>
      </c>
      <c r="M108">
        <v>0</v>
      </c>
      <c r="N108">
        <v>185</v>
      </c>
      <c r="O108">
        <v>4</v>
      </c>
      <c r="P108" t="s">
        <v>26</v>
      </c>
      <c r="Q108" t="s">
        <v>27</v>
      </c>
      <c r="R108">
        <v>3631</v>
      </c>
      <c r="S108">
        <v>1683</v>
      </c>
      <c r="T108">
        <v>1529</v>
      </c>
      <c r="U108" t="s">
        <v>272</v>
      </c>
      <c r="V108" t="s">
        <v>275</v>
      </c>
    </row>
    <row r="109" spans="1:22">
      <c r="A109" t="s">
        <v>266</v>
      </c>
      <c r="B109" t="s">
        <v>276</v>
      </c>
      <c r="C109">
        <v>135</v>
      </c>
      <c r="D109">
        <v>21.3</v>
      </c>
      <c r="E109" t="s">
        <v>24</v>
      </c>
      <c r="F109">
        <v>108</v>
      </c>
      <c r="G109">
        <v>220</v>
      </c>
      <c r="H109">
        <v>112</v>
      </c>
      <c r="I109">
        <v>135</v>
      </c>
      <c r="J109">
        <v>9</v>
      </c>
      <c r="K109">
        <v>40</v>
      </c>
      <c r="L109" t="s">
        <v>25</v>
      </c>
      <c r="M109">
        <v>0</v>
      </c>
      <c r="N109">
        <v>185</v>
      </c>
      <c r="O109">
        <v>4</v>
      </c>
      <c r="P109" t="s">
        <v>26</v>
      </c>
      <c r="Q109" t="s">
        <v>27</v>
      </c>
      <c r="R109">
        <v>3631</v>
      </c>
      <c r="S109">
        <v>1683</v>
      </c>
      <c r="T109">
        <v>1529</v>
      </c>
      <c r="U109" t="s">
        <v>28</v>
      </c>
      <c r="V109" t="s">
        <v>277</v>
      </c>
    </row>
    <row r="110" spans="1:22">
      <c r="A110" t="s">
        <v>266</v>
      </c>
      <c r="B110" t="s">
        <v>278</v>
      </c>
      <c r="C110">
        <v>150</v>
      </c>
      <c r="D110">
        <v>37.299999999999997</v>
      </c>
      <c r="E110" t="s">
        <v>24</v>
      </c>
      <c r="F110">
        <v>192</v>
      </c>
      <c r="G110">
        <v>220</v>
      </c>
      <c r="H110">
        <v>118</v>
      </c>
      <c r="I110">
        <v>235</v>
      </c>
      <c r="J110">
        <v>9</v>
      </c>
      <c r="K110">
        <v>67</v>
      </c>
      <c r="L110" t="s">
        <v>25</v>
      </c>
      <c r="M110">
        <v>0</v>
      </c>
      <c r="N110">
        <v>185</v>
      </c>
      <c r="O110">
        <v>4</v>
      </c>
      <c r="P110" t="s">
        <v>26</v>
      </c>
      <c r="Q110" t="s">
        <v>27</v>
      </c>
      <c r="R110">
        <v>3631</v>
      </c>
      <c r="S110">
        <v>1683</v>
      </c>
      <c r="T110">
        <v>1529</v>
      </c>
      <c r="U110" t="s">
        <v>28</v>
      </c>
      <c r="V110" t="s">
        <v>279</v>
      </c>
    </row>
    <row r="111" spans="1:22">
      <c r="A111" t="s">
        <v>266</v>
      </c>
      <c r="B111" t="s">
        <v>280</v>
      </c>
      <c r="C111">
        <v>150</v>
      </c>
      <c r="D111">
        <v>50.8</v>
      </c>
      <c r="E111" t="s">
        <v>24</v>
      </c>
      <c r="F111">
        <v>102</v>
      </c>
      <c r="G111">
        <v>260</v>
      </c>
      <c r="H111">
        <v>124</v>
      </c>
      <c r="I111">
        <v>310</v>
      </c>
      <c r="J111">
        <v>9</v>
      </c>
      <c r="K111">
        <v>79</v>
      </c>
      <c r="L111" t="s">
        <v>25</v>
      </c>
      <c r="M111">
        <v>0</v>
      </c>
      <c r="N111">
        <v>360</v>
      </c>
      <c r="O111">
        <v>5</v>
      </c>
      <c r="P111" t="s">
        <v>26</v>
      </c>
      <c r="Q111" t="s">
        <v>33</v>
      </c>
      <c r="R111">
        <v>4171</v>
      </c>
      <c r="S111">
        <v>1781</v>
      </c>
      <c r="T111">
        <v>1523</v>
      </c>
      <c r="U111" t="s">
        <v>34</v>
      </c>
      <c r="V111" t="s">
        <v>281</v>
      </c>
    </row>
    <row r="112" spans="1:22">
      <c r="A112" t="s">
        <v>266</v>
      </c>
      <c r="B112" t="s">
        <v>282</v>
      </c>
      <c r="C112">
        <v>132</v>
      </c>
      <c r="D112">
        <v>43.8</v>
      </c>
      <c r="E112" t="s">
        <v>24</v>
      </c>
      <c r="G112">
        <v>122</v>
      </c>
      <c r="H112">
        <v>136</v>
      </c>
      <c r="I112">
        <v>260</v>
      </c>
      <c r="J112">
        <v>11</v>
      </c>
      <c r="K112">
        <v>60</v>
      </c>
      <c r="L112" t="s">
        <v>25</v>
      </c>
      <c r="M112">
        <v>550</v>
      </c>
      <c r="N112">
        <v>361</v>
      </c>
      <c r="O112">
        <v>5</v>
      </c>
      <c r="P112" t="s">
        <v>26</v>
      </c>
      <c r="Q112" t="s">
        <v>27</v>
      </c>
      <c r="R112">
        <v>3999</v>
      </c>
      <c r="S112">
        <v>1763</v>
      </c>
      <c r="T112">
        <v>1570</v>
      </c>
      <c r="U112" t="s">
        <v>28</v>
      </c>
      <c r="V112" t="s">
        <v>283</v>
      </c>
    </row>
    <row r="113" spans="1:22">
      <c r="A113" t="s">
        <v>284</v>
      </c>
      <c r="B113" t="s">
        <v>285</v>
      </c>
      <c r="C113">
        <v>180</v>
      </c>
      <c r="D113">
        <v>79</v>
      </c>
      <c r="E113" t="s">
        <v>24</v>
      </c>
      <c r="F113">
        <v>288</v>
      </c>
      <c r="G113">
        <v>679</v>
      </c>
      <c r="H113">
        <v>148</v>
      </c>
      <c r="I113">
        <v>455</v>
      </c>
      <c r="J113">
        <v>5.3</v>
      </c>
      <c r="K113">
        <v>135</v>
      </c>
      <c r="L113" t="s">
        <v>25</v>
      </c>
      <c r="M113">
        <v>1200</v>
      </c>
      <c r="N113">
        <v>572</v>
      </c>
      <c r="O113">
        <v>5</v>
      </c>
      <c r="P113" t="s">
        <v>63</v>
      </c>
      <c r="Q113" t="s">
        <v>122</v>
      </c>
      <c r="R113">
        <v>4643</v>
      </c>
      <c r="S113">
        <v>1872</v>
      </c>
      <c r="T113">
        <v>1626</v>
      </c>
      <c r="U113" t="s">
        <v>66</v>
      </c>
      <c r="V113" t="s">
        <v>286</v>
      </c>
    </row>
    <row r="114" spans="1:22">
      <c r="A114" t="s">
        <v>284</v>
      </c>
      <c r="B114" t="s">
        <v>287</v>
      </c>
      <c r="C114">
        <v>180</v>
      </c>
      <c r="D114">
        <v>77</v>
      </c>
      <c r="E114" t="s">
        <v>24</v>
      </c>
      <c r="F114">
        <v>288</v>
      </c>
      <c r="G114">
        <v>545</v>
      </c>
      <c r="H114">
        <v>135</v>
      </c>
      <c r="I114">
        <v>455</v>
      </c>
      <c r="J114">
        <v>6.4</v>
      </c>
      <c r="K114">
        <v>120</v>
      </c>
      <c r="L114" t="s">
        <v>25</v>
      </c>
      <c r="M114">
        <v>1000</v>
      </c>
      <c r="N114">
        <v>572</v>
      </c>
      <c r="O114">
        <v>5</v>
      </c>
      <c r="P114" t="s">
        <v>56</v>
      </c>
      <c r="Q114" t="s">
        <v>122</v>
      </c>
      <c r="R114">
        <v>4643</v>
      </c>
      <c r="S114">
        <v>1872</v>
      </c>
      <c r="T114">
        <v>1626</v>
      </c>
      <c r="U114" t="s">
        <v>66</v>
      </c>
      <c r="V114" t="s">
        <v>288</v>
      </c>
    </row>
    <row r="115" spans="1:22">
      <c r="A115" t="s">
        <v>284</v>
      </c>
      <c r="B115" t="s">
        <v>289</v>
      </c>
      <c r="C115">
        <v>160</v>
      </c>
      <c r="D115">
        <v>52</v>
      </c>
      <c r="E115" t="s">
        <v>24</v>
      </c>
      <c r="F115">
        <v>192</v>
      </c>
      <c r="G115">
        <v>310</v>
      </c>
      <c r="H115">
        <v>163</v>
      </c>
      <c r="I115">
        <v>320</v>
      </c>
      <c r="J115">
        <v>9</v>
      </c>
      <c r="K115">
        <v>85</v>
      </c>
      <c r="L115" t="s">
        <v>25</v>
      </c>
      <c r="M115">
        <v>1000</v>
      </c>
      <c r="N115">
        <v>572</v>
      </c>
      <c r="O115">
        <v>5</v>
      </c>
      <c r="P115" t="s">
        <v>56</v>
      </c>
      <c r="Q115" t="s">
        <v>122</v>
      </c>
      <c r="R115">
        <v>4643</v>
      </c>
      <c r="S115">
        <v>1872</v>
      </c>
      <c r="T115">
        <v>1626</v>
      </c>
      <c r="U115" t="s">
        <v>66</v>
      </c>
      <c r="V115" t="s">
        <v>290</v>
      </c>
    </row>
    <row r="116" spans="1:22">
      <c r="A116" t="s">
        <v>284</v>
      </c>
      <c r="B116" t="s">
        <v>291</v>
      </c>
      <c r="C116">
        <v>180</v>
      </c>
      <c r="D116">
        <v>79</v>
      </c>
      <c r="E116" t="s">
        <v>24</v>
      </c>
      <c r="F116">
        <v>288</v>
      </c>
      <c r="G116">
        <v>679</v>
      </c>
      <c r="H116">
        <v>153</v>
      </c>
      <c r="I116">
        <v>440</v>
      </c>
      <c r="J116">
        <v>5.3</v>
      </c>
      <c r="K116">
        <v>135</v>
      </c>
      <c r="L116" t="s">
        <v>25</v>
      </c>
      <c r="M116">
        <v>1200</v>
      </c>
      <c r="N116">
        <v>536</v>
      </c>
      <c r="O116">
        <v>5</v>
      </c>
      <c r="P116" t="s">
        <v>63</v>
      </c>
      <c r="Q116" t="s">
        <v>40</v>
      </c>
      <c r="R116">
        <v>4468</v>
      </c>
      <c r="S116">
        <v>1871</v>
      </c>
      <c r="T116">
        <v>1639</v>
      </c>
      <c r="U116" t="s">
        <v>34</v>
      </c>
      <c r="V116" t="s">
        <v>292</v>
      </c>
    </row>
    <row r="117" spans="1:22">
      <c r="A117" t="s">
        <v>284</v>
      </c>
      <c r="B117" t="s">
        <v>293</v>
      </c>
      <c r="C117">
        <v>180</v>
      </c>
      <c r="D117">
        <v>77</v>
      </c>
      <c r="E117" t="s">
        <v>24</v>
      </c>
      <c r="F117">
        <v>288</v>
      </c>
      <c r="G117">
        <v>545</v>
      </c>
      <c r="H117">
        <v>139</v>
      </c>
      <c r="I117">
        <v>435</v>
      </c>
      <c r="J117">
        <v>6.4</v>
      </c>
      <c r="K117">
        <v>120</v>
      </c>
      <c r="L117" t="s">
        <v>25</v>
      </c>
      <c r="M117">
        <v>1000</v>
      </c>
      <c r="N117">
        <v>536</v>
      </c>
      <c r="O117">
        <v>5</v>
      </c>
      <c r="P117" t="s">
        <v>56</v>
      </c>
      <c r="Q117" t="s">
        <v>40</v>
      </c>
      <c r="R117">
        <v>4468</v>
      </c>
      <c r="S117">
        <v>1871</v>
      </c>
      <c r="T117">
        <v>1630</v>
      </c>
      <c r="U117" t="s">
        <v>34</v>
      </c>
      <c r="V117" t="s">
        <v>294</v>
      </c>
    </row>
    <row r="118" spans="1:22">
      <c r="A118" t="s">
        <v>284</v>
      </c>
      <c r="B118" t="s">
        <v>295</v>
      </c>
      <c r="C118">
        <v>160</v>
      </c>
      <c r="D118">
        <v>52</v>
      </c>
      <c r="E118" t="s">
        <v>24</v>
      </c>
      <c r="F118">
        <v>192</v>
      </c>
      <c r="G118">
        <v>310</v>
      </c>
      <c r="H118">
        <v>137</v>
      </c>
      <c r="I118">
        <v>305</v>
      </c>
      <c r="J118">
        <v>8.6999999999999993</v>
      </c>
      <c r="K118">
        <v>85</v>
      </c>
      <c r="L118" t="s">
        <v>25</v>
      </c>
      <c r="M118">
        <v>1000</v>
      </c>
      <c r="N118">
        <v>536</v>
      </c>
      <c r="O118">
        <v>5</v>
      </c>
      <c r="P118" t="s">
        <v>56</v>
      </c>
      <c r="Q118" t="s">
        <v>40</v>
      </c>
      <c r="R118">
        <v>4468</v>
      </c>
      <c r="S118">
        <v>1871</v>
      </c>
      <c r="T118">
        <v>1630</v>
      </c>
      <c r="U118" t="s">
        <v>34</v>
      </c>
      <c r="V118" t="s">
        <v>296</v>
      </c>
    </row>
    <row r="119" spans="1:22">
      <c r="A119" t="s">
        <v>284</v>
      </c>
      <c r="B119" t="s">
        <v>297</v>
      </c>
      <c r="C119">
        <v>180</v>
      </c>
      <c r="D119">
        <v>88</v>
      </c>
      <c r="E119" t="s">
        <v>24</v>
      </c>
      <c r="G119">
        <v>675</v>
      </c>
      <c r="H119">
        <v>160</v>
      </c>
      <c r="I119">
        <v>435</v>
      </c>
      <c r="J119">
        <v>4.8</v>
      </c>
      <c r="K119">
        <v>105</v>
      </c>
      <c r="L119" t="s">
        <v>25</v>
      </c>
      <c r="M119">
        <v>1500</v>
      </c>
      <c r="N119">
        <v>519</v>
      </c>
      <c r="O119">
        <v>5</v>
      </c>
      <c r="P119" t="s">
        <v>63</v>
      </c>
      <c r="Q119" t="s">
        <v>89</v>
      </c>
      <c r="R119">
        <v>4713</v>
      </c>
      <c r="S119">
        <v>1881</v>
      </c>
      <c r="T119">
        <v>1624</v>
      </c>
      <c r="U119" t="s">
        <v>34</v>
      </c>
      <c r="V119" t="s">
        <v>298</v>
      </c>
    </row>
    <row r="120" spans="1:22">
      <c r="A120" t="s">
        <v>284</v>
      </c>
      <c r="B120" t="s">
        <v>299</v>
      </c>
      <c r="C120">
        <v>180</v>
      </c>
      <c r="D120">
        <v>91</v>
      </c>
      <c r="E120" t="s">
        <v>24</v>
      </c>
      <c r="F120">
        <v>376</v>
      </c>
      <c r="G120">
        <v>675</v>
      </c>
      <c r="H120">
        <v>165</v>
      </c>
      <c r="I120">
        <v>445</v>
      </c>
      <c r="J120">
        <v>4.5999999999999996</v>
      </c>
      <c r="K120">
        <v>115</v>
      </c>
      <c r="L120" t="s">
        <v>25</v>
      </c>
      <c r="M120">
        <v>1500</v>
      </c>
      <c r="N120">
        <v>519</v>
      </c>
      <c r="O120">
        <v>5</v>
      </c>
      <c r="P120" t="s">
        <v>63</v>
      </c>
      <c r="Q120" t="s">
        <v>89</v>
      </c>
      <c r="R120">
        <v>4713</v>
      </c>
      <c r="S120">
        <v>1881</v>
      </c>
      <c r="T120">
        <v>1624</v>
      </c>
      <c r="U120" t="s">
        <v>34</v>
      </c>
      <c r="V120" t="s">
        <v>300</v>
      </c>
    </row>
    <row r="121" spans="1:22">
      <c r="A121" t="s">
        <v>284</v>
      </c>
      <c r="B121" t="s">
        <v>301</v>
      </c>
      <c r="C121">
        <v>180</v>
      </c>
      <c r="D121">
        <v>88</v>
      </c>
      <c r="E121" t="s">
        <v>24</v>
      </c>
      <c r="G121">
        <v>525</v>
      </c>
      <c r="H121">
        <v>147</v>
      </c>
      <c r="I121">
        <v>475</v>
      </c>
      <c r="J121">
        <v>6.1</v>
      </c>
      <c r="K121">
        <v>105</v>
      </c>
      <c r="L121" t="s">
        <v>25</v>
      </c>
      <c r="M121">
        <v>1500</v>
      </c>
      <c r="N121">
        <v>519</v>
      </c>
      <c r="O121">
        <v>5</v>
      </c>
      <c r="P121" t="s">
        <v>56</v>
      </c>
      <c r="Q121" t="s">
        <v>89</v>
      </c>
      <c r="R121">
        <v>4713</v>
      </c>
      <c r="S121">
        <v>1881</v>
      </c>
      <c r="T121">
        <v>1624</v>
      </c>
      <c r="U121" t="s">
        <v>34</v>
      </c>
      <c r="V121" t="s">
        <v>302</v>
      </c>
    </row>
    <row r="122" spans="1:22">
      <c r="A122" t="s">
        <v>284</v>
      </c>
      <c r="B122" t="s">
        <v>303</v>
      </c>
      <c r="C122">
        <v>180</v>
      </c>
      <c r="D122">
        <v>91</v>
      </c>
      <c r="E122" t="s">
        <v>24</v>
      </c>
      <c r="F122">
        <v>376</v>
      </c>
      <c r="G122">
        <v>525</v>
      </c>
      <c r="H122">
        <v>152</v>
      </c>
      <c r="I122">
        <v>480</v>
      </c>
      <c r="J122">
        <v>5.9</v>
      </c>
      <c r="K122">
        <v>115</v>
      </c>
      <c r="L122" t="s">
        <v>25</v>
      </c>
      <c r="M122">
        <v>1500</v>
      </c>
      <c r="N122">
        <v>519</v>
      </c>
      <c r="O122">
        <v>5</v>
      </c>
      <c r="P122" t="s">
        <v>56</v>
      </c>
      <c r="Q122" t="s">
        <v>89</v>
      </c>
      <c r="R122">
        <v>4713</v>
      </c>
      <c r="S122">
        <v>1881</v>
      </c>
      <c r="T122">
        <v>1624</v>
      </c>
      <c r="U122" t="s">
        <v>34</v>
      </c>
      <c r="V122" t="s">
        <v>304</v>
      </c>
    </row>
    <row r="123" spans="1:22">
      <c r="A123" t="s">
        <v>284</v>
      </c>
      <c r="B123" t="s">
        <v>305</v>
      </c>
      <c r="C123">
        <v>200</v>
      </c>
      <c r="D123">
        <v>91</v>
      </c>
      <c r="E123" t="s">
        <v>24</v>
      </c>
      <c r="F123">
        <v>376</v>
      </c>
      <c r="G123">
        <v>950</v>
      </c>
      <c r="H123">
        <v>177</v>
      </c>
      <c r="I123">
        <v>425</v>
      </c>
      <c r="J123">
        <v>3.8</v>
      </c>
      <c r="K123">
        <v>115</v>
      </c>
      <c r="L123" t="s">
        <v>25</v>
      </c>
      <c r="M123">
        <v>750</v>
      </c>
      <c r="N123">
        <v>519</v>
      </c>
      <c r="O123">
        <v>5</v>
      </c>
      <c r="P123" t="s">
        <v>63</v>
      </c>
      <c r="Q123" t="s">
        <v>89</v>
      </c>
      <c r="R123">
        <v>4743</v>
      </c>
      <c r="S123">
        <v>1881</v>
      </c>
      <c r="T123">
        <v>1613</v>
      </c>
      <c r="U123" t="s">
        <v>34</v>
      </c>
      <c r="V123" t="s">
        <v>306</v>
      </c>
    </row>
    <row r="124" spans="1:22">
      <c r="A124" t="s">
        <v>284</v>
      </c>
      <c r="B124" t="s">
        <v>307</v>
      </c>
      <c r="C124">
        <v>200</v>
      </c>
      <c r="D124">
        <v>91</v>
      </c>
      <c r="E124" t="s">
        <v>24</v>
      </c>
      <c r="F124">
        <v>376</v>
      </c>
      <c r="G124">
        <v>950</v>
      </c>
      <c r="H124">
        <v>177</v>
      </c>
      <c r="I124">
        <v>435</v>
      </c>
      <c r="J124">
        <v>3.8</v>
      </c>
      <c r="K124">
        <v>115</v>
      </c>
      <c r="L124" t="s">
        <v>25</v>
      </c>
      <c r="M124">
        <v>750</v>
      </c>
      <c r="N124">
        <v>519</v>
      </c>
      <c r="O124">
        <v>5</v>
      </c>
      <c r="P124" t="s">
        <v>63</v>
      </c>
      <c r="Q124" t="s">
        <v>89</v>
      </c>
      <c r="R124">
        <v>4743</v>
      </c>
      <c r="S124">
        <v>1881</v>
      </c>
      <c r="T124">
        <v>1613</v>
      </c>
      <c r="U124" t="s">
        <v>34</v>
      </c>
      <c r="V124" t="s">
        <v>308</v>
      </c>
    </row>
    <row r="125" spans="1:22">
      <c r="A125" t="s">
        <v>284</v>
      </c>
      <c r="B125" t="s">
        <v>309</v>
      </c>
      <c r="C125">
        <v>200</v>
      </c>
      <c r="D125">
        <v>91</v>
      </c>
      <c r="E125" t="s">
        <v>24</v>
      </c>
      <c r="F125">
        <v>376</v>
      </c>
      <c r="G125">
        <v>950</v>
      </c>
      <c r="H125">
        <v>178</v>
      </c>
      <c r="I125">
        <v>415</v>
      </c>
      <c r="J125">
        <v>3.9</v>
      </c>
      <c r="K125">
        <v>115</v>
      </c>
      <c r="L125" t="s">
        <v>25</v>
      </c>
      <c r="M125">
        <v>750</v>
      </c>
      <c r="N125">
        <v>519</v>
      </c>
      <c r="O125">
        <v>5</v>
      </c>
      <c r="P125" t="s">
        <v>63</v>
      </c>
      <c r="Q125" t="s">
        <v>89</v>
      </c>
      <c r="R125">
        <v>4743</v>
      </c>
      <c r="S125">
        <v>1881</v>
      </c>
      <c r="T125">
        <v>1633</v>
      </c>
      <c r="U125" t="s">
        <v>34</v>
      </c>
      <c r="V125" t="s">
        <v>310</v>
      </c>
    </row>
    <row r="126" spans="1:22">
      <c r="A126" t="s">
        <v>284</v>
      </c>
      <c r="B126" t="s">
        <v>311</v>
      </c>
      <c r="C126">
        <v>200</v>
      </c>
      <c r="D126">
        <v>91</v>
      </c>
      <c r="E126" t="s">
        <v>24</v>
      </c>
      <c r="F126">
        <v>376</v>
      </c>
      <c r="G126">
        <v>950</v>
      </c>
      <c r="H126">
        <v>178</v>
      </c>
      <c r="I126">
        <v>410</v>
      </c>
      <c r="J126">
        <v>3.9</v>
      </c>
      <c r="K126">
        <v>115</v>
      </c>
      <c r="L126" t="s">
        <v>25</v>
      </c>
      <c r="M126">
        <v>750</v>
      </c>
      <c r="N126">
        <v>519</v>
      </c>
      <c r="O126">
        <v>5</v>
      </c>
      <c r="P126" t="s">
        <v>63</v>
      </c>
      <c r="Q126" t="s">
        <v>89</v>
      </c>
      <c r="R126">
        <v>4743</v>
      </c>
      <c r="S126">
        <v>1881</v>
      </c>
      <c r="T126">
        <v>1633</v>
      </c>
      <c r="U126" t="s">
        <v>34</v>
      </c>
      <c r="V126" t="s">
        <v>312</v>
      </c>
    </row>
    <row r="127" spans="1:22">
      <c r="A127" t="s">
        <v>284</v>
      </c>
      <c r="B127" t="s">
        <v>313</v>
      </c>
      <c r="C127">
        <v>180</v>
      </c>
      <c r="D127">
        <v>72.599999999999994</v>
      </c>
      <c r="E127" t="s">
        <v>24</v>
      </c>
      <c r="G127">
        <v>525</v>
      </c>
      <c r="H127">
        <v>154</v>
      </c>
      <c r="I127">
        <v>385</v>
      </c>
      <c r="J127">
        <v>6.2</v>
      </c>
      <c r="K127">
        <v>100</v>
      </c>
      <c r="L127" t="s">
        <v>25</v>
      </c>
      <c r="M127">
        <v>750</v>
      </c>
      <c r="N127">
        <v>519</v>
      </c>
      <c r="O127">
        <v>5</v>
      </c>
      <c r="P127" t="s">
        <v>56</v>
      </c>
      <c r="Q127" t="s">
        <v>89</v>
      </c>
      <c r="R127">
        <v>4713</v>
      </c>
      <c r="S127">
        <v>1881</v>
      </c>
      <c r="T127">
        <v>1624</v>
      </c>
      <c r="U127" t="s">
        <v>34</v>
      </c>
      <c r="V127" t="s">
        <v>314</v>
      </c>
    </row>
    <row r="128" spans="1:22">
      <c r="A128" t="s">
        <v>284</v>
      </c>
      <c r="B128" t="s">
        <v>315</v>
      </c>
      <c r="C128">
        <v>180</v>
      </c>
      <c r="D128">
        <v>72.599999999999994</v>
      </c>
      <c r="E128" t="s">
        <v>24</v>
      </c>
      <c r="G128">
        <v>525</v>
      </c>
      <c r="H128">
        <v>154</v>
      </c>
      <c r="I128">
        <v>380</v>
      </c>
      <c r="J128">
        <v>6.2</v>
      </c>
      <c r="K128">
        <v>100</v>
      </c>
      <c r="L128" t="s">
        <v>25</v>
      </c>
      <c r="M128">
        <v>750</v>
      </c>
      <c r="N128">
        <v>519</v>
      </c>
      <c r="O128">
        <v>5</v>
      </c>
      <c r="P128" t="s">
        <v>56</v>
      </c>
      <c r="Q128" t="s">
        <v>89</v>
      </c>
      <c r="R128">
        <v>4713</v>
      </c>
      <c r="S128">
        <v>1881</v>
      </c>
      <c r="T128">
        <v>1624</v>
      </c>
      <c r="U128" t="s">
        <v>34</v>
      </c>
      <c r="V128" t="s">
        <v>316</v>
      </c>
    </row>
    <row r="129" spans="1:22">
      <c r="A129" t="s">
        <v>284</v>
      </c>
      <c r="B129" t="s">
        <v>317</v>
      </c>
      <c r="C129">
        <v>160</v>
      </c>
      <c r="D129">
        <v>43.6</v>
      </c>
      <c r="E129" t="s">
        <v>24</v>
      </c>
      <c r="G129">
        <v>290</v>
      </c>
      <c r="H129">
        <v>126</v>
      </c>
      <c r="I129">
        <v>275</v>
      </c>
      <c r="J129">
        <v>8</v>
      </c>
      <c r="K129">
        <v>85</v>
      </c>
      <c r="L129" t="s">
        <v>25</v>
      </c>
      <c r="M129">
        <v>750</v>
      </c>
      <c r="N129">
        <v>523</v>
      </c>
      <c r="O129">
        <v>5</v>
      </c>
      <c r="P129" t="s">
        <v>26</v>
      </c>
      <c r="Q129" t="s">
        <v>33</v>
      </c>
      <c r="R129">
        <v>4214</v>
      </c>
      <c r="S129">
        <v>1805</v>
      </c>
      <c r="T129">
        <v>1555</v>
      </c>
      <c r="U129" t="s">
        <v>34</v>
      </c>
      <c r="V129" t="s">
        <v>318</v>
      </c>
    </row>
    <row r="130" spans="1:22">
      <c r="A130" t="s">
        <v>284</v>
      </c>
      <c r="B130" t="s">
        <v>319</v>
      </c>
      <c r="C130">
        <v>145</v>
      </c>
      <c r="D130">
        <v>43.6</v>
      </c>
      <c r="E130" t="s">
        <v>24</v>
      </c>
      <c r="G130">
        <v>290</v>
      </c>
      <c r="H130">
        <v>164</v>
      </c>
      <c r="I130">
        <v>200</v>
      </c>
      <c r="J130">
        <v>11</v>
      </c>
      <c r="K130">
        <v>80</v>
      </c>
      <c r="L130" t="s">
        <v>25</v>
      </c>
      <c r="M130">
        <v>750</v>
      </c>
      <c r="O130">
        <v>5</v>
      </c>
      <c r="P130" t="s">
        <v>26</v>
      </c>
      <c r="Q130" t="s">
        <v>216</v>
      </c>
      <c r="R130">
        <v>4337</v>
      </c>
      <c r="S130">
        <v>1876</v>
      </c>
      <c r="T130">
        <v>1817</v>
      </c>
      <c r="U130" t="s">
        <v>217</v>
      </c>
      <c r="V130" t="s">
        <v>320</v>
      </c>
    </row>
    <row r="131" spans="1:22">
      <c r="A131" t="s">
        <v>284</v>
      </c>
      <c r="B131" t="s">
        <v>321</v>
      </c>
      <c r="C131">
        <v>130</v>
      </c>
      <c r="D131">
        <v>64</v>
      </c>
      <c r="E131" t="s">
        <v>24</v>
      </c>
      <c r="G131">
        <v>415</v>
      </c>
      <c r="H131">
        <v>370</v>
      </c>
      <c r="I131">
        <v>235</v>
      </c>
      <c r="J131">
        <v>9</v>
      </c>
      <c r="K131">
        <v>70</v>
      </c>
      <c r="L131" t="s">
        <v>25</v>
      </c>
      <c r="M131">
        <v>2000</v>
      </c>
      <c r="N131">
        <v>672</v>
      </c>
      <c r="O131">
        <v>8</v>
      </c>
      <c r="P131" t="s">
        <v>56</v>
      </c>
      <c r="Q131" t="s">
        <v>216</v>
      </c>
      <c r="R131">
        <v>5050</v>
      </c>
      <c r="S131">
        <v>1999</v>
      </c>
      <c r="T131">
        <v>1959</v>
      </c>
      <c r="U131" t="s">
        <v>217</v>
      </c>
      <c r="V131" t="s">
        <v>322</v>
      </c>
    </row>
    <row r="132" spans="1:22">
      <c r="A132" t="s">
        <v>284</v>
      </c>
      <c r="B132" t="s">
        <v>323</v>
      </c>
      <c r="C132">
        <v>130</v>
      </c>
      <c r="D132">
        <v>64</v>
      </c>
      <c r="E132" t="s">
        <v>24</v>
      </c>
      <c r="G132">
        <v>415</v>
      </c>
      <c r="H132">
        <v>370</v>
      </c>
      <c r="I132">
        <v>235</v>
      </c>
      <c r="J132">
        <v>8</v>
      </c>
      <c r="K132">
        <v>70</v>
      </c>
      <c r="L132" t="s">
        <v>25</v>
      </c>
      <c r="M132">
        <v>2000</v>
      </c>
      <c r="N132">
        <v>672</v>
      </c>
      <c r="O132">
        <v>8</v>
      </c>
      <c r="P132" t="s">
        <v>56</v>
      </c>
      <c r="Q132" t="s">
        <v>216</v>
      </c>
      <c r="R132">
        <v>5050</v>
      </c>
      <c r="S132">
        <v>1999</v>
      </c>
      <c r="T132">
        <v>1959</v>
      </c>
      <c r="U132" t="s">
        <v>217</v>
      </c>
      <c r="V132" t="s">
        <v>324</v>
      </c>
    </row>
    <row r="133" spans="1:22">
      <c r="A133" t="s">
        <v>284</v>
      </c>
      <c r="B133" t="s">
        <v>325</v>
      </c>
      <c r="C133">
        <v>150</v>
      </c>
      <c r="D133">
        <v>64</v>
      </c>
      <c r="E133" t="s">
        <v>24</v>
      </c>
      <c r="G133">
        <v>415</v>
      </c>
      <c r="H133">
        <v>370</v>
      </c>
      <c r="I133">
        <v>235</v>
      </c>
      <c r="J133">
        <v>9</v>
      </c>
      <c r="K133">
        <v>70</v>
      </c>
      <c r="L133" t="s">
        <v>25</v>
      </c>
      <c r="M133">
        <v>2000</v>
      </c>
      <c r="N133">
        <v>672</v>
      </c>
      <c r="O133">
        <v>8</v>
      </c>
      <c r="P133" t="s">
        <v>56</v>
      </c>
      <c r="Q133" t="s">
        <v>216</v>
      </c>
      <c r="R133">
        <v>5908</v>
      </c>
      <c r="S133">
        <v>1999</v>
      </c>
      <c r="T133">
        <v>1959</v>
      </c>
      <c r="U133" t="s">
        <v>217</v>
      </c>
      <c r="V133" t="s">
        <v>326</v>
      </c>
    </row>
    <row r="134" spans="1:22">
      <c r="A134" t="s">
        <v>284</v>
      </c>
      <c r="B134" t="s">
        <v>327</v>
      </c>
      <c r="C134">
        <v>150</v>
      </c>
      <c r="D134">
        <v>64</v>
      </c>
      <c r="E134" t="s">
        <v>24</v>
      </c>
      <c r="G134">
        <v>415</v>
      </c>
      <c r="H134">
        <v>370</v>
      </c>
      <c r="I134">
        <v>235</v>
      </c>
      <c r="J134">
        <v>8</v>
      </c>
      <c r="K134">
        <v>70</v>
      </c>
      <c r="L134" t="s">
        <v>25</v>
      </c>
      <c r="M134">
        <v>2000</v>
      </c>
      <c r="N134">
        <v>672</v>
      </c>
      <c r="O134">
        <v>8</v>
      </c>
      <c r="P134" t="s">
        <v>56</v>
      </c>
      <c r="Q134" t="s">
        <v>216</v>
      </c>
      <c r="R134">
        <v>5908</v>
      </c>
      <c r="S134">
        <v>1999</v>
      </c>
      <c r="T134">
        <v>1959</v>
      </c>
      <c r="U134" t="s">
        <v>217</v>
      </c>
      <c r="V134" t="s">
        <v>328</v>
      </c>
    </row>
    <row r="135" spans="1:22">
      <c r="A135" t="s">
        <v>329</v>
      </c>
      <c r="B135" t="s">
        <v>330</v>
      </c>
      <c r="C135">
        <v>160</v>
      </c>
      <c r="D135">
        <v>45.4</v>
      </c>
      <c r="E135" t="s">
        <v>24</v>
      </c>
      <c r="G135">
        <v>250</v>
      </c>
      <c r="H135">
        <v>146</v>
      </c>
      <c r="I135">
        <v>260</v>
      </c>
      <c r="J135">
        <v>8.3000000000000007</v>
      </c>
      <c r="K135">
        <v>45</v>
      </c>
      <c r="L135" t="s">
        <v>25</v>
      </c>
      <c r="M135">
        <v>0</v>
      </c>
      <c r="N135">
        <v>228</v>
      </c>
      <c r="O135">
        <v>5</v>
      </c>
      <c r="P135" t="s">
        <v>26</v>
      </c>
      <c r="Q135" t="s">
        <v>169</v>
      </c>
      <c r="R135">
        <v>4235</v>
      </c>
      <c r="S135">
        <v>1825</v>
      </c>
      <c r="T135">
        <v>1603</v>
      </c>
      <c r="U135" t="s">
        <v>28</v>
      </c>
      <c r="V135" t="s">
        <v>331</v>
      </c>
    </row>
    <row r="136" spans="1:22">
      <c r="A136" t="s">
        <v>329</v>
      </c>
      <c r="B136" t="s">
        <v>332</v>
      </c>
      <c r="C136">
        <v>160</v>
      </c>
      <c r="D136">
        <v>59.3</v>
      </c>
      <c r="E136" t="s">
        <v>24</v>
      </c>
      <c r="G136">
        <v>250</v>
      </c>
      <c r="H136">
        <v>141</v>
      </c>
      <c r="I136">
        <v>340</v>
      </c>
      <c r="J136">
        <v>8.1999999999999993</v>
      </c>
      <c r="K136">
        <v>56</v>
      </c>
      <c r="L136" t="s">
        <v>25</v>
      </c>
      <c r="M136">
        <v>0</v>
      </c>
      <c r="N136">
        <v>228</v>
      </c>
      <c r="O136">
        <v>5</v>
      </c>
      <c r="P136" t="s">
        <v>26</v>
      </c>
      <c r="Q136" t="s">
        <v>169</v>
      </c>
      <c r="R136">
        <v>4235</v>
      </c>
      <c r="S136">
        <v>1825</v>
      </c>
      <c r="T136">
        <v>1603</v>
      </c>
      <c r="U136" t="s">
        <v>28</v>
      </c>
      <c r="V136" t="s">
        <v>333</v>
      </c>
    </row>
    <row r="137" spans="1:22">
      <c r="A137" t="s">
        <v>329</v>
      </c>
      <c r="B137" t="s">
        <v>334</v>
      </c>
      <c r="C137">
        <v>160</v>
      </c>
      <c r="D137">
        <v>59.3</v>
      </c>
      <c r="E137" t="s">
        <v>24</v>
      </c>
      <c r="G137">
        <v>250</v>
      </c>
      <c r="H137">
        <v>148</v>
      </c>
      <c r="I137">
        <v>325</v>
      </c>
      <c r="J137">
        <v>8.1999999999999993</v>
      </c>
      <c r="K137">
        <v>56</v>
      </c>
      <c r="L137" t="s">
        <v>25</v>
      </c>
      <c r="M137">
        <v>0</v>
      </c>
      <c r="N137">
        <v>228</v>
      </c>
      <c r="O137">
        <v>5</v>
      </c>
      <c r="P137" t="s">
        <v>26</v>
      </c>
      <c r="Q137" t="s">
        <v>169</v>
      </c>
      <c r="R137">
        <v>4254</v>
      </c>
      <c r="S137">
        <v>1848</v>
      </c>
      <c r="T137">
        <v>1603</v>
      </c>
      <c r="U137" t="s">
        <v>28</v>
      </c>
      <c r="V137" t="s">
        <v>335</v>
      </c>
    </row>
    <row r="138" spans="1:22">
      <c r="A138" t="s">
        <v>329</v>
      </c>
      <c r="B138" t="s">
        <v>336</v>
      </c>
      <c r="C138">
        <v>180</v>
      </c>
      <c r="D138">
        <v>83.5</v>
      </c>
      <c r="E138" t="s">
        <v>24</v>
      </c>
      <c r="G138">
        <v>680</v>
      </c>
      <c r="H138">
        <v>161</v>
      </c>
      <c r="I138">
        <v>430</v>
      </c>
      <c r="J138">
        <v>4.5</v>
      </c>
      <c r="K138">
        <v>80</v>
      </c>
      <c r="L138" t="s">
        <v>25</v>
      </c>
      <c r="M138">
        <v>0</v>
      </c>
      <c r="N138">
        <v>333</v>
      </c>
      <c r="O138">
        <v>5</v>
      </c>
      <c r="P138" t="s">
        <v>63</v>
      </c>
      <c r="Q138" t="s">
        <v>122</v>
      </c>
      <c r="R138">
        <v>4871</v>
      </c>
      <c r="S138">
        <v>1862</v>
      </c>
      <c r="T138">
        <v>1500</v>
      </c>
      <c r="U138" t="s">
        <v>112</v>
      </c>
      <c r="V138" t="s">
        <v>337</v>
      </c>
    </row>
    <row r="139" spans="1:22">
      <c r="A139" t="s">
        <v>329</v>
      </c>
      <c r="B139" t="s">
        <v>338</v>
      </c>
      <c r="C139">
        <v>170</v>
      </c>
      <c r="D139">
        <v>64.3</v>
      </c>
      <c r="E139" t="s">
        <v>24</v>
      </c>
      <c r="G139">
        <v>340</v>
      </c>
      <c r="H139">
        <v>146</v>
      </c>
      <c r="I139">
        <v>350</v>
      </c>
      <c r="J139">
        <v>8.1999999999999993</v>
      </c>
      <c r="K139">
        <v>75</v>
      </c>
      <c r="L139" t="s">
        <v>25</v>
      </c>
      <c r="M139">
        <v>0</v>
      </c>
      <c r="N139">
        <v>333</v>
      </c>
      <c r="O139">
        <v>5</v>
      </c>
      <c r="P139" t="s">
        <v>26</v>
      </c>
      <c r="Q139" t="s">
        <v>122</v>
      </c>
      <c r="R139">
        <v>4871</v>
      </c>
      <c r="S139">
        <v>1862</v>
      </c>
      <c r="T139">
        <v>1500</v>
      </c>
      <c r="U139" t="s">
        <v>112</v>
      </c>
      <c r="V139" t="s">
        <v>339</v>
      </c>
    </row>
    <row r="140" spans="1:22">
      <c r="A140" t="s">
        <v>329</v>
      </c>
      <c r="B140" t="s">
        <v>340</v>
      </c>
      <c r="C140">
        <v>170</v>
      </c>
      <c r="D140">
        <v>64.3</v>
      </c>
      <c r="E140" t="s">
        <v>24</v>
      </c>
      <c r="G140">
        <v>340</v>
      </c>
      <c r="H140">
        <v>146</v>
      </c>
      <c r="I140">
        <v>350</v>
      </c>
      <c r="J140">
        <v>8.1999999999999993</v>
      </c>
      <c r="K140">
        <v>75</v>
      </c>
      <c r="L140" t="s">
        <v>25</v>
      </c>
      <c r="M140">
        <v>0</v>
      </c>
      <c r="N140">
        <v>333</v>
      </c>
      <c r="O140">
        <v>5</v>
      </c>
      <c r="P140" t="s">
        <v>26</v>
      </c>
      <c r="Q140" t="s">
        <v>122</v>
      </c>
      <c r="R140">
        <v>4871</v>
      </c>
      <c r="S140">
        <v>1862</v>
      </c>
      <c r="T140">
        <v>1500</v>
      </c>
      <c r="U140" t="s">
        <v>112</v>
      </c>
      <c r="V140" t="s">
        <v>341</v>
      </c>
    </row>
    <row r="141" spans="1:22">
      <c r="A141" t="s">
        <v>342</v>
      </c>
      <c r="B141" t="s">
        <v>343</v>
      </c>
      <c r="C141">
        <v>225</v>
      </c>
      <c r="D141">
        <v>82.5</v>
      </c>
      <c r="E141" t="s">
        <v>24</v>
      </c>
      <c r="G141">
        <v>700</v>
      </c>
      <c r="H141">
        <v>159</v>
      </c>
      <c r="I141">
        <v>440</v>
      </c>
      <c r="J141">
        <v>4.9000000000000004</v>
      </c>
      <c r="K141">
        <v>160</v>
      </c>
      <c r="L141" t="s">
        <v>25</v>
      </c>
      <c r="N141">
        <v>354</v>
      </c>
      <c r="O141">
        <v>5</v>
      </c>
      <c r="P141" t="s">
        <v>63</v>
      </c>
      <c r="Q141" t="s">
        <v>111</v>
      </c>
      <c r="R141">
        <v>5005</v>
      </c>
      <c r="S141">
        <v>1925</v>
      </c>
      <c r="T141">
        <v>1470</v>
      </c>
      <c r="U141" t="s">
        <v>112</v>
      </c>
      <c r="V141" t="s">
        <v>344</v>
      </c>
    </row>
    <row r="142" spans="1:22">
      <c r="A142" t="s">
        <v>342</v>
      </c>
      <c r="B142" t="s">
        <v>345</v>
      </c>
      <c r="C142">
        <v>185</v>
      </c>
      <c r="D142">
        <v>74</v>
      </c>
      <c r="E142" t="s">
        <v>24</v>
      </c>
      <c r="F142">
        <v>384</v>
      </c>
      <c r="G142">
        <v>350</v>
      </c>
      <c r="H142">
        <v>143</v>
      </c>
      <c r="I142">
        <v>390</v>
      </c>
      <c r="J142">
        <v>7.8</v>
      </c>
      <c r="K142">
        <v>200</v>
      </c>
      <c r="L142" t="s">
        <v>25</v>
      </c>
      <c r="M142">
        <v>1600</v>
      </c>
      <c r="N142">
        <v>432</v>
      </c>
      <c r="O142">
        <v>5</v>
      </c>
      <c r="P142" t="s">
        <v>56</v>
      </c>
      <c r="Q142" t="s">
        <v>40</v>
      </c>
      <c r="R142">
        <v>4515</v>
      </c>
      <c r="S142">
        <v>1890</v>
      </c>
      <c r="T142">
        <v>1580</v>
      </c>
      <c r="U142" t="s">
        <v>34</v>
      </c>
      <c r="V142" t="s">
        <v>346</v>
      </c>
    </row>
    <row r="143" spans="1:22">
      <c r="A143" t="s">
        <v>342</v>
      </c>
      <c r="B143" t="s">
        <v>347</v>
      </c>
      <c r="C143">
        <v>200</v>
      </c>
      <c r="D143">
        <v>74</v>
      </c>
      <c r="E143" t="s">
        <v>24</v>
      </c>
      <c r="F143">
        <v>384</v>
      </c>
      <c r="G143">
        <v>605</v>
      </c>
      <c r="H143">
        <v>157</v>
      </c>
      <c r="I143">
        <v>375</v>
      </c>
      <c r="J143">
        <v>5.5</v>
      </c>
      <c r="K143">
        <v>200</v>
      </c>
      <c r="L143" t="s">
        <v>25</v>
      </c>
      <c r="M143">
        <v>1600</v>
      </c>
      <c r="N143">
        <v>432</v>
      </c>
      <c r="O143">
        <v>5</v>
      </c>
      <c r="P143" t="s">
        <v>63</v>
      </c>
      <c r="Q143" t="s">
        <v>40</v>
      </c>
      <c r="R143">
        <v>4515</v>
      </c>
      <c r="S143">
        <v>1890</v>
      </c>
      <c r="T143">
        <v>1580</v>
      </c>
      <c r="U143" t="s">
        <v>34</v>
      </c>
      <c r="V143" t="s">
        <v>348</v>
      </c>
    </row>
    <row r="144" spans="1:22">
      <c r="A144" t="s">
        <v>342</v>
      </c>
      <c r="B144" t="s">
        <v>349</v>
      </c>
      <c r="C144">
        <v>235</v>
      </c>
      <c r="D144">
        <v>74</v>
      </c>
      <c r="E144" t="s">
        <v>24</v>
      </c>
      <c r="F144">
        <v>384</v>
      </c>
      <c r="G144">
        <v>700</v>
      </c>
      <c r="H144">
        <v>159</v>
      </c>
      <c r="I144">
        <v>360</v>
      </c>
      <c r="J144">
        <v>4</v>
      </c>
      <c r="K144">
        <v>200</v>
      </c>
      <c r="L144" t="s">
        <v>25</v>
      </c>
      <c r="M144">
        <v>1600</v>
      </c>
      <c r="N144">
        <v>432</v>
      </c>
      <c r="O144">
        <v>5</v>
      </c>
      <c r="P144" t="s">
        <v>63</v>
      </c>
      <c r="Q144" t="s">
        <v>40</v>
      </c>
      <c r="R144">
        <v>4515</v>
      </c>
      <c r="S144">
        <v>1890</v>
      </c>
      <c r="T144">
        <v>1580</v>
      </c>
      <c r="U144" t="s">
        <v>34</v>
      </c>
      <c r="V144" t="s">
        <v>350</v>
      </c>
    </row>
    <row r="145" spans="1:22">
      <c r="A145" t="s">
        <v>342</v>
      </c>
      <c r="B145" t="s">
        <v>351</v>
      </c>
      <c r="C145">
        <v>235</v>
      </c>
      <c r="D145">
        <v>74</v>
      </c>
      <c r="E145" t="s">
        <v>24</v>
      </c>
      <c r="F145">
        <v>384</v>
      </c>
      <c r="G145">
        <v>700</v>
      </c>
      <c r="H145">
        <v>163</v>
      </c>
      <c r="I145">
        <v>350</v>
      </c>
      <c r="J145">
        <v>4.2</v>
      </c>
      <c r="K145">
        <v>190</v>
      </c>
      <c r="L145" t="s">
        <v>25</v>
      </c>
      <c r="M145">
        <v>1800</v>
      </c>
      <c r="N145">
        <v>503</v>
      </c>
      <c r="O145">
        <v>5</v>
      </c>
      <c r="P145" t="s">
        <v>63</v>
      </c>
      <c r="Q145" t="s">
        <v>89</v>
      </c>
      <c r="R145">
        <v>4715</v>
      </c>
      <c r="S145">
        <v>1910</v>
      </c>
      <c r="T145">
        <v>1630</v>
      </c>
      <c r="U145" t="s">
        <v>34</v>
      </c>
      <c r="V145" t="s">
        <v>352</v>
      </c>
    </row>
    <row r="146" spans="1:22">
      <c r="A146" t="s">
        <v>353</v>
      </c>
      <c r="B146" t="s">
        <v>354</v>
      </c>
      <c r="C146">
        <v>160</v>
      </c>
      <c r="D146">
        <v>61.9</v>
      </c>
      <c r="E146" t="s">
        <v>24</v>
      </c>
      <c r="G146">
        <v>310</v>
      </c>
      <c r="H146">
        <v>150</v>
      </c>
      <c r="I146">
        <v>335</v>
      </c>
      <c r="J146">
        <v>7.6</v>
      </c>
      <c r="K146">
        <v>60</v>
      </c>
      <c r="L146" t="s">
        <v>25</v>
      </c>
      <c r="M146">
        <v>0</v>
      </c>
      <c r="N146">
        <v>361</v>
      </c>
      <c r="O146">
        <v>5</v>
      </c>
      <c r="P146" t="s">
        <v>26</v>
      </c>
      <c r="Q146" t="s">
        <v>33</v>
      </c>
      <c r="R146">
        <v>4387</v>
      </c>
      <c r="S146">
        <v>1790</v>
      </c>
      <c r="T146">
        <v>1584</v>
      </c>
      <c r="U146" t="s">
        <v>34</v>
      </c>
      <c r="V146" t="s">
        <v>355</v>
      </c>
    </row>
    <row r="147" spans="1:22">
      <c r="A147" t="s">
        <v>356</v>
      </c>
      <c r="B147" t="s">
        <v>357</v>
      </c>
      <c r="C147">
        <v>200</v>
      </c>
      <c r="D147">
        <v>112</v>
      </c>
      <c r="E147" t="s">
        <v>24</v>
      </c>
      <c r="G147">
        <v>750</v>
      </c>
      <c r="H147">
        <v>217</v>
      </c>
      <c r="I147">
        <v>455</v>
      </c>
      <c r="J147">
        <v>4.9000000000000004</v>
      </c>
      <c r="K147">
        <v>110</v>
      </c>
      <c r="L147" t="s">
        <v>25</v>
      </c>
      <c r="M147">
        <v>1500</v>
      </c>
      <c r="N147">
        <v>438</v>
      </c>
      <c r="O147">
        <v>5</v>
      </c>
      <c r="P147" t="s">
        <v>63</v>
      </c>
      <c r="Q147" t="s">
        <v>212</v>
      </c>
      <c r="R147">
        <v>5209</v>
      </c>
      <c r="S147">
        <v>2010</v>
      </c>
      <c r="T147">
        <v>1731</v>
      </c>
      <c r="U147" t="s">
        <v>34</v>
      </c>
      <c r="V147" t="s">
        <v>358</v>
      </c>
    </row>
    <row r="148" spans="1:22">
      <c r="A148" t="s">
        <v>356</v>
      </c>
      <c r="B148" t="s">
        <v>359</v>
      </c>
      <c r="C148">
        <v>200</v>
      </c>
      <c r="D148">
        <v>76.5</v>
      </c>
      <c r="E148" t="s">
        <v>24</v>
      </c>
      <c r="G148">
        <v>600</v>
      </c>
      <c r="H148">
        <v>193</v>
      </c>
      <c r="I148">
        <v>320</v>
      </c>
      <c r="J148">
        <v>6.5</v>
      </c>
      <c r="K148">
        <v>112</v>
      </c>
      <c r="L148" t="s">
        <v>25</v>
      </c>
      <c r="M148">
        <v>1500</v>
      </c>
      <c r="N148">
        <v>438</v>
      </c>
      <c r="O148">
        <v>5</v>
      </c>
      <c r="P148" t="s">
        <v>63</v>
      </c>
      <c r="Q148" t="s">
        <v>212</v>
      </c>
      <c r="R148">
        <v>5209</v>
      </c>
      <c r="S148">
        <v>2010</v>
      </c>
      <c r="T148">
        <v>1731</v>
      </c>
      <c r="U148" t="s">
        <v>34</v>
      </c>
      <c r="V148" t="s">
        <v>360</v>
      </c>
    </row>
    <row r="149" spans="1:22">
      <c r="A149" t="s">
        <v>356</v>
      </c>
      <c r="B149" t="s">
        <v>361</v>
      </c>
      <c r="C149">
        <v>200</v>
      </c>
      <c r="D149">
        <v>90</v>
      </c>
      <c r="E149" t="s">
        <v>24</v>
      </c>
      <c r="G149">
        <v>750</v>
      </c>
      <c r="H149">
        <v>194</v>
      </c>
      <c r="I149">
        <v>370</v>
      </c>
      <c r="J149">
        <v>4.9000000000000004</v>
      </c>
      <c r="K149">
        <v>112</v>
      </c>
      <c r="L149" t="s">
        <v>25</v>
      </c>
      <c r="M149">
        <v>1500</v>
      </c>
      <c r="N149">
        <v>438</v>
      </c>
      <c r="O149">
        <v>5</v>
      </c>
      <c r="P149" t="s">
        <v>63</v>
      </c>
      <c r="Q149" t="s">
        <v>212</v>
      </c>
      <c r="R149">
        <v>5209</v>
      </c>
      <c r="S149">
        <v>2010</v>
      </c>
      <c r="T149">
        <v>1731</v>
      </c>
      <c r="U149" t="s">
        <v>34</v>
      </c>
      <c r="V149" t="s">
        <v>362</v>
      </c>
    </row>
    <row r="150" spans="1:22">
      <c r="A150" t="s">
        <v>363</v>
      </c>
      <c r="B150" t="s">
        <v>364</v>
      </c>
      <c r="C150">
        <v>150</v>
      </c>
      <c r="D150">
        <v>46</v>
      </c>
      <c r="E150" t="s">
        <v>24</v>
      </c>
      <c r="G150">
        <v>147</v>
      </c>
      <c r="H150">
        <v>124</v>
      </c>
      <c r="I150">
        <v>300</v>
      </c>
      <c r="J150">
        <v>10.6</v>
      </c>
      <c r="K150">
        <v>70</v>
      </c>
      <c r="L150" t="s">
        <v>25</v>
      </c>
      <c r="N150">
        <v>280</v>
      </c>
      <c r="O150">
        <v>4</v>
      </c>
      <c r="P150" t="s">
        <v>26</v>
      </c>
      <c r="Q150" t="s">
        <v>365</v>
      </c>
      <c r="R150">
        <v>3825</v>
      </c>
      <c r="S150">
        <v>1610</v>
      </c>
      <c r="T150">
        <v>1575</v>
      </c>
      <c r="U150" t="s">
        <v>34</v>
      </c>
      <c r="V150" t="s">
        <v>366</v>
      </c>
    </row>
    <row r="151" spans="1:22">
      <c r="A151" t="s">
        <v>363</v>
      </c>
      <c r="B151" t="s">
        <v>367</v>
      </c>
      <c r="C151">
        <v>140</v>
      </c>
      <c r="D151">
        <v>39</v>
      </c>
      <c r="E151" t="s">
        <v>24</v>
      </c>
      <c r="G151">
        <v>147</v>
      </c>
      <c r="H151">
        <v>119</v>
      </c>
      <c r="I151">
        <v>255</v>
      </c>
      <c r="J151">
        <v>11.7</v>
      </c>
      <c r="K151">
        <v>60</v>
      </c>
      <c r="L151" t="s">
        <v>25</v>
      </c>
      <c r="N151">
        <v>280</v>
      </c>
      <c r="O151">
        <v>4</v>
      </c>
      <c r="P151" t="s">
        <v>26</v>
      </c>
      <c r="Q151" t="s">
        <v>365</v>
      </c>
      <c r="R151">
        <v>3825</v>
      </c>
      <c r="S151">
        <v>1610</v>
      </c>
      <c r="T151">
        <v>1575</v>
      </c>
      <c r="U151" t="s">
        <v>34</v>
      </c>
      <c r="V151" t="s">
        <v>368</v>
      </c>
    </row>
    <row r="152" spans="1:22">
      <c r="A152" t="s">
        <v>363</v>
      </c>
      <c r="B152" t="s">
        <v>369</v>
      </c>
      <c r="C152">
        <v>185</v>
      </c>
      <c r="D152">
        <v>60</v>
      </c>
      <c r="E152" t="s">
        <v>24</v>
      </c>
      <c r="F152">
        <v>288</v>
      </c>
      <c r="G152">
        <v>350</v>
      </c>
      <c r="H152">
        <v>136</v>
      </c>
      <c r="I152">
        <v>345</v>
      </c>
      <c r="J152">
        <v>8.5</v>
      </c>
      <c r="K152">
        <v>150</v>
      </c>
      <c r="L152" t="s">
        <v>25</v>
      </c>
      <c r="M152">
        <v>750</v>
      </c>
      <c r="N152">
        <v>520</v>
      </c>
      <c r="O152">
        <v>5</v>
      </c>
      <c r="P152" t="s">
        <v>56</v>
      </c>
      <c r="Q152" t="s">
        <v>40</v>
      </c>
      <c r="R152">
        <v>4655</v>
      </c>
      <c r="S152">
        <v>1890</v>
      </c>
      <c r="T152">
        <v>1605</v>
      </c>
      <c r="U152" t="s">
        <v>34</v>
      </c>
      <c r="V152" t="s">
        <v>370</v>
      </c>
    </row>
    <row r="153" spans="1:22">
      <c r="A153" t="s">
        <v>363</v>
      </c>
      <c r="B153" t="s">
        <v>371</v>
      </c>
      <c r="C153">
        <v>185</v>
      </c>
      <c r="D153">
        <v>80</v>
      </c>
      <c r="E153" t="s">
        <v>24</v>
      </c>
      <c r="F153">
        <v>384</v>
      </c>
      <c r="G153">
        <v>605</v>
      </c>
      <c r="H153">
        <v>162</v>
      </c>
      <c r="I153">
        <v>445</v>
      </c>
      <c r="J153">
        <v>5.3</v>
      </c>
      <c r="K153">
        <v>205</v>
      </c>
      <c r="L153" t="s">
        <v>25</v>
      </c>
      <c r="M153">
        <v>1600</v>
      </c>
      <c r="N153">
        <v>520</v>
      </c>
      <c r="O153">
        <v>5</v>
      </c>
      <c r="P153" t="s">
        <v>63</v>
      </c>
      <c r="Q153" t="s">
        <v>40</v>
      </c>
      <c r="R153">
        <v>4655</v>
      </c>
      <c r="S153">
        <v>1890</v>
      </c>
      <c r="T153">
        <v>1605</v>
      </c>
      <c r="U153" t="s">
        <v>34</v>
      </c>
      <c r="V153" t="s">
        <v>372</v>
      </c>
    </row>
    <row r="154" spans="1:22">
      <c r="A154" t="s">
        <v>363</v>
      </c>
      <c r="B154" t="s">
        <v>373</v>
      </c>
      <c r="C154">
        <v>185</v>
      </c>
      <c r="D154">
        <v>80</v>
      </c>
      <c r="E154" t="s">
        <v>24</v>
      </c>
      <c r="F154">
        <v>384</v>
      </c>
      <c r="G154">
        <v>350</v>
      </c>
      <c r="H154">
        <v>155</v>
      </c>
      <c r="I154">
        <v>450</v>
      </c>
      <c r="J154">
        <v>7.5</v>
      </c>
      <c r="K154">
        <v>205</v>
      </c>
      <c r="L154" t="s">
        <v>25</v>
      </c>
      <c r="M154">
        <v>1600</v>
      </c>
      <c r="N154">
        <v>520</v>
      </c>
      <c r="O154">
        <v>5</v>
      </c>
      <c r="P154" t="s">
        <v>56</v>
      </c>
      <c r="Q154" t="s">
        <v>40</v>
      </c>
      <c r="R154">
        <v>4655</v>
      </c>
      <c r="S154">
        <v>1890</v>
      </c>
      <c r="T154">
        <v>1605</v>
      </c>
      <c r="U154" t="s">
        <v>34</v>
      </c>
      <c r="V154" t="s">
        <v>374</v>
      </c>
    </row>
    <row r="155" spans="1:22">
      <c r="A155" t="s">
        <v>363</v>
      </c>
      <c r="B155" t="s">
        <v>375</v>
      </c>
      <c r="C155">
        <v>260</v>
      </c>
      <c r="D155">
        <v>80</v>
      </c>
      <c r="E155" t="s">
        <v>24</v>
      </c>
      <c r="F155">
        <v>384</v>
      </c>
      <c r="G155">
        <v>740</v>
      </c>
      <c r="H155">
        <v>179</v>
      </c>
      <c r="I155">
        <v>390</v>
      </c>
      <c r="J155">
        <v>3.4</v>
      </c>
      <c r="K155">
        <v>205</v>
      </c>
      <c r="L155" t="s">
        <v>25</v>
      </c>
      <c r="M155">
        <v>0</v>
      </c>
      <c r="N155">
        <v>480</v>
      </c>
      <c r="O155">
        <v>5</v>
      </c>
      <c r="P155" t="s">
        <v>63</v>
      </c>
      <c r="Q155" t="s">
        <v>40</v>
      </c>
      <c r="R155">
        <v>4715</v>
      </c>
      <c r="S155">
        <v>1940</v>
      </c>
      <c r="T155">
        <v>1585</v>
      </c>
      <c r="U155" t="s">
        <v>34</v>
      </c>
      <c r="V155" t="s">
        <v>376</v>
      </c>
    </row>
    <row r="156" spans="1:22">
      <c r="A156" t="s">
        <v>363</v>
      </c>
      <c r="B156" t="s">
        <v>377</v>
      </c>
      <c r="C156">
        <v>185</v>
      </c>
      <c r="D156">
        <v>74</v>
      </c>
      <c r="E156" t="s">
        <v>24</v>
      </c>
      <c r="F156">
        <v>384</v>
      </c>
      <c r="G156">
        <v>350</v>
      </c>
      <c r="H156">
        <v>136</v>
      </c>
      <c r="I156">
        <v>495</v>
      </c>
      <c r="J156">
        <v>7.4</v>
      </c>
      <c r="K156">
        <v>200</v>
      </c>
      <c r="L156" t="s">
        <v>25</v>
      </c>
      <c r="M156">
        <v>1500</v>
      </c>
      <c r="N156">
        <v>401</v>
      </c>
      <c r="O156">
        <v>5</v>
      </c>
      <c r="P156" t="s">
        <v>56</v>
      </c>
      <c r="Q156" t="s">
        <v>122</v>
      </c>
      <c r="R156">
        <v>4855</v>
      </c>
      <c r="S156">
        <v>1880</v>
      </c>
      <c r="T156">
        <v>1495</v>
      </c>
      <c r="U156" t="s">
        <v>112</v>
      </c>
      <c r="V156" t="s">
        <v>378</v>
      </c>
    </row>
    <row r="157" spans="1:22">
      <c r="A157" t="s">
        <v>363</v>
      </c>
      <c r="B157" t="s">
        <v>379</v>
      </c>
      <c r="C157">
        <v>185</v>
      </c>
      <c r="D157">
        <v>74</v>
      </c>
      <c r="E157" t="s">
        <v>24</v>
      </c>
      <c r="F157">
        <v>384</v>
      </c>
      <c r="G157">
        <v>605</v>
      </c>
      <c r="H157">
        <v>143</v>
      </c>
      <c r="I157">
        <v>440</v>
      </c>
      <c r="J157">
        <v>5.0999999999999996</v>
      </c>
      <c r="K157">
        <v>200</v>
      </c>
      <c r="L157" t="s">
        <v>25</v>
      </c>
      <c r="M157">
        <v>1500</v>
      </c>
      <c r="N157">
        <v>401</v>
      </c>
      <c r="O157">
        <v>5</v>
      </c>
      <c r="P157" t="s">
        <v>63</v>
      </c>
      <c r="Q157" t="s">
        <v>122</v>
      </c>
      <c r="R157">
        <v>4855</v>
      </c>
      <c r="S157">
        <v>1880</v>
      </c>
      <c r="T157">
        <v>1495</v>
      </c>
      <c r="U157" t="s">
        <v>112</v>
      </c>
      <c r="V157" t="s">
        <v>380</v>
      </c>
    </row>
    <row r="158" spans="1:22">
      <c r="A158" t="s">
        <v>363</v>
      </c>
      <c r="B158" t="s">
        <v>381</v>
      </c>
      <c r="C158">
        <v>185</v>
      </c>
      <c r="D158">
        <v>50</v>
      </c>
      <c r="E158" t="s">
        <v>24</v>
      </c>
      <c r="F158">
        <v>264</v>
      </c>
      <c r="G158">
        <v>350</v>
      </c>
      <c r="H158">
        <v>117</v>
      </c>
      <c r="I158">
        <v>335</v>
      </c>
      <c r="J158">
        <v>8.8000000000000007</v>
      </c>
      <c r="K158">
        <v>120</v>
      </c>
      <c r="L158" t="s">
        <v>25</v>
      </c>
      <c r="M158">
        <v>750</v>
      </c>
      <c r="N158">
        <v>401</v>
      </c>
      <c r="O158">
        <v>5</v>
      </c>
      <c r="P158" t="s">
        <v>56</v>
      </c>
      <c r="Q158" t="s">
        <v>122</v>
      </c>
      <c r="R158">
        <v>4855</v>
      </c>
      <c r="S158">
        <v>1880</v>
      </c>
      <c r="T158">
        <v>1495</v>
      </c>
      <c r="U158" t="s">
        <v>112</v>
      </c>
      <c r="V158" t="s">
        <v>382</v>
      </c>
    </row>
    <row r="159" spans="1:22">
      <c r="A159" t="s">
        <v>363</v>
      </c>
      <c r="B159" t="s">
        <v>383</v>
      </c>
      <c r="C159">
        <v>200</v>
      </c>
      <c r="D159">
        <v>106</v>
      </c>
      <c r="E159" t="s">
        <v>24</v>
      </c>
      <c r="G159">
        <v>605</v>
      </c>
      <c r="H159">
        <v>177</v>
      </c>
      <c r="I159">
        <v>490</v>
      </c>
      <c r="J159">
        <v>6.7</v>
      </c>
      <c r="K159">
        <v>195</v>
      </c>
      <c r="L159" t="s">
        <v>25</v>
      </c>
      <c r="M159">
        <v>2500</v>
      </c>
      <c r="N159">
        <v>338</v>
      </c>
      <c r="O159">
        <v>7</v>
      </c>
      <c r="P159" t="s">
        <v>63</v>
      </c>
      <c r="Q159" t="s">
        <v>212</v>
      </c>
      <c r="R159">
        <v>5060</v>
      </c>
      <c r="S159">
        <v>1980</v>
      </c>
      <c r="T159">
        <v>1790</v>
      </c>
      <c r="U159" t="s">
        <v>34</v>
      </c>
      <c r="V159" t="s">
        <v>384</v>
      </c>
    </row>
    <row r="160" spans="1:22">
      <c r="A160" t="s">
        <v>363</v>
      </c>
      <c r="B160" t="s">
        <v>385</v>
      </c>
      <c r="C160">
        <v>185</v>
      </c>
      <c r="D160">
        <v>106</v>
      </c>
      <c r="E160" t="s">
        <v>24</v>
      </c>
      <c r="G160">
        <v>350</v>
      </c>
      <c r="H160">
        <v>171</v>
      </c>
      <c r="I160">
        <v>500</v>
      </c>
      <c r="J160">
        <v>9.4</v>
      </c>
      <c r="K160">
        <v>195</v>
      </c>
      <c r="L160" t="s">
        <v>25</v>
      </c>
      <c r="M160">
        <v>1600</v>
      </c>
      <c r="N160">
        <v>338</v>
      </c>
      <c r="O160">
        <v>7</v>
      </c>
      <c r="P160" t="s">
        <v>56</v>
      </c>
      <c r="Q160" t="s">
        <v>212</v>
      </c>
      <c r="R160">
        <v>5060</v>
      </c>
      <c r="S160">
        <v>1980</v>
      </c>
      <c r="T160">
        <v>1790</v>
      </c>
      <c r="U160" t="s">
        <v>34</v>
      </c>
      <c r="V160" t="s">
        <v>386</v>
      </c>
    </row>
    <row r="161" spans="1:22">
      <c r="A161" t="s">
        <v>363</v>
      </c>
      <c r="B161" t="s">
        <v>387</v>
      </c>
      <c r="C161">
        <v>200</v>
      </c>
      <c r="D161">
        <v>106</v>
      </c>
      <c r="E161" t="s">
        <v>24</v>
      </c>
      <c r="G161">
        <v>700</v>
      </c>
      <c r="H161">
        <v>177</v>
      </c>
      <c r="I161">
        <v>480</v>
      </c>
      <c r="J161">
        <v>5.2</v>
      </c>
      <c r="K161">
        <v>195</v>
      </c>
      <c r="L161" t="s">
        <v>25</v>
      </c>
      <c r="M161">
        <v>2500</v>
      </c>
      <c r="N161">
        <v>338</v>
      </c>
      <c r="O161">
        <v>7</v>
      </c>
      <c r="P161" t="s">
        <v>63</v>
      </c>
      <c r="Q161" t="s">
        <v>212</v>
      </c>
      <c r="R161">
        <v>5060</v>
      </c>
      <c r="S161">
        <v>1980</v>
      </c>
      <c r="T161">
        <v>1790</v>
      </c>
      <c r="U161" t="s">
        <v>34</v>
      </c>
      <c r="V161" t="s">
        <v>388</v>
      </c>
    </row>
    <row r="162" spans="1:22">
      <c r="A162" t="s">
        <v>363</v>
      </c>
      <c r="B162" t="s">
        <v>389</v>
      </c>
      <c r="C162">
        <v>160</v>
      </c>
      <c r="D162">
        <v>48.4</v>
      </c>
      <c r="E162" t="s">
        <v>24</v>
      </c>
      <c r="G162">
        <v>255</v>
      </c>
      <c r="H162">
        <v>128</v>
      </c>
      <c r="I162">
        <v>295</v>
      </c>
      <c r="J162">
        <v>8.8000000000000007</v>
      </c>
      <c r="K162">
        <v>50</v>
      </c>
      <c r="L162" t="s">
        <v>25</v>
      </c>
      <c r="M162">
        <v>300</v>
      </c>
      <c r="N162">
        <v>466</v>
      </c>
      <c r="O162">
        <v>5</v>
      </c>
      <c r="P162" t="s">
        <v>26</v>
      </c>
      <c r="Q162" t="s">
        <v>33</v>
      </c>
      <c r="R162">
        <v>4355</v>
      </c>
      <c r="S162">
        <v>1825</v>
      </c>
      <c r="T162">
        <v>1575</v>
      </c>
      <c r="U162" t="s">
        <v>34</v>
      </c>
      <c r="V162" t="s">
        <v>390</v>
      </c>
    </row>
    <row r="163" spans="1:22">
      <c r="A163" t="s">
        <v>363</v>
      </c>
      <c r="B163" t="s">
        <v>391</v>
      </c>
      <c r="C163">
        <v>170</v>
      </c>
      <c r="D163">
        <v>65.400000000000006</v>
      </c>
      <c r="E163" t="s">
        <v>24</v>
      </c>
      <c r="G163">
        <v>255</v>
      </c>
      <c r="H163">
        <v>144</v>
      </c>
      <c r="I163">
        <v>390</v>
      </c>
      <c r="J163">
        <v>7.8</v>
      </c>
      <c r="K163">
        <v>86</v>
      </c>
      <c r="L163" t="s">
        <v>25</v>
      </c>
      <c r="M163">
        <v>750</v>
      </c>
      <c r="N163">
        <v>466</v>
      </c>
      <c r="O163">
        <v>5</v>
      </c>
      <c r="P163" t="s">
        <v>26</v>
      </c>
      <c r="Q163" t="s">
        <v>33</v>
      </c>
      <c r="R163">
        <v>4355</v>
      </c>
      <c r="S163">
        <v>1825</v>
      </c>
      <c r="T163">
        <v>1575</v>
      </c>
      <c r="U163" t="s">
        <v>34</v>
      </c>
      <c r="V163" t="s">
        <v>392</v>
      </c>
    </row>
    <row r="164" spans="1:22">
      <c r="A164" t="s">
        <v>393</v>
      </c>
      <c r="B164" t="s">
        <v>394</v>
      </c>
      <c r="C164">
        <v>200</v>
      </c>
      <c r="D164">
        <v>84.7</v>
      </c>
      <c r="E164" t="s">
        <v>24</v>
      </c>
      <c r="F164">
        <v>432</v>
      </c>
      <c r="G164">
        <v>696</v>
      </c>
      <c r="H164">
        <v>208</v>
      </c>
      <c r="I164">
        <v>380</v>
      </c>
      <c r="J164">
        <v>4.8</v>
      </c>
      <c r="K164">
        <v>85</v>
      </c>
      <c r="L164" t="s">
        <v>25</v>
      </c>
      <c r="M164">
        <v>750</v>
      </c>
      <c r="N164">
        <v>505</v>
      </c>
      <c r="O164">
        <v>5</v>
      </c>
      <c r="P164" t="s">
        <v>63</v>
      </c>
      <c r="Q164" t="s">
        <v>89</v>
      </c>
      <c r="R164">
        <v>4682</v>
      </c>
      <c r="S164">
        <v>2011</v>
      </c>
      <c r="T164">
        <v>1566</v>
      </c>
      <c r="U164" t="s">
        <v>34</v>
      </c>
      <c r="V164" t="s">
        <v>395</v>
      </c>
    </row>
    <row r="165" spans="1:22">
      <c r="A165" t="s">
        <v>396</v>
      </c>
      <c r="B165" t="s">
        <v>397</v>
      </c>
      <c r="C165">
        <v>150</v>
      </c>
      <c r="D165">
        <v>50.8</v>
      </c>
      <c r="E165" t="s">
        <v>24</v>
      </c>
      <c r="F165">
        <v>102</v>
      </c>
      <c r="G165">
        <v>260</v>
      </c>
      <c r="H165">
        <v>132</v>
      </c>
      <c r="I165">
        <v>310</v>
      </c>
      <c r="J165">
        <v>9</v>
      </c>
      <c r="K165">
        <v>85</v>
      </c>
      <c r="L165" t="s">
        <v>25</v>
      </c>
      <c r="M165">
        <v>0</v>
      </c>
      <c r="N165">
        <v>355</v>
      </c>
      <c r="O165">
        <v>5</v>
      </c>
      <c r="P165" t="s">
        <v>26</v>
      </c>
      <c r="Q165" t="s">
        <v>33</v>
      </c>
      <c r="R165">
        <v>4084</v>
      </c>
      <c r="S165">
        <v>1776</v>
      </c>
      <c r="T165">
        <v>1528</v>
      </c>
      <c r="U165" t="s">
        <v>34</v>
      </c>
      <c r="V165" t="s">
        <v>398</v>
      </c>
    </row>
    <row r="166" spans="1:22">
      <c r="A166" t="s">
        <v>396</v>
      </c>
      <c r="B166" t="s">
        <v>399</v>
      </c>
      <c r="C166">
        <v>180</v>
      </c>
      <c r="D166">
        <v>74</v>
      </c>
      <c r="E166" t="s">
        <v>24</v>
      </c>
      <c r="G166">
        <v>345</v>
      </c>
      <c r="H166">
        <v>148</v>
      </c>
      <c r="I166">
        <v>370</v>
      </c>
      <c r="J166">
        <v>8.5</v>
      </c>
      <c r="K166">
        <v>90</v>
      </c>
      <c r="L166" t="s">
        <v>25</v>
      </c>
      <c r="M166">
        <v>1000</v>
      </c>
      <c r="N166">
        <v>550</v>
      </c>
      <c r="O166">
        <v>5</v>
      </c>
      <c r="P166" t="s">
        <v>26</v>
      </c>
      <c r="Q166" t="s">
        <v>40</v>
      </c>
      <c r="R166">
        <v>4552</v>
      </c>
      <c r="S166">
        <v>1928</v>
      </c>
      <c r="T166">
        <v>1675</v>
      </c>
      <c r="U166" t="s">
        <v>34</v>
      </c>
      <c r="V166" t="s">
        <v>400</v>
      </c>
    </row>
    <row r="167" spans="1:22">
      <c r="A167" t="s">
        <v>401</v>
      </c>
      <c r="B167" t="s">
        <v>402</v>
      </c>
      <c r="C167">
        <v>175</v>
      </c>
      <c r="D167">
        <v>72</v>
      </c>
      <c r="E167" t="s">
        <v>24</v>
      </c>
      <c r="G167">
        <v>339</v>
      </c>
      <c r="H167">
        <v>156</v>
      </c>
      <c r="I167">
        <v>370</v>
      </c>
      <c r="J167">
        <v>8.1</v>
      </c>
      <c r="K167">
        <v>85</v>
      </c>
      <c r="L167" t="s">
        <v>25</v>
      </c>
      <c r="M167">
        <v>1500</v>
      </c>
      <c r="N167">
        <v>839</v>
      </c>
      <c r="O167">
        <v>5</v>
      </c>
      <c r="P167" t="s">
        <v>26</v>
      </c>
      <c r="Q167" t="s">
        <v>40</v>
      </c>
      <c r="R167">
        <v>4715</v>
      </c>
      <c r="S167">
        <v>1890</v>
      </c>
      <c r="T167">
        <v>1725</v>
      </c>
      <c r="U167" t="s">
        <v>34</v>
      </c>
      <c r="V167" t="s">
        <v>403</v>
      </c>
    </row>
    <row r="168" spans="1:22">
      <c r="A168" t="s">
        <v>404</v>
      </c>
      <c r="B168" t="s">
        <v>405</v>
      </c>
      <c r="C168">
        <v>170</v>
      </c>
      <c r="D168">
        <v>78</v>
      </c>
      <c r="E168" t="s">
        <v>24</v>
      </c>
      <c r="G168">
        <v>283</v>
      </c>
      <c r="H168">
        <v>139</v>
      </c>
      <c r="I168">
        <v>455</v>
      </c>
      <c r="J168">
        <v>7.7</v>
      </c>
      <c r="K168">
        <v>105</v>
      </c>
      <c r="L168" t="s">
        <v>25</v>
      </c>
      <c r="M168">
        <v>1000</v>
      </c>
      <c r="N168">
        <v>460</v>
      </c>
      <c r="O168">
        <v>5</v>
      </c>
      <c r="P168" t="s">
        <v>26</v>
      </c>
      <c r="Q168" t="s">
        <v>33</v>
      </c>
      <c r="R168">
        <v>4300</v>
      </c>
      <c r="S168">
        <v>1850</v>
      </c>
      <c r="T168">
        <v>1560</v>
      </c>
      <c r="U168" t="s">
        <v>34</v>
      </c>
      <c r="V168" t="s">
        <v>406</v>
      </c>
    </row>
    <row r="169" spans="1:22">
      <c r="A169" t="s">
        <v>404</v>
      </c>
      <c r="B169" t="s">
        <v>407</v>
      </c>
      <c r="C169">
        <v>170</v>
      </c>
      <c r="D169">
        <v>55</v>
      </c>
      <c r="E169" t="s">
        <v>24</v>
      </c>
      <c r="G169">
        <v>283</v>
      </c>
      <c r="H169">
        <v>133</v>
      </c>
      <c r="I169">
        <v>325</v>
      </c>
      <c r="J169">
        <v>7.5</v>
      </c>
      <c r="K169">
        <v>80</v>
      </c>
      <c r="L169" t="s">
        <v>25</v>
      </c>
      <c r="M169">
        <v>300</v>
      </c>
      <c r="N169">
        <v>460</v>
      </c>
      <c r="O169">
        <v>5</v>
      </c>
      <c r="P169" t="s">
        <v>26</v>
      </c>
      <c r="Q169" t="s">
        <v>33</v>
      </c>
      <c r="R169">
        <v>4300</v>
      </c>
      <c r="S169">
        <v>1850</v>
      </c>
      <c r="T169">
        <v>1560</v>
      </c>
      <c r="U169" t="s">
        <v>34</v>
      </c>
      <c r="V169" t="s">
        <v>408</v>
      </c>
    </row>
    <row r="170" spans="1:22">
      <c r="A170" t="s">
        <v>404</v>
      </c>
      <c r="B170" t="s">
        <v>409</v>
      </c>
      <c r="C170">
        <v>170</v>
      </c>
      <c r="D170">
        <v>78</v>
      </c>
      <c r="E170" t="s">
        <v>24</v>
      </c>
      <c r="G170">
        <v>283</v>
      </c>
      <c r="H170">
        <v>132</v>
      </c>
      <c r="I170">
        <v>475</v>
      </c>
      <c r="J170">
        <v>7.7</v>
      </c>
      <c r="K170">
        <v>105</v>
      </c>
      <c r="L170" t="s">
        <v>25</v>
      </c>
      <c r="N170">
        <v>435</v>
      </c>
      <c r="O170">
        <v>5</v>
      </c>
      <c r="P170" t="s">
        <v>26</v>
      </c>
      <c r="Q170" t="s">
        <v>169</v>
      </c>
      <c r="R170">
        <v>4430</v>
      </c>
      <c r="S170">
        <v>1860</v>
      </c>
      <c r="T170">
        <v>1485</v>
      </c>
      <c r="U170" t="s">
        <v>28</v>
      </c>
      <c r="V170" t="s">
        <v>410</v>
      </c>
    </row>
    <row r="171" spans="1:22">
      <c r="A171" t="s">
        <v>404</v>
      </c>
      <c r="B171" t="s">
        <v>411</v>
      </c>
      <c r="C171">
        <v>170</v>
      </c>
      <c r="D171">
        <v>55</v>
      </c>
      <c r="E171" t="s">
        <v>24</v>
      </c>
      <c r="G171">
        <v>283</v>
      </c>
      <c r="H171">
        <v>134</v>
      </c>
      <c r="I171">
        <v>340</v>
      </c>
      <c r="J171">
        <v>7.4</v>
      </c>
      <c r="K171">
        <v>80</v>
      </c>
      <c r="L171" t="s">
        <v>25</v>
      </c>
      <c r="N171">
        <v>435</v>
      </c>
      <c r="O171">
        <v>5</v>
      </c>
      <c r="P171" t="s">
        <v>26</v>
      </c>
      <c r="Q171" t="s">
        <v>169</v>
      </c>
      <c r="R171">
        <v>4430</v>
      </c>
      <c r="S171">
        <v>1860</v>
      </c>
      <c r="T171">
        <v>1485</v>
      </c>
      <c r="U171" t="s">
        <v>28</v>
      </c>
      <c r="V171" t="s">
        <v>412</v>
      </c>
    </row>
    <row r="172" spans="1:22">
      <c r="A172" t="s">
        <v>404</v>
      </c>
      <c r="B172" t="s">
        <v>413</v>
      </c>
      <c r="C172">
        <v>170</v>
      </c>
      <c r="D172">
        <v>78</v>
      </c>
      <c r="E172" t="s">
        <v>24</v>
      </c>
      <c r="G172">
        <v>283</v>
      </c>
      <c r="H172">
        <v>124</v>
      </c>
      <c r="I172">
        <v>495</v>
      </c>
      <c r="J172">
        <v>7.7</v>
      </c>
      <c r="K172">
        <v>105</v>
      </c>
      <c r="L172" t="s">
        <v>25</v>
      </c>
      <c r="N172">
        <v>490</v>
      </c>
      <c r="O172">
        <v>5</v>
      </c>
      <c r="P172" t="s">
        <v>26</v>
      </c>
      <c r="Q172" t="s">
        <v>169</v>
      </c>
      <c r="R172">
        <v>4730</v>
      </c>
      <c r="S172">
        <v>1860</v>
      </c>
      <c r="T172">
        <v>1480</v>
      </c>
      <c r="U172" t="s">
        <v>112</v>
      </c>
      <c r="V172" t="s">
        <v>414</v>
      </c>
    </row>
    <row r="173" spans="1:22">
      <c r="A173" t="s">
        <v>404</v>
      </c>
      <c r="B173" t="s">
        <v>415</v>
      </c>
      <c r="C173">
        <v>170</v>
      </c>
      <c r="D173">
        <v>55</v>
      </c>
      <c r="E173" t="s">
        <v>24</v>
      </c>
      <c r="G173">
        <v>283</v>
      </c>
      <c r="H173">
        <v>128</v>
      </c>
      <c r="I173">
        <v>355</v>
      </c>
      <c r="J173">
        <v>7.4</v>
      </c>
      <c r="K173">
        <v>80</v>
      </c>
      <c r="L173" t="s">
        <v>25</v>
      </c>
      <c r="N173">
        <v>490</v>
      </c>
      <c r="O173">
        <v>5</v>
      </c>
      <c r="P173" t="s">
        <v>26</v>
      </c>
      <c r="Q173" t="s">
        <v>169</v>
      </c>
      <c r="R173">
        <v>4730</v>
      </c>
      <c r="S173">
        <v>1860</v>
      </c>
      <c r="T173">
        <v>1480</v>
      </c>
      <c r="U173" t="s">
        <v>112</v>
      </c>
      <c r="V173" t="s">
        <v>416</v>
      </c>
    </row>
    <row r="174" spans="1:22">
      <c r="A174" t="s">
        <v>404</v>
      </c>
      <c r="B174" t="s">
        <v>417</v>
      </c>
      <c r="C174">
        <v>260</v>
      </c>
      <c r="D174">
        <v>80</v>
      </c>
      <c r="E174" t="s">
        <v>24</v>
      </c>
      <c r="F174">
        <v>384</v>
      </c>
      <c r="G174">
        <v>770</v>
      </c>
      <c r="H174">
        <v>178</v>
      </c>
      <c r="I174">
        <v>385</v>
      </c>
      <c r="J174">
        <v>3.5</v>
      </c>
      <c r="K174">
        <v>205</v>
      </c>
      <c r="L174" t="s">
        <v>25</v>
      </c>
      <c r="M174">
        <v>1800</v>
      </c>
      <c r="N174">
        <v>480</v>
      </c>
      <c r="O174">
        <v>5</v>
      </c>
      <c r="P174" t="s">
        <v>63</v>
      </c>
      <c r="Q174" t="s">
        <v>40</v>
      </c>
      <c r="R174">
        <v>4695</v>
      </c>
      <c r="S174">
        <v>1890</v>
      </c>
      <c r="T174">
        <v>1545</v>
      </c>
      <c r="U174" t="s">
        <v>34</v>
      </c>
      <c r="V174" t="s">
        <v>418</v>
      </c>
    </row>
    <row r="175" spans="1:22">
      <c r="A175" t="s">
        <v>404</v>
      </c>
      <c r="B175" t="s">
        <v>419</v>
      </c>
      <c r="C175">
        <v>185</v>
      </c>
      <c r="D175">
        <v>80</v>
      </c>
      <c r="E175" t="s">
        <v>24</v>
      </c>
      <c r="F175">
        <v>384</v>
      </c>
      <c r="G175">
        <v>350</v>
      </c>
      <c r="H175">
        <v>143</v>
      </c>
      <c r="I175">
        <v>455</v>
      </c>
      <c r="J175">
        <v>7.3</v>
      </c>
      <c r="K175">
        <v>205</v>
      </c>
      <c r="L175" t="s">
        <v>25</v>
      </c>
      <c r="M175">
        <v>1800</v>
      </c>
      <c r="N175">
        <v>490</v>
      </c>
      <c r="O175">
        <v>5</v>
      </c>
      <c r="P175" t="s">
        <v>56</v>
      </c>
      <c r="Q175" t="s">
        <v>40</v>
      </c>
      <c r="R175">
        <v>4695</v>
      </c>
      <c r="S175">
        <v>1880</v>
      </c>
      <c r="T175">
        <v>1575</v>
      </c>
      <c r="U175" t="s">
        <v>34</v>
      </c>
      <c r="V175" t="s">
        <v>420</v>
      </c>
    </row>
    <row r="176" spans="1:22">
      <c r="A176" t="s">
        <v>404</v>
      </c>
      <c r="B176" t="s">
        <v>421</v>
      </c>
      <c r="C176">
        <v>185</v>
      </c>
      <c r="D176">
        <v>80</v>
      </c>
      <c r="E176" t="s">
        <v>24</v>
      </c>
      <c r="F176">
        <v>384</v>
      </c>
      <c r="G176">
        <v>605</v>
      </c>
      <c r="H176">
        <v>154</v>
      </c>
      <c r="I176">
        <v>440</v>
      </c>
      <c r="J176">
        <v>5.2</v>
      </c>
      <c r="K176">
        <v>205</v>
      </c>
      <c r="L176" t="s">
        <v>25</v>
      </c>
      <c r="M176">
        <v>1800</v>
      </c>
      <c r="N176">
        <v>490</v>
      </c>
      <c r="O176">
        <v>5</v>
      </c>
      <c r="P176" t="s">
        <v>63</v>
      </c>
      <c r="Q176" t="s">
        <v>40</v>
      </c>
      <c r="R176">
        <v>4695</v>
      </c>
      <c r="S176">
        <v>1880</v>
      </c>
      <c r="T176">
        <v>1575</v>
      </c>
      <c r="U176" t="s">
        <v>34</v>
      </c>
      <c r="V176" t="s">
        <v>422</v>
      </c>
    </row>
    <row r="177" spans="1:22">
      <c r="A177" t="s">
        <v>404</v>
      </c>
      <c r="B177" t="s">
        <v>423</v>
      </c>
      <c r="C177">
        <v>185</v>
      </c>
      <c r="D177">
        <v>60</v>
      </c>
      <c r="E177" t="s">
        <v>24</v>
      </c>
      <c r="F177">
        <v>288</v>
      </c>
      <c r="G177">
        <v>350</v>
      </c>
      <c r="H177">
        <v>140</v>
      </c>
      <c r="I177">
        <v>345</v>
      </c>
      <c r="J177">
        <v>8.6999999999999993</v>
      </c>
      <c r="K177">
        <v>150</v>
      </c>
      <c r="L177" t="s">
        <v>25</v>
      </c>
      <c r="M177">
        <v>750</v>
      </c>
      <c r="N177">
        <v>490</v>
      </c>
      <c r="O177">
        <v>5</v>
      </c>
      <c r="P177" t="s">
        <v>56</v>
      </c>
      <c r="Q177" t="s">
        <v>40</v>
      </c>
      <c r="R177">
        <v>4695</v>
      </c>
      <c r="S177">
        <v>1880</v>
      </c>
      <c r="T177">
        <v>1575</v>
      </c>
      <c r="U177" t="s">
        <v>34</v>
      </c>
      <c r="V177" t="s">
        <v>424</v>
      </c>
    </row>
    <row r="178" spans="1:22">
      <c r="A178" t="s">
        <v>404</v>
      </c>
      <c r="B178" t="s">
        <v>425</v>
      </c>
      <c r="C178">
        <v>190</v>
      </c>
      <c r="D178">
        <v>73</v>
      </c>
      <c r="E178" t="s">
        <v>24</v>
      </c>
      <c r="F178">
        <v>348</v>
      </c>
      <c r="G178">
        <v>350</v>
      </c>
      <c r="H178">
        <v>165</v>
      </c>
      <c r="I178">
        <v>355</v>
      </c>
      <c r="J178">
        <v>8.5</v>
      </c>
      <c r="K178">
        <v>160</v>
      </c>
      <c r="L178" t="s">
        <v>25</v>
      </c>
      <c r="M178">
        <v>900</v>
      </c>
      <c r="N178">
        <v>333</v>
      </c>
      <c r="O178">
        <v>7</v>
      </c>
      <c r="P178" t="s">
        <v>56</v>
      </c>
      <c r="Q178" t="s">
        <v>212</v>
      </c>
      <c r="R178">
        <v>5010</v>
      </c>
      <c r="S178">
        <v>1980</v>
      </c>
      <c r="T178">
        <v>1755</v>
      </c>
      <c r="U178" t="s">
        <v>34</v>
      </c>
      <c r="V178" t="s">
        <v>426</v>
      </c>
    </row>
    <row r="179" spans="1:22">
      <c r="A179" t="s">
        <v>404</v>
      </c>
      <c r="B179" t="s">
        <v>427</v>
      </c>
      <c r="C179">
        <v>200</v>
      </c>
      <c r="D179">
        <v>96</v>
      </c>
      <c r="E179" t="s">
        <v>24</v>
      </c>
      <c r="F179">
        <v>456</v>
      </c>
      <c r="G179">
        <v>600</v>
      </c>
      <c r="H179">
        <v>188</v>
      </c>
      <c r="I179">
        <v>435</v>
      </c>
      <c r="J179">
        <v>6</v>
      </c>
      <c r="K179">
        <v>194</v>
      </c>
      <c r="L179" t="s">
        <v>25</v>
      </c>
      <c r="M179">
        <v>2500</v>
      </c>
      <c r="N179">
        <v>333</v>
      </c>
      <c r="O179">
        <v>7</v>
      </c>
      <c r="P179" t="s">
        <v>63</v>
      </c>
      <c r="Q179" t="s">
        <v>212</v>
      </c>
      <c r="R179">
        <v>5010</v>
      </c>
      <c r="S179">
        <v>1980</v>
      </c>
      <c r="T179">
        <v>1755</v>
      </c>
      <c r="U179" t="s">
        <v>34</v>
      </c>
      <c r="V179" t="s">
        <v>428</v>
      </c>
    </row>
    <row r="180" spans="1:22">
      <c r="A180" t="s">
        <v>404</v>
      </c>
      <c r="B180" t="s">
        <v>429</v>
      </c>
      <c r="C180">
        <v>220</v>
      </c>
      <c r="D180">
        <v>96</v>
      </c>
      <c r="E180" t="s">
        <v>24</v>
      </c>
      <c r="F180">
        <v>456</v>
      </c>
      <c r="G180">
        <v>740</v>
      </c>
      <c r="H180">
        <v>190</v>
      </c>
      <c r="I180">
        <v>420</v>
      </c>
      <c r="J180">
        <v>4.5999999999999996</v>
      </c>
      <c r="K180">
        <v>194</v>
      </c>
      <c r="L180" t="s">
        <v>25</v>
      </c>
      <c r="M180">
        <v>2500</v>
      </c>
      <c r="N180">
        <v>333</v>
      </c>
      <c r="O180">
        <v>7</v>
      </c>
      <c r="P180" t="s">
        <v>63</v>
      </c>
      <c r="Q180" t="s">
        <v>212</v>
      </c>
      <c r="R180">
        <v>5015</v>
      </c>
      <c r="S180">
        <v>1980</v>
      </c>
      <c r="T180">
        <v>1755</v>
      </c>
      <c r="U180" t="s">
        <v>34</v>
      </c>
      <c r="V180" t="s">
        <v>430</v>
      </c>
    </row>
    <row r="181" spans="1:22">
      <c r="A181" t="s">
        <v>404</v>
      </c>
      <c r="B181" t="s">
        <v>431</v>
      </c>
      <c r="C181">
        <v>200</v>
      </c>
      <c r="D181">
        <v>96</v>
      </c>
      <c r="E181" t="s">
        <v>24</v>
      </c>
      <c r="F181">
        <v>456</v>
      </c>
      <c r="G181">
        <v>700</v>
      </c>
      <c r="H181">
        <v>190</v>
      </c>
      <c r="I181">
        <v>425</v>
      </c>
      <c r="J181">
        <v>5.3</v>
      </c>
      <c r="K181">
        <v>194</v>
      </c>
      <c r="L181" t="s">
        <v>25</v>
      </c>
      <c r="M181">
        <v>2500</v>
      </c>
      <c r="N181">
        <v>333</v>
      </c>
      <c r="O181">
        <v>7</v>
      </c>
      <c r="P181" t="s">
        <v>63</v>
      </c>
      <c r="Q181" t="s">
        <v>212</v>
      </c>
      <c r="R181">
        <v>5015</v>
      </c>
      <c r="S181">
        <v>1980</v>
      </c>
      <c r="T181">
        <v>1780</v>
      </c>
      <c r="U181" t="s">
        <v>34</v>
      </c>
      <c r="V181" t="s">
        <v>432</v>
      </c>
    </row>
    <row r="182" spans="1:22">
      <c r="A182" t="s">
        <v>404</v>
      </c>
      <c r="B182" t="s">
        <v>433</v>
      </c>
      <c r="C182">
        <v>185</v>
      </c>
      <c r="D182">
        <v>96</v>
      </c>
      <c r="E182" t="s">
        <v>24</v>
      </c>
      <c r="F182">
        <v>456</v>
      </c>
      <c r="G182">
        <v>350</v>
      </c>
      <c r="H182">
        <v>171</v>
      </c>
      <c r="I182">
        <v>450</v>
      </c>
      <c r="J182">
        <v>9.4</v>
      </c>
      <c r="K182">
        <v>194</v>
      </c>
      <c r="L182" t="s">
        <v>25</v>
      </c>
      <c r="M182">
        <v>900</v>
      </c>
      <c r="N182">
        <v>333</v>
      </c>
      <c r="O182">
        <v>7</v>
      </c>
      <c r="P182" t="s">
        <v>56</v>
      </c>
      <c r="Q182" t="s">
        <v>212</v>
      </c>
      <c r="R182">
        <v>5010</v>
      </c>
      <c r="S182">
        <v>1980</v>
      </c>
      <c r="T182">
        <v>1755</v>
      </c>
      <c r="U182" t="s">
        <v>34</v>
      </c>
      <c r="V182" t="s">
        <v>434</v>
      </c>
    </row>
    <row r="183" spans="1:22">
      <c r="A183" t="s">
        <v>404</v>
      </c>
      <c r="B183" t="s">
        <v>435</v>
      </c>
      <c r="C183">
        <v>167</v>
      </c>
      <c r="D183">
        <v>64.8</v>
      </c>
      <c r="E183" t="s">
        <v>24</v>
      </c>
      <c r="F183">
        <v>96</v>
      </c>
      <c r="G183">
        <v>255</v>
      </c>
      <c r="H183">
        <v>140</v>
      </c>
      <c r="I183">
        <v>385</v>
      </c>
      <c r="J183">
        <v>7.8</v>
      </c>
      <c r="K183">
        <v>70</v>
      </c>
      <c r="L183" t="s">
        <v>25</v>
      </c>
      <c r="M183">
        <v>750</v>
      </c>
      <c r="N183">
        <v>475</v>
      </c>
      <c r="O183">
        <v>5</v>
      </c>
      <c r="P183" t="s">
        <v>26</v>
      </c>
      <c r="Q183" t="s">
        <v>40</v>
      </c>
      <c r="R183">
        <v>4420</v>
      </c>
      <c r="S183">
        <v>1825</v>
      </c>
      <c r="T183">
        <v>1570</v>
      </c>
      <c r="U183" t="s">
        <v>34</v>
      </c>
      <c r="V183" t="s">
        <v>436</v>
      </c>
    </row>
    <row r="184" spans="1:22">
      <c r="A184" t="s">
        <v>437</v>
      </c>
      <c r="B184" t="s">
        <v>438</v>
      </c>
      <c r="C184">
        <v>150</v>
      </c>
      <c r="D184">
        <v>48.1</v>
      </c>
      <c r="E184" t="s">
        <v>24</v>
      </c>
      <c r="F184">
        <v>96</v>
      </c>
      <c r="G184">
        <v>260</v>
      </c>
      <c r="H184">
        <v>122</v>
      </c>
      <c r="I184">
        <v>310</v>
      </c>
      <c r="J184">
        <v>8.1999999999999993</v>
      </c>
      <c r="K184">
        <v>80</v>
      </c>
      <c r="L184" t="s">
        <v>25</v>
      </c>
      <c r="M184">
        <v>0</v>
      </c>
      <c r="N184">
        <v>309</v>
      </c>
      <c r="O184">
        <v>5</v>
      </c>
      <c r="P184" t="s">
        <v>26</v>
      </c>
      <c r="Q184" t="s">
        <v>27</v>
      </c>
      <c r="R184">
        <v>4080</v>
      </c>
      <c r="S184">
        <v>1760</v>
      </c>
      <c r="T184">
        <v>1440</v>
      </c>
      <c r="U184" t="s">
        <v>28</v>
      </c>
      <c r="V184" t="s">
        <v>439</v>
      </c>
    </row>
    <row r="185" spans="1:22">
      <c r="A185" t="s">
        <v>440</v>
      </c>
      <c r="B185" t="s">
        <v>441</v>
      </c>
      <c r="C185">
        <v>170</v>
      </c>
      <c r="D185">
        <v>69.900000000000006</v>
      </c>
      <c r="E185" t="s">
        <v>24</v>
      </c>
      <c r="G185">
        <v>320</v>
      </c>
      <c r="H185">
        <v>166</v>
      </c>
      <c r="I185">
        <v>350</v>
      </c>
      <c r="J185">
        <v>7.5</v>
      </c>
      <c r="K185">
        <v>70</v>
      </c>
      <c r="L185" t="s">
        <v>25</v>
      </c>
      <c r="M185">
        <v>1500</v>
      </c>
      <c r="N185">
        <v>435</v>
      </c>
      <c r="O185">
        <v>5</v>
      </c>
      <c r="P185" t="s">
        <v>56</v>
      </c>
      <c r="Q185" t="s">
        <v>89</v>
      </c>
      <c r="R185">
        <v>4739</v>
      </c>
      <c r="S185">
        <v>1900</v>
      </c>
      <c r="T185">
        <v>1680</v>
      </c>
      <c r="U185" t="s">
        <v>34</v>
      </c>
      <c r="V185" t="s">
        <v>442</v>
      </c>
    </row>
    <row r="186" spans="1:22">
      <c r="A186" t="s">
        <v>440</v>
      </c>
      <c r="B186" t="s">
        <v>443</v>
      </c>
      <c r="C186">
        <v>130</v>
      </c>
      <c r="D186">
        <v>36</v>
      </c>
      <c r="E186" t="s">
        <v>24</v>
      </c>
      <c r="G186">
        <v>158</v>
      </c>
      <c r="H186">
        <v>136</v>
      </c>
      <c r="I186">
        <v>225</v>
      </c>
      <c r="J186">
        <v>12.7</v>
      </c>
      <c r="K186">
        <v>30</v>
      </c>
      <c r="L186" t="s">
        <v>25</v>
      </c>
      <c r="N186">
        <v>210</v>
      </c>
      <c r="O186">
        <v>4</v>
      </c>
      <c r="P186" t="s">
        <v>26</v>
      </c>
      <c r="Q186" t="s">
        <v>254</v>
      </c>
      <c r="R186">
        <v>3620</v>
      </c>
      <c r="S186">
        <v>1652</v>
      </c>
      <c r="T186">
        <v>1577</v>
      </c>
      <c r="U186" t="s">
        <v>28</v>
      </c>
      <c r="V186" t="s">
        <v>444</v>
      </c>
    </row>
    <row r="187" spans="1:22">
      <c r="A187" t="s">
        <v>445</v>
      </c>
      <c r="B187" t="s">
        <v>446</v>
      </c>
      <c r="C187">
        <v>160</v>
      </c>
      <c r="D187">
        <v>64</v>
      </c>
      <c r="E187" t="s">
        <v>24</v>
      </c>
      <c r="F187">
        <v>96</v>
      </c>
      <c r="G187">
        <v>266</v>
      </c>
      <c r="H187">
        <v>149</v>
      </c>
      <c r="I187">
        <v>365</v>
      </c>
      <c r="J187">
        <v>8</v>
      </c>
      <c r="K187">
        <v>100</v>
      </c>
      <c r="L187" t="s">
        <v>25</v>
      </c>
      <c r="M187">
        <v>750</v>
      </c>
      <c r="N187">
        <v>522</v>
      </c>
      <c r="O187">
        <v>5</v>
      </c>
      <c r="P187" t="s">
        <v>26</v>
      </c>
      <c r="Q187" t="s">
        <v>40</v>
      </c>
      <c r="R187">
        <v>4690</v>
      </c>
      <c r="S187">
        <v>1860</v>
      </c>
      <c r="T187">
        <v>1600</v>
      </c>
      <c r="U187" t="s">
        <v>34</v>
      </c>
      <c r="V187" t="s">
        <v>447</v>
      </c>
    </row>
    <row r="188" spans="1:22">
      <c r="A188" t="s">
        <v>445</v>
      </c>
      <c r="B188" t="s">
        <v>448</v>
      </c>
      <c r="C188">
        <v>160</v>
      </c>
      <c r="D188">
        <v>64</v>
      </c>
      <c r="E188" t="s">
        <v>24</v>
      </c>
      <c r="F188">
        <v>96</v>
      </c>
      <c r="G188">
        <v>435</v>
      </c>
      <c r="H188">
        <v>158</v>
      </c>
      <c r="I188">
        <v>350</v>
      </c>
      <c r="J188">
        <v>5.6</v>
      </c>
      <c r="K188">
        <v>100</v>
      </c>
      <c r="L188" t="s">
        <v>25</v>
      </c>
      <c r="M188">
        <v>750</v>
      </c>
      <c r="N188">
        <v>522</v>
      </c>
      <c r="O188">
        <v>5</v>
      </c>
      <c r="P188" t="s">
        <v>63</v>
      </c>
      <c r="Q188" t="s">
        <v>89</v>
      </c>
      <c r="R188">
        <v>4805</v>
      </c>
      <c r="S188">
        <v>1895</v>
      </c>
      <c r="T188">
        <v>1635</v>
      </c>
      <c r="U188" t="s">
        <v>34</v>
      </c>
      <c r="V188" t="s">
        <v>449</v>
      </c>
    </row>
    <row r="189" spans="1:22">
      <c r="A189" t="s">
        <v>445</v>
      </c>
      <c r="B189" t="s">
        <v>450</v>
      </c>
      <c r="C189">
        <v>160</v>
      </c>
      <c r="D189">
        <v>64</v>
      </c>
      <c r="E189" t="s">
        <v>24</v>
      </c>
      <c r="F189">
        <v>96</v>
      </c>
      <c r="G189">
        <v>300</v>
      </c>
      <c r="H189">
        <v>145</v>
      </c>
      <c r="I189">
        <v>340</v>
      </c>
      <c r="J189">
        <v>7.5</v>
      </c>
      <c r="K189">
        <v>35</v>
      </c>
      <c r="L189" t="s">
        <v>451</v>
      </c>
      <c r="M189">
        <v>0</v>
      </c>
      <c r="N189">
        <v>316</v>
      </c>
      <c r="O189">
        <v>5</v>
      </c>
      <c r="P189" t="s">
        <v>26</v>
      </c>
      <c r="Q189" t="s">
        <v>40</v>
      </c>
      <c r="R189">
        <v>4495</v>
      </c>
      <c r="S189">
        <v>1840</v>
      </c>
      <c r="T189">
        <v>1545</v>
      </c>
      <c r="U189" t="s">
        <v>34</v>
      </c>
      <c r="V189" t="s">
        <v>452</v>
      </c>
    </row>
    <row r="190" spans="1:22">
      <c r="A190" t="s">
        <v>453</v>
      </c>
      <c r="B190" t="s">
        <v>454</v>
      </c>
      <c r="C190">
        <v>250</v>
      </c>
      <c r="D190">
        <v>109</v>
      </c>
      <c r="E190" t="s">
        <v>24</v>
      </c>
      <c r="G190">
        <v>710</v>
      </c>
      <c r="H190">
        <v>204</v>
      </c>
      <c r="I190">
        <v>495</v>
      </c>
      <c r="J190">
        <v>4.5</v>
      </c>
      <c r="K190">
        <v>259</v>
      </c>
      <c r="L190" t="s">
        <v>25</v>
      </c>
      <c r="M190">
        <v>2250</v>
      </c>
      <c r="N190">
        <v>611</v>
      </c>
      <c r="O190">
        <v>5</v>
      </c>
      <c r="P190" t="s">
        <v>63</v>
      </c>
      <c r="Q190" t="s">
        <v>212</v>
      </c>
      <c r="R190">
        <v>5103</v>
      </c>
      <c r="S190">
        <v>2019</v>
      </c>
      <c r="T190">
        <v>1630</v>
      </c>
      <c r="U190" t="s">
        <v>34</v>
      </c>
      <c r="V190" t="s">
        <v>455</v>
      </c>
    </row>
    <row r="191" spans="1:22">
      <c r="A191" t="s">
        <v>453</v>
      </c>
      <c r="B191" t="s">
        <v>456</v>
      </c>
      <c r="C191">
        <v>260</v>
      </c>
      <c r="D191">
        <v>109</v>
      </c>
      <c r="E191" t="s">
        <v>24</v>
      </c>
      <c r="G191">
        <v>985</v>
      </c>
      <c r="H191">
        <v>266</v>
      </c>
      <c r="I191">
        <v>455</v>
      </c>
      <c r="J191">
        <v>2.9</v>
      </c>
      <c r="K191">
        <v>259</v>
      </c>
      <c r="L191" t="s">
        <v>25</v>
      </c>
      <c r="M191">
        <v>2250</v>
      </c>
      <c r="N191">
        <v>611</v>
      </c>
      <c r="O191">
        <v>5</v>
      </c>
      <c r="P191" t="s">
        <v>63</v>
      </c>
      <c r="Q191" t="s">
        <v>212</v>
      </c>
      <c r="R191">
        <v>5103</v>
      </c>
      <c r="S191">
        <v>2019</v>
      </c>
      <c r="T191">
        <v>1636</v>
      </c>
      <c r="U191" t="s">
        <v>34</v>
      </c>
      <c r="V191" t="s">
        <v>457</v>
      </c>
    </row>
    <row r="192" spans="1:22">
      <c r="A192" t="s">
        <v>453</v>
      </c>
      <c r="B192" t="s">
        <v>458</v>
      </c>
      <c r="C192">
        <v>250</v>
      </c>
      <c r="D192">
        <v>109</v>
      </c>
      <c r="E192" t="s">
        <v>24</v>
      </c>
      <c r="G192">
        <v>710</v>
      </c>
      <c r="H192">
        <v>222</v>
      </c>
      <c r="I192">
        <v>480</v>
      </c>
      <c r="J192">
        <v>4.5</v>
      </c>
      <c r="K192">
        <v>259</v>
      </c>
      <c r="L192" t="s">
        <v>25</v>
      </c>
      <c r="M192">
        <v>2250</v>
      </c>
      <c r="N192">
        <v>611</v>
      </c>
      <c r="O192">
        <v>5</v>
      </c>
      <c r="P192" t="s">
        <v>63</v>
      </c>
      <c r="Q192" t="s">
        <v>212</v>
      </c>
      <c r="R192">
        <v>5103</v>
      </c>
      <c r="S192">
        <v>2019</v>
      </c>
      <c r="T192">
        <v>1630</v>
      </c>
      <c r="U192" t="s">
        <v>34</v>
      </c>
      <c r="V192" t="s">
        <v>459</v>
      </c>
    </row>
    <row r="193" spans="1:22">
      <c r="A193" t="s">
        <v>453</v>
      </c>
      <c r="B193" t="s">
        <v>460</v>
      </c>
      <c r="C193">
        <v>250</v>
      </c>
      <c r="D193">
        <v>98.9</v>
      </c>
      <c r="E193" t="s">
        <v>24</v>
      </c>
      <c r="G193">
        <v>710</v>
      </c>
      <c r="H193">
        <v>198</v>
      </c>
      <c r="I193">
        <v>520</v>
      </c>
      <c r="J193">
        <v>4.2</v>
      </c>
      <c r="K193">
        <v>240</v>
      </c>
      <c r="L193" t="s">
        <v>25</v>
      </c>
      <c r="M193">
        <v>2250</v>
      </c>
      <c r="N193">
        <v>509</v>
      </c>
      <c r="O193">
        <v>5</v>
      </c>
      <c r="P193" t="s">
        <v>63</v>
      </c>
      <c r="Q193" t="s">
        <v>111</v>
      </c>
      <c r="R193">
        <v>5139</v>
      </c>
      <c r="S193">
        <v>2005</v>
      </c>
      <c r="T193">
        <v>1464</v>
      </c>
      <c r="U193" t="s">
        <v>66</v>
      </c>
      <c r="V193" t="s">
        <v>461</v>
      </c>
    </row>
    <row r="194" spans="1:22">
      <c r="A194" t="s">
        <v>453</v>
      </c>
      <c r="B194" t="s">
        <v>462</v>
      </c>
      <c r="C194">
        <v>256</v>
      </c>
      <c r="D194">
        <v>98.9</v>
      </c>
      <c r="E194" t="s">
        <v>24</v>
      </c>
      <c r="G194">
        <v>985</v>
      </c>
      <c r="H194">
        <v>227</v>
      </c>
      <c r="I194">
        <v>465</v>
      </c>
      <c r="J194">
        <v>2.8</v>
      </c>
      <c r="K194">
        <v>240</v>
      </c>
      <c r="L194" t="s">
        <v>25</v>
      </c>
      <c r="M194">
        <v>1225</v>
      </c>
      <c r="N194">
        <v>509</v>
      </c>
      <c r="O194">
        <v>5</v>
      </c>
      <c r="P194" t="s">
        <v>63</v>
      </c>
      <c r="Q194" t="s">
        <v>111</v>
      </c>
      <c r="R194">
        <v>5139</v>
      </c>
      <c r="S194">
        <v>2005</v>
      </c>
      <c r="T194">
        <v>1464</v>
      </c>
      <c r="U194" t="s">
        <v>66</v>
      </c>
      <c r="V194" t="s">
        <v>463</v>
      </c>
    </row>
    <row r="195" spans="1:22">
      <c r="A195" t="s">
        <v>453</v>
      </c>
      <c r="B195" t="s">
        <v>464</v>
      </c>
      <c r="C195">
        <v>250</v>
      </c>
      <c r="D195">
        <v>98.9</v>
      </c>
      <c r="E195" t="s">
        <v>24</v>
      </c>
      <c r="G195">
        <v>710</v>
      </c>
      <c r="H195">
        <v>198</v>
      </c>
      <c r="I195">
        <v>520</v>
      </c>
      <c r="J195">
        <v>4.2</v>
      </c>
      <c r="K195">
        <v>240</v>
      </c>
      <c r="L195" t="s">
        <v>25</v>
      </c>
      <c r="M195">
        <v>2250</v>
      </c>
      <c r="N195">
        <v>509</v>
      </c>
      <c r="O195">
        <v>5</v>
      </c>
      <c r="P195" t="s">
        <v>63</v>
      </c>
      <c r="Q195" t="s">
        <v>111</v>
      </c>
      <c r="R195">
        <v>5139</v>
      </c>
      <c r="S195">
        <v>2005</v>
      </c>
      <c r="T195">
        <v>1464</v>
      </c>
      <c r="U195" t="s">
        <v>66</v>
      </c>
      <c r="V195" t="s">
        <v>465</v>
      </c>
    </row>
    <row r="196" spans="1:22">
      <c r="A196" t="s">
        <v>466</v>
      </c>
      <c r="B196" t="s">
        <v>467</v>
      </c>
      <c r="C196">
        <v>270</v>
      </c>
      <c r="D196">
        <v>112</v>
      </c>
      <c r="E196" t="s">
        <v>24</v>
      </c>
      <c r="F196">
        <v>6600</v>
      </c>
      <c r="G196">
        <v>1200</v>
      </c>
      <c r="H196">
        <v>143</v>
      </c>
      <c r="I196">
        <v>665</v>
      </c>
      <c r="J196">
        <v>3</v>
      </c>
      <c r="K196">
        <v>184</v>
      </c>
      <c r="L196" t="s">
        <v>25</v>
      </c>
      <c r="M196">
        <v>0</v>
      </c>
      <c r="N196">
        <v>456</v>
      </c>
      <c r="O196">
        <v>5</v>
      </c>
      <c r="P196" t="s">
        <v>63</v>
      </c>
      <c r="Q196" t="s">
        <v>111</v>
      </c>
      <c r="R196">
        <v>4975</v>
      </c>
      <c r="S196">
        <v>1939</v>
      </c>
      <c r="T196">
        <v>1410</v>
      </c>
      <c r="U196" t="s">
        <v>112</v>
      </c>
      <c r="V196" t="s">
        <v>468</v>
      </c>
    </row>
    <row r="197" spans="1:22">
      <c r="A197" t="s">
        <v>466</v>
      </c>
      <c r="B197" t="s">
        <v>469</v>
      </c>
      <c r="C197">
        <v>200</v>
      </c>
      <c r="D197">
        <v>92</v>
      </c>
      <c r="E197" t="s">
        <v>24</v>
      </c>
      <c r="F197">
        <v>5400</v>
      </c>
      <c r="H197">
        <v>130</v>
      </c>
      <c r="I197">
        <v>565</v>
      </c>
      <c r="J197">
        <v>4.7</v>
      </c>
      <c r="K197">
        <v>160</v>
      </c>
      <c r="L197" t="s">
        <v>25</v>
      </c>
      <c r="M197">
        <v>0</v>
      </c>
      <c r="N197">
        <v>456</v>
      </c>
      <c r="O197">
        <v>5</v>
      </c>
      <c r="P197" t="s">
        <v>56</v>
      </c>
      <c r="Q197" t="s">
        <v>111</v>
      </c>
      <c r="R197">
        <v>4975</v>
      </c>
      <c r="S197">
        <v>1939</v>
      </c>
      <c r="T197">
        <v>1410</v>
      </c>
      <c r="U197" t="s">
        <v>112</v>
      </c>
      <c r="V197" t="s">
        <v>470</v>
      </c>
    </row>
    <row r="198" spans="1:22">
      <c r="A198" t="s">
        <v>466</v>
      </c>
      <c r="B198" t="s">
        <v>471</v>
      </c>
      <c r="C198">
        <v>250</v>
      </c>
      <c r="D198">
        <v>92</v>
      </c>
      <c r="E198" t="s">
        <v>24</v>
      </c>
      <c r="F198">
        <v>5400</v>
      </c>
      <c r="H198">
        <v>142</v>
      </c>
      <c r="I198">
        <v>580</v>
      </c>
      <c r="J198">
        <v>3.2</v>
      </c>
      <c r="K198">
        <v>160</v>
      </c>
      <c r="L198" t="s">
        <v>25</v>
      </c>
      <c r="M198">
        <v>0</v>
      </c>
      <c r="N198">
        <v>456</v>
      </c>
      <c r="O198">
        <v>5</v>
      </c>
      <c r="P198" t="s">
        <v>63</v>
      </c>
      <c r="Q198" t="s">
        <v>111</v>
      </c>
      <c r="R198">
        <v>4975</v>
      </c>
      <c r="S198">
        <v>1939</v>
      </c>
      <c r="T198">
        <v>1410</v>
      </c>
      <c r="U198" t="s">
        <v>112</v>
      </c>
      <c r="V198" t="s">
        <v>472</v>
      </c>
    </row>
    <row r="199" spans="1:22">
      <c r="A199" t="s">
        <v>473</v>
      </c>
      <c r="B199">
        <v>2</v>
      </c>
      <c r="C199">
        <v>180</v>
      </c>
      <c r="D199">
        <v>65</v>
      </c>
      <c r="E199" t="s">
        <v>24</v>
      </c>
      <c r="G199">
        <v>343</v>
      </c>
      <c r="H199">
        <v>149</v>
      </c>
      <c r="I199">
        <v>370</v>
      </c>
      <c r="J199">
        <v>5.5</v>
      </c>
      <c r="K199">
        <v>90</v>
      </c>
      <c r="L199" t="s">
        <v>25</v>
      </c>
      <c r="M199">
        <v>1600</v>
      </c>
      <c r="N199">
        <v>410</v>
      </c>
      <c r="O199">
        <v>5</v>
      </c>
      <c r="P199" t="s">
        <v>56</v>
      </c>
      <c r="Q199" t="s">
        <v>40</v>
      </c>
      <c r="R199">
        <v>4460</v>
      </c>
      <c r="S199">
        <v>1845</v>
      </c>
      <c r="T199">
        <v>1573</v>
      </c>
      <c r="U199" t="s">
        <v>34</v>
      </c>
      <c r="V199" t="s">
        <v>474</v>
      </c>
    </row>
    <row r="200" spans="1:22">
      <c r="A200" t="s">
        <v>475</v>
      </c>
      <c r="B200" t="s">
        <v>476</v>
      </c>
      <c r="C200">
        <v>200</v>
      </c>
      <c r="D200">
        <v>74.400000000000006</v>
      </c>
      <c r="E200" t="s">
        <v>24</v>
      </c>
      <c r="G200">
        <v>725</v>
      </c>
      <c r="H200">
        <v>168</v>
      </c>
      <c r="I200">
        <v>395</v>
      </c>
      <c r="J200">
        <v>3.2</v>
      </c>
      <c r="K200">
        <v>85</v>
      </c>
      <c r="L200" t="s">
        <v>25</v>
      </c>
      <c r="N200">
        <v>249</v>
      </c>
      <c r="O200">
        <v>2</v>
      </c>
      <c r="P200" t="s">
        <v>63</v>
      </c>
      <c r="Q200" t="s">
        <v>477</v>
      </c>
      <c r="R200">
        <v>4535</v>
      </c>
      <c r="S200">
        <v>1913</v>
      </c>
      <c r="T200">
        <v>1329</v>
      </c>
      <c r="U200" t="s">
        <v>272</v>
      </c>
      <c r="V200" t="s">
        <v>478</v>
      </c>
    </row>
    <row r="201" spans="1:22">
      <c r="A201" t="s">
        <v>475</v>
      </c>
      <c r="B201" t="s">
        <v>479</v>
      </c>
      <c r="C201">
        <v>195</v>
      </c>
      <c r="D201">
        <v>74.400000000000006</v>
      </c>
      <c r="E201" t="s">
        <v>24</v>
      </c>
      <c r="G201">
        <v>475</v>
      </c>
      <c r="H201">
        <v>146</v>
      </c>
      <c r="I201">
        <v>425</v>
      </c>
      <c r="J201">
        <v>5</v>
      </c>
      <c r="K201">
        <v>85</v>
      </c>
      <c r="L201" t="s">
        <v>25</v>
      </c>
      <c r="N201">
        <v>249</v>
      </c>
      <c r="O201">
        <v>2</v>
      </c>
      <c r="P201" t="s">
        <v>56</v>
      </c>
      <c r="Q201" t="s">
        <v>477</v>
      </c>
      <c r="R201">
        <v>4535</v>
      </c>
      <c r="S201">
        <v>1913</v>
      </c>
      <c r="T201">
        <v>1329</v>
      </c>
      <c r="U201" t="s">
        <v>272</v>
      </c>
      <c r="V201" t="s">
        <v>480</v>
      </c>
    </row>
    <row r="202" spans="1:22">
      <c r="A202" t="s">
        <v>475</v>
      </c>
      <c r="B202" t="s">
        <v>481</v>
      </c>
      <c r="C202">
        <v>160</v>
      </c>
      <c r="D202">
        <v>50.8</v>
      </c>
      <c r="E202" t="s">
        <v>24</v>
      </c>
      <c r="F202">
        <v>104</v>
      </c>
      <c r="G202">
        <v>250</v>
      </c>
      <c r="H202">
        <v>145</v>
      </c>
      <c r="I202">
        <v>300</v>
      </c>
      <c r="J202">
        <v>7.7</v>
      </c>
      <c r="K202">
        <v>68</v>
      </c>
      <c r="L202" t="s">
        <v>25</v>
      </c>
      <c r="M202">
        <v>500</v>
      </c>
      <c r="N202">
        <v>363</v>
      </c>
      <c r="O202">
        <v>5</v>
      </c>
      <c r="P202" t="s">
        <v>56</v>
      </c>
      <c r="Q202" t="s">
        <v>169</v>
      </c>
      <c r="R202">
        <v>4287</v>
      </c>
      <c r="S202">
        <v>1836</v>
      </c>
      <c r="T202">
        <v>1504</v>
      </c>
      <c r="U202" t="s">
        <v>28</v>
      </c>
      <c r="V202" t="s">
        <v>482</v>
      </c>
    </row>
    <row r="203" spans="1:22">
      <c r="A203" t="s">
        <v>475</v>
      </c>
      <c r="B203" t="s">
        <v>483</v>
      </c>
      <c r="C203">
        <v>160</v>
      </c>
      <c r="D203">
        <v>61.7</v>
      </c>
      <c r="E203" t="s">
        <v>24</v>
      </c>
      <c r="F203">
        <v>104</v>
      </c>
      <c r="G203">
        <v>250</v>
      </c>
      <c r="H203">
        <v>142</v>
      </c>
      <c r="I203">
        <v>360</v>
      </c>
      <c r="J203">
        <v>7.9</v>
      </c>
      <c r="K203">
        <v>116</v>
      </c>
      <c r="L203" t="s">
        <v>25</v>
      </c>
      <c r="M203">
        <v>500</v>
      </c>
      <c r="N203">
        <v>363</v>
      </c>
      <c r="O203">
        <v>5</v>
      </c>
      <c r="P203" t="s">
        <v>56</v>
      </c>
      <c r="Q203" t="s">
        <v>169</v>
      </c>
      <c r="R203">
        <v>4287</v>
      </c>
      <c r="S203">
        <v>1836</v>
      </c>
      <c r="T203">
        <v>1504</v>
      </c>
      <c r="U203" t="s">
        <v>28</v>
      </c>
      <c r="V203" t="s">
        <v>484</v>
      </c>
    </row>
    <row r="204" spans="1:22">
      <c r="A204" t="s">
        <v>475</v>
      </c>
      <c r="B204" t="s">
        <v>485</v>
      </c>
      <c r="C204">
        <v>180</v>
      </c>
      <c r="D204">
        <v>74.400000000000006</v>
      </c>
      <c r="E204" t="s">
        <v>24</v>
      </c>
      <c r="G204">
        <v>350</v>
      </c>
      <c r="H204">
        <v>143</v>
      </c>
      <c r="I204">
        <v>425</v>
      </c>
      <c r="J204">
        <v>6.5</v>
      </c>
      <c r="K204">
        <v>110</v>
      </c>
      <c r="L204" t="s">
        <v>25</v>
      </c>
      <c r="M204">
        <v>500</v>
      </c>
      <c r="N204">
        <v>363</v>
      </c>
      <c r="O204">
        <v>5</v>
      </c>
      <c r="P204" t="s">
        <v>56</v>
      </c>
      <c r="Q204" t="s">
        <v>169</v>
      </c>
      <c r="R204">
        <v>4287</v>
      </c>
      <c r="S204">
        <v>1836</v>
      </c>
      <c r="T204">
        <v>1516</v>
      </c>
      <c r="U204" t="s">
        <v>28</v>
      </c>
      <c r="V204" t="s">
        <v>486</v>
      </c>
    </row>
    <row r="205" spans="1:22">
      <c r="A205" t="s">
        <v>475</v>
      </c>
      <c r="B205" t="s">
        <v>487</v>
      </c>
      <c r="C205">
        <v>200</v>
      </c>
      <c r="D205">
        <v>61.7</v>
      </c>
      <c r="E205" t="s">
        <v>24</v>
      </c>
      <c r="F205">
        <v>104</v>
      </c>
      <c r="G205">
        <v>600</v>
      </c>
      <c r="H205">
        <v>160</v>
      </c>
      <c r="I205">
        <v>320</v>
      </c>
      <c r="J205">
        <v>3.8</v>
      </c>
      <c r="K205">
        <v>116</v>
      </c>
      <c r="L205" t="s">
        <v>25</v>
      </c>
      <c r="M205">
        <v>500</v>
      </c>
      <c r="N205">
        <v>363</v>
      </c>
      <c r="O205">
        <v>5</v>
      </c>
      <c r="P205" t="s">
        <v>63</v>
      </c>
      <c r="Q205" t="s">
        <v>169</v>
      </c>
      <c r="R205">
        <v>4287</v>
      </c>
      <c r="S205">
        <v>1836</v>
      </c>
      <c r="T205">
        <v>1516</v>
      </c>
      <c r="U205" t="s">
        <v>28</v>
      </c>
      <c r="V205" t="s">
        <v>488</v>
      </c>
    </row>
    <row r="206" spans="1:22">
      <c r="A206" t="s">
        <v>475</v>
      </c>
      <c r="B206" t="s">
        <v>489</v>
      </c>
      <c r="C206">
        <v>185</v>
      </c>
      <c r="D206">
        <v>57.4</v>
      </c>
      <c r="E206" t="s">
        <v>24</v>
      </c>
      <c r="G206">
        <v>280</v>
      </c>
      <c r="H206">
        <v>151</v>
      </c>
      <c r="I206">
        <v>335</v>
      </c>
      <c r="J206">
        <v>7.7</v>
      </c>
      <c r="K206">
        <v>60</v>
      </c>
      <c r="L206" t="s">
        <v>25</v>
      </c>
      <c r="M206">
        <v>500</v>
      </c>
      <c r="N206">
        <v>479</v>
      </c>
      <c r="O206">
        <v>5</v>
      </c>
      <c r="P206" t="s">
        <v>26</v>
      </c>
      <c r="Q206" t="s">
        <v>169</v>
      </c>
      <c r="R206">
        <v>4600</v>
      </c>
      <c r="S206">
        <v>1818</v>
      </c>
      <c r="T206">
        <v>1543</v>
      </c>
      <c r="U206" t="s">
        <v>58</v>
      </c>
      <c r="V206" t="s">
        <v>490</v>
      </c>
    </row>
    <row r="207" spans="1:22">
      <c r="A207" t="s">
        <v>475</v>
      </c>
      <c r="B207" t="s">
        <v>491</v>
      </c>
      <c r="C207">
        <v>185</v>
      </c>
      <c r="D207">
        <v>46</v>
      </c>
      <c r="E207" t="s">
        <v>24</v>
      </c>
      <c r="G207">
        <v>280</v>
      </c>
      <c r="H207">
        <v>148</v>
      </c>
      <c r="I207">
        <v>265</v>
      </c>
      <c r="J207">
        <v>7.7</v>
      </c>
      <c r="K207">
        <v>53</v>
      </c>
      <c r="L207" t="s">
        <v>25</v>
      </c>
      <c r="M207">
        <v>500</v>
      </c>
      <c r="N207">
        <v>479</v>
      </c>
      <c r="O207">
        <v>5</v>
      </c>
      <c r="P207" t="s">
        <v>26</v>
      </c>
      <c r="Q207" t="s">
        <v>169</v>
      </c>
      <c r="R207">
        <v>4600</v>
      </c>
      <c r="S207">
        <v>1818</v>
      </c>
      <c r="T207">
        <v>1543</v>
      </c>
      <c r="U207" t="s">
        <v>58</v>
      </c>
      <c r="V207" t="s">
        <v>492</v>
      </c>
    </row>
    <row r="208" spans="1:22">
      <c r="A208" t="s">
        <v>475</v>
      </c>
      <c r="B208" t="s">
        <v>493</v>
      </c>
      <c r="C208">
        <v>170</v>
      </c>
      <c r="D208">
        <v>47.1</v>
      </c>
      <c r="E208" t="s">
        <v>24</v>
      </c>
      <c r="G208">
        <v>250</v>
      </c>
      <c r="H208">
        <v>139</v>
      </c>
      <c r="I208">
        <v>275</v>
      </c>
      <c r="J208">
        <v>8</v>
      </c>
      <c r="K208">
        <v>80</v>
      </c>
      <c r="L208" t="s">
        <v>25</v>
      </c>
      <c r="M208">
        <v>750</v>
      </c>
      <c r="N208">
        <v>453</v>
      </c>
      <c r="O208">
        <v>5</v>
      </c>
      <c r="P208" t="s">
        <v>56</v>
      </c>
      <c r="Q208" t="s">
        <v>40</v>
      </c>
      <c r="R208">
        <v>4476</v>
      </c>
      <c r="S208">
        <v>1849</v>
      </c>
      <c r="T208">
        <v>1621</v>
      </c>
      <c r="U208" t="s">
        <v>34</v>
      </c>
      <c r="V208" t="s">
        <v>494</v>
      </c>
    </row>
    <row r="209" spans="1:22">
      <c r="A209" t="s">
        <v>475</v>
      </c>
      <c r="B209" t="s">
        <v>495</v>
      </c>
      <c r="C209">
        <v>190</v>
      </c>
      <c r="D209">
        <v>62.1</v>
      </c>
      <c r="E209" t="s">
        <v>24</v>
      </c>
      <c r="G209">
        <v>350</v>
      </c>
      <c r="H209">
        <v>134</v>
      </c>
      <c r="I209">
        <v>365</v>
      </c>
      <c r="J209">
        <v>6.3</v>
      </c>
      <c r="K209">
        <v>90</v>
      </c>
      <c r="L209" t="s">
        <v>25</v>
      </c>
      <c r="M209">
        <v>750</v>
      </c>
      <c r="N209">
        <v>453</v>
      </c>
      <c r="O209">
        <v>5</v>
      </c>
      <c r="P209" t="s">
        <v>56</v>
      </c>
      <c r="Q209" t="s">
        <v>40</v>
      </c>
      <c r="R209">
        <v>4476</v>
      </c>
      <c r="S209">
        <v>1849</v>
      </c>
      <c r="T209">
        <v>1621</v>
      </c>
      <c r="U209" t="s">
        <v>34</v>
      </c>
      <c r="V209" t="s">
        <v>496</v>
      </c>
    </row>
    <row r="210" spans="1:22">
      <c r="A210" t="s">
        <v>475</v>
      </c>
      <c r="B210" t="s">
        <v>497</v>
      </c>
      <c r="C210">
        <v>175</v>
      </c>
      <c r="D210">
        <v>68.3</v>
      </c>
      <c r="E210" t="s">
        <v>24</v>
      </c>
      <c r="G210">
        <v>280</v>
      </c>
      <c r="H210">
        <v>155</v>
      </c>
      <c r="I210">
        <v>370</v>
      </c>
      <c r="J210">
        <v>8.4</v>
      </c>
      <c r="K210">
        <v>82</v>
      </c>
      <c r="L210" t="s">
        <v>25</v>
      </c>
      <c r="M210">
        <v>500</v>
      </c>
      <c r="N210">
        <v>448</v>
      </c>
      <c r="O210">
        <v>5</v>
      </c>
      <c r="P210" t="s">
        <v>26</v>
      </c>
      <c r="Q210" t="s">
        <v>33</v>
      </c>
      <c r="R210">
        <v>4323</v>
      </c>
      <c r="S210">
        <v>1809</v>
      </c>
      <c r="T210">
        <v>1649</v>
      </c>
      <c r="U210" t="s">
        <v>34</v>
      </c>
      <c r="V210" t="s">
        <v>498</v>
      </c>
    </row>
    <row r="211" spans="1:22">
      <c r="A211" t="s">
        <v>475</v>
      </c>
      <c r="B211" t="s">
        <v>499</v>
      </c>
      <c r="C211">
        <v>175</v>
      </c>
      <c r="D211">
        <v>49</v>
      </c>
      <c r="E211" t="s">
        <v>24</v>
      </c>
      <c r="G211">
        <v>280</v>
      </c>
      <c r="H211">
        <v>153</v>
      </c>
      <c r="I211">
        <v>265</v>
      </c>
      <c r="J211">
        <v>8.6</v>
      </c>
      <c r="K211">
        <v>50</v>
      </c>
      <c r="L211" t="s">
        <v>25</v>
      </c>
      <c r="M211">
        <v>500</v>
      </c>
      <c r="N211">
        <v>448</v>
      </c>
      <c r="O211">
        <v>5</v>
      </c>
      <c r="P211" t="s">
        <v>26</v>
      </c>
      <c r="Q211" t="s">
        <v>33</v>
      </c>
      <c r="R211">
        <v>4323</v>
      </c>
      <c r="S211">
        <v>1809</v>
      </c>
      <c r="T211">
        <v>1649</v>
      </c>
      <c r="U211" t="s">
        <v>34</v>
      </c>
      <c r="V211" t="s">
        <v>500</v>
      </c>
    </row>
    <row r="212" spans="1:22">
      <c r="A212" t="s">
        <v>501</v>
      </c>
      <c r="B212" t="s">
        <v>502</v>
      </c>
      <c r="C212">
        <v>290</v>
      </c>
      <c r="D212">
        <v>83</v>
      </c>
      <c r="E212" t="s">
        <v>24</v>
      </c>
      <c r="G212">
        <v>1350</v>
      </c>
      <c r="H212">
        <v>198</v>
      </c>
      <c r="I212">
        <v>395</v>
      </c>
      <c r="J212">
        <v>2.8</v>
      </c>
      <c r="K212">
        <v>190</v>
      </c>
      <c r="L212" t="s">
        <v>25</v>
      </c>
      <c r="N212">
        <v>151</v>
      </c>
      <c r="O212">
        <v>4</v>
      </c>
      <c r="P212" t="s">
        <v>63</v>
      </c>
      <c r="Q212" t="s">
        <v>111</v>
      </c>
      <c r="R212">
        <v>4966</v>
      </c>
      <c r="S212">
        <v>1957</v>
      </c>
      <c r="T212">
        <v>1365</v>
      </c>
      <c r="U212" t="s">
        <v>272</v>
      </c>
      <c r="V212" t="s">
        <v>503</v>
      </c>
    </row>
    <row r="213" spans="1:22">
      <c r="A213" t="s">
        <v>501</v>
      </c>
      <c r="B213" t="s">
        <v>504</v>
      </c>
      <c r="C213">
        <v>325</v>
      </c>
      <c r="D213">
        <v>83</v>
      </c>
      <c r="E213" t="s">
        <v>24</v>
      </c>
      <c r="G213">
        <v>1350</v>
      </c>
      <c r="H213">
        <v>182</v>
      </c>
      <c r="I213">
        <v>420</v>
      </c>
      <c r="J213">
        <v>2.7</v>
      </c>
      <c r="K213">
        <v>217</v>
      </c>
      <c r="L213" t="s">
        <v>25</v>
      </c>
      <c r="N213">
        <v>270</v>
      </c>
      <c r="O213">
        <v>4</v>
      </c>
      <c r="P213" t="s">
        <v>63</v>
      </c>
      <c r="Q213" t="s">
        <v>111</v>
      </c>
      <c r="R213">
        <v>4959</v>
      </c>
      <c r="S213">
        <v>1957</v>
      </c>
      <c r="T213">
        <v>1353</v>
      </c>
      <c r="U213" t="s">
        <v>505</v>
      </c>
      <c r="V213" t="s">
        <v>506</v>
      </c>
    </row>
    <row r="214" spans="1:22">
      <c r="A214" t="s">
        <v>501</v>
      </c>
      <c r="B214" t="s">
        <v>507</v>
      </c>
      <c r="C214">
        <v>220</v>
      </c>
      <c r="D214">
        <v>95</v>
      </c>
      <c r="E214" t="s">
        <v>24</v>
      </c>
      <c r="G214">
        <v>820</v>
      </c>
      <c r="H214">
        <v>220</v>
      </c>
      <c r="I214">
        <v>400</v>
      </c>
      <c r="J214">
        <v>4.0999999999999996</v>
      </c>
      <c r="K214">
        <v>110</v>
      </c>
      <c r="L214" t="s">
        <v>25</v>
      </c>
      <c r="M214">
        <v>1800</v>
      </c>
      <c r="N214">
        <v>535</v>
      </c>
      <c r="O214">
        <v>5</v>
      </c>
      <c r="P214" t="s">
        <v>63</v>
      </c>
      <c r="Q214" t="s">
        <v>57</v>
      </c>
      <c r="R214">
        <v>4865</v>
      </c>
      <c r="S214">
        <v>1948</v>
      </c>
      <c r="T214">
        <v>1651</v>
      </c>
      <c r="U214" t="s">
        <v>34</v>
      </c>
      <c r="V214" t="s">
        <v>508</v>
      </c>
    </row>
    <row r="215" spans="1:22">
      <c r="A215" t="s">
        <v>509</v>
      </c>
      <c r="B215" t="s">
        <v>510</v>
      </c>
      <c r="C215">
        <v>180</v>
      </c>
      <c r="D215">
        <v>84</v>
      </c>
      <c r="E215" t="s">
        <v>24</v>
      </c>
      <c r="G215">
        <v>350</v>
      </c>
      <c r="H215">
        <v>195</v>
      </c>
      <c r="I215">
        <v>365</v>
      </c>
      <c r="J215">
        <v>9.1999999999999993</v>
      </c>
      <c r="K215">
        <v>103</v>
      </c>
      <c r="L215" t="s">
        <v>25</v>
      </c>
      <c r="M215">
        <v>1000</v>
      </c>
      <c r="N215" t="s">
        <v>511</v>
      </c>
      <c r="O215">
        <v>7</v>
      </c>
      <c r="P215" t="s">
        <v>26</v>
      </c>
      <c r="Q215" t="s">
        <v>216</v>
      </c>
      <c r="R215">
        <v>5270</v>
      </c>
      <c r="S215">
        <v>2000</v>
      </c>
      <c r="T215">
        <v>1840</v>
      </c>
      <c r="U215" t="s">
        <v>217</v>
      </c>
      <c r="V215" t="s">
        <v>512</v>
      </c>
    </row>
    <row r="216" spans="1:22">
      <c r="A216" t="s">
        <v>513</v>
      </c>
      <c r="B216" t="s">
        <v>514</v>
      </c>
      <c r="C216">
        <v>175</v>
      </c>
      <c r="D216">
        <v>66</v>
      </c>
      <c r="E216" t="s">
        <v>24</v>
      </c>
      <c r="G216">
        <v>320</v>
      </c>
      <c r="H216">
        <v>138</v>
      </c>
      <c r="I216">
        <v>390</v>
      </c>
      <c r="J216">
        <v>7.6</v>
      </c>
      <c r="K216">
        <v>120</v>
      </c>
      <c r="L216" t="s">
        <v>25</v>
      </c>
      <c r="M216">
        <v>1500</v>
      </c>
      <c r="N216">
        <v>456</v>
      </c>
      <c r="O216">
        <v>5</v>
      </c>
      <c r="P216" t="s">
        <v>56</v>
      </c>
      <c r="Q216" t="s">
        <v>122</v>
      </c>
      <c r="R216">
        <v>4921</v>
      </c>
      <c r="S216">
        <v>1890</v>
      </c>
      <c r="T216">
        <v>1491</v>
      </c>
      <c r="U216" t="s">
        <v>66</v>
      </c>
      <c r="V216" t="s">
        <v>515</v>
      </c>
    </row>
    <row r="217" spans="1:22">
      <c r="A217" t="s">
        <v>513</v>
      </c>
      <c r="B217" t="s">
        <v>516</v>
      </c>
      <c r="C217">
        <v>175</v>
      </c>
      <c r="D217">
        <v>75</v>
      </c>
      <c r="E217" t="s">
        <v>24</v>
      </c>
      <c r="G217">
        <v>320</v>
      </c>
      <c r="H217">
        <v>136</v>
      </c>
      <c r="I217">
        <v>440</v>
      </c>
      <c r="J217">
        <v>7.8</v>
      </c>
      <c r="K217">
        <v>70</v>
      </c>
      <c r="L217" t="s">
        <v>25</v>
      </c>
      <c r="M217">
        <v>1500</v>
      </c>
      <c r="N217">
        <v>456</v>
      </c>
      <c r="O217">
        <v>5</v>
      </c>
      <c r="P217" t="s">
        <v>56</v>
      </c>
      <c r="Q217" t="s">
        <v>122</v>
      </c>
      <c r="R217">
        <v>4921</v>
      </c>
      <c r="S217">
        <v>1890</v>
      </c>
      <c r="T217">
        <v>1491</v>
      </c>
      <c r="U217" t="s">
        <v>66</v>
      </c>
      <c r="V217" t="s">
        <v>517</v>
      </c>
    </row>
    <row r="218" spans="1:22">
      <c r="A218" t="s">
        <v>518</v>
      </c>
      <c r="B218" t="s">
        <v>519</v>
      </c>
      <c r="C218">
        <v>210</v>
      </c>
      <c r="D218">
        <v>85</v>
      </c>
      <c r="E218" t="s">
        <v>24</v>
      </c>
      <c r="G218">
        <v>335</v>
      </c>
      <c r="H218">
        <v>122</v>
      </c>
      <c r="I218">
        <v>565</v>
      </c>
      <c r="J218">
        <v>6.7</v>
      </c>
      <c r="K218">
        <v>235</v>
      </c>
      <c r="L218" t="s">
        <v>25</v>
      </c>
      <c r="M218">
        <v>1500</v>
      </c>
      <c r="N218">
        <v>405</v>
      </c>
      <c r="O218">
        <v>5</v>
      </c>
      <c r="P218" t="s">
        <v>56</v>
      </c>
      <c r="Q218" t="s">
        <v>122</v>
      </c>
      <c r="R218">
        <v>4723</v>
      </c>
      <c r="S218">
        <v>1855</v>
      </c>
      <c r="T218">
        <v>1468</v>
      </c>
      <c r="U218" t="s">
        <v>112</v>
      </c>
      <c r="V218" t="s">
        <v>520</v>
      </c>
    </row>
    <row r="219" spans="1:22">
      <c r="A219" t="s">
        <v>518</v>
      </c>
      <c r="B219" t="s">
        <v>521</v>
      </c>
      <c r="C219">
        <v>210</v>
      </c>
      <c r="D219">
        <v>85</v>
      </c>
      <c r="E219" t="s">
        <v>24</v>
      </c>
      <c r="G219">
        <v>515</v>
      </c>
      <c r="H219">
        <v>126</v>
      </c>
      <c r="I219">
        <v>550</v>
      </c>
      <c r="J219">
        <v>4.9000000000000004</v>
      </c>
      <c r="K219">
        <v>235</v>
      </c>
      <c r="L219" t="s">
        <v>25</v>
      </c>
      <c r="M219">
        <v>1800</v>
      </c>
      <c r="N219">
        <v>405</v>
      </c>
      <c r="O219">
        <v>5</v>
      </c>
      <c r="P219" t="s">
        <v>63</v>
      </c>
      <c r="Q219" t="s">
        <v>122</v>
      </c>
      <c r="R219">
        <v>4723</v>
      </c>
      <c r="S219">
        <v>1855</v>
      </c>
      <c r="T219">
        <v>1468</v>
      </c>
      <c r="U219" t="s">
        <v>112</v>
      </c>
      <c r="V219" t="s">
        <v>522</v>
      </c>
    </row>
    <row r="220" spans="1:22">
      <c r="A220" t="s">
        <v>518</v>
      </c>
      <c r="B220" t="s">
        <v>523</v>
      </c>
      <c r="C220">
        <v>160</v>
      </c>
      <c r="D220">
        <v>66.5</v>
      </c>
      <c r="E220" t="s">
        <v>24</v>
      </c>
      <c r="F220">
        <v>300</v>
      </c>
      <c r="G220">
        <v>385</v>
      </c>
      <c r="H220">
        <v>146</v>
      </c>
      <c r="I220">
        <v>395</v>
      </c>
      <c r="J220">
        <v>8.6</v>
      </c>
      <c r="K220">
        <v>100</v>
      </c>
      <c r="L220" t="s">
        <v>25</v>
      </c>
      <c r="M220">
        <v>1500</v>
      </c>
      <c r="N220">
        <v>340</v>
      </c>
      <c r="O220">
        <v>5</v>
      </c>
      <c r="P220" t="s">
        <v>26</v>
      </c>
      <c r="Q220" t="s">
        <v>40</v>
      </c>
      <c r="R220">
        <v>4463</v>
      </c>
      <c r="S220">
        <v>1834</v>
      </c>
      <c r="T220">
        <v>1620</v>
      </c>
      <c r="U220" t="s">
        <v>34</v>
      </c>
      <c r="V220" t="s">
        <v>524</v>
      </c>
    </row>
    <row r="221" spans="1:22">
      <c r="A221" t="s">
        <v>518</v>
      </c>
      <c r="B221" t="s">
        <v>525</v>
      </c>
      <c r="C221">
        <v>160</v>
      </c>
      <c r="D221">
        <v>70.5</v>
      </c>
      <c r="E221" t="s">
        <v>24</v>
      </c>
      <c r="G221">
        <v>385</v>
      </c>
      <c r="H221">
        <v>142</v>
      </c>
      <c r="I221">
        <v>420</v>
      </c>
      <c r="J221">
        <v>8.6</v>
      </c>
      <c r="K221">
        <v>90</v>
      </c>
      <c r="L221" t="s">
        <v>25</v>
      </c>
      <c r="M221">
        <v>1500</v>
      </c>
      <c r="N221">
        <v>340</v>
      </c>
      <c r="O221">
        <v>5</v>
      </c>
      <c r="P221" t="s">
        <v>26</v>
      </c>
      <c r="Q221" t="s">
        <v>40</v>
      </c>
      <c r="R221">
        <v>4463</v>
      </c>
      <c r="S221">
        <v>1834</v>
      </c>
      <c r="T221">
        <v>1620</v>
      </c>
      <c r="U221" t="s">
        <v>34</v>
      </c>
      <c r="V221" t="s">
        <v>526</v>
      </c>
    </row>
    <row r="222" spans="1:22">
      <c r="A222" t="s">
        <v>518</v>
      </c>
      <c r="B222" t="s">
        <v>527</v>
      </c>
      <c r="C222">
        <v>160</v>
      </c>
      <c r="D222">
        <v>66.5</v>
      </c>
      <c r="E222" t="s">
        <v>24</v>
      </c>
      <c r="F222">
        <v>300</v>
      </c>
      <c r="G222">
        <v>390</v>
      </c>
      <c r="H222">
        <v>162</v>
      </c>
      <c r="I222">
        <v>350</v>
      </c>
      <c r="J222">
        <v>7.7</v>
      </c>
      <c r="K222">
        <v>100</v>
      </c>
      <c r="L222" t="s">
        <v>25</v>
      </c>
      <c r="M222">
        <v>1800</v>
      </c>
      <c r="N222">
        <v>340</v>
      </c>
      <c r="O222">
        <v>5</v>
      </c>
      <c r="P222" t="s">
        <v>63</v>
      </c>
      <c r="Q222" t="s">
        <v>40</v>
      </c>
      <c r="R222">
        <v>4463</v>
      </c>
      <c r="S222">
        <v>1834</v>
      </c>
      <c r="T222">
        <v>1620</v>
      </c>
      <c r="U222" t="s">
        <v>34</v>
      </c>
      <c r="V222" t="s">
        <v>528</v>
      </c>
    </row>
    <row r="223" spans="1:22">
      <c r="A223" t="s">
        <v>518</v>
      </c>
      <c r="B223" t="s">
        <v>529</v>
      </c>
      <c r="C223">
        <v>160</v>
      </c>
      <c r="D223">
        <v>66.5</v>
      </c>
      <c r="E223" t="s">
        <v>24</v>
      </c>
      <c r="F223">
        <v>300</v>
      </c>
      <c r="G223">
        <v>520</v>
      </c>
      <c r="H223">
        <v>162</v>
      </c>
      <c r="I223">
        <v>350</v>
      </c>
      <c r="J223">
        <v>6</v>
      </c>
      <c r="K223">
        <v>100</v>
      </c>
      <c r="L223" t="s">
        <v>25</v>
      </c>
      <c r="M223">
        <v>1800</v>
      </c>
      <c r="N223">
        <v>340</v>
      </c>
      <c r="O223">
        <v>5</v>
      </c>
      <c r="P223" t="s">
        <v>63</v>
      </c>
      <c r="Q223" t="s">
        <v>40</v>
      </c>
      <c r="R223">
        <v>4463</v>
      </c>
      <c r="S223">
        <v>1834</v>
      </c>
      <c r="T223">
        <v>1620</v>
      </c>
      <c r="U223" t="s">
        <v>34</v>
      </c>
      <c r="V223" t="s">
        <v>530</v>
      </c>
    </row>
    <row r="224" spans="1:22">
      <c r="A224" t="s">
        <v>518</v>
      </c>
      <c r="B224" t="s">
        <v>531</v>
      </c>
      <c r="C224">
        <v>160</v>
      </c>
      <c r="D224">
        <v>70.5</v>
      </c>
      <c r="E224" t="s">
        <v>24</v>
      </c>
      <c r="G224">
        <v>385</v>
      </c>
      <c r="H224">
        <v>152</v>
      </c>
      <c r="I224">
        <v>415</v>
      </c>
      <c r="J224">
        <v>8.9</v>
      </c>
      <c r="K224">
        <v>90</v>
      </c>
      <c r="L224" t="s">
        <v>25</v>
      </c>
      <c r="M224">
        <v>1400</v>
      </c>
      <c r="N224">
        <v>495</v>
      </c>
      <c r="O224">
        <v>7</v>
      </c>
      <c r="P224" t="s">
        <v>26</v>
      </c>
      <c r="Q224" t="s">
        <v>40</v>
      </c>
      <c r="R224">
        <v>4684</v>
      </c>
      <c r="S224">
        <v>1834</v>
      </c>
      <c r="T224">
        <v>1667</v>
      </c>
      <c r="U224" t="s">
        <v>34</v>
      </c>
      <c r="V224" t="s">
        <v>532</v>
      </c>
    </row>
    <row r="225" spans="1:22">
      <c r="A225" t="s">
        <v>518</v>
      </c>
      <c r="B225" t="s">
        <v>533</v>
      </c>
      <c r="C225">
        <v>160</v>
      </c>
      <c r="D225">
        <v>66.5</v>
      </c>
      <c r="E225" t="s">
        <v>24</v>
      </c>
      <c r="F225">
        <v>300</v>
      </c>
      <c r="G225">
        <v>390</v>
      </c>
      <c r="H225">
        <v>168</v>
      </c>
      <c r="I225">
        <v>345</v>
      </c>
      <c r="J225">
        <v>8</v>
      </c>
      <c r="K225">
        <v>100</v>
      </c>
      <c r="L225" t="s">
        <v>25</v>
      </c>
      <c r="M225">
        <v>1700</v>
      </c>
      <c r="N225">
        <v>495</v>
      </c>
      <c r="O225">
        <v>7</v>
      </c>
      <c r="P225" t="s">
        <v>63</v>
      </c>
      <c r="Q225" t="s">
        <v>40</v>
      </c>
      <c r="R225">
        <v>4684</v>
      </c>
      <c r="S225">
        <v>1834</v>
      </c>
      <c r="T225">
        <v>1667</v>
      </c>
      <c r="U225" t="s">
        <v>34</v>
      </c>
      <c r="V225" t="s">
        <v>534</v>
      </c>
    </row>
    <row r="226" spans="1:22">
      <c r="A226" t="s">
        <v>518</v>
      </c>
      <c r="B226" t="s">
        <v>535</v>
      </c>
      <c r="C226">
        <v>160</v>
      </c>
      <c r="D226">
        <v>66.5</v>
      </c>
      <c r="E226" t="s">
        <v>24</v>
      </c>
      <c r="F226">
        <v>300</v>
      </c>
      <c r="G226">
        <v>520</v>
      </c>
      <c r="H226">
        <v>168</v>
      </c>
      <c r="I226">
        <v>345</v>
      </c>
      <c r="J226">
        <v>6.2</v>
      </c>
      <c r="K226">
        <v>100</v>
      </c>
      <c r="L226" t="s">
        <v>25</v>
      </c>
      <c r="M226">
        <v>1700</v>
      </c>
      <c r="N226">
        <v>495</v>
      </c>
      <c r="O226">
        <v>7</v>
      </c>
      <c r="P226" t="s">
        <v>63</v>
      </c>
      <c r="Q226" t="s">
        <v>40</v>
      </c>
      <c r="R226">
        <v>4684</v>
      </c>
      <c r="S226">
        <v>1834</v>
      </c>
      <c r="T226">
        <v>1667</v>
      </c>
      <c r="U226" t="s">
        <v>34</v>
      </c>
      <c r="V226" t="s">
        <v>536</v>
      </c>
    </row>
    <row r="227" spans="1:22">
      <c r="A227" t="s">
        <v>518</v>
      </c>
      <c r="B227" t="s">
        <v>537</v>
      </c>
      <c r="C227">
        <v>210</v>
      </c>
      <c r="D227">
        <v>89</v>
      </c>
      <c r="E227" t="s">
        <v>24</v>
      </c>
      <c r="G227">
        <v>550</v>
      </c>
      <c r="H227">
        <v>163</v>
      </c>
      <c r="I227">
        <v>525</v>
      </c>
      <c r="J227">
        <v>7.3</v>
      </c>
      <c r="K227">
        <v>120</v>
      </c>
      <c r="L227" t="s">
        <v>25</v>
      </c>
      <c r="M227">
        <v>750</v>
      </c>
      <c r="N227">
        <v>430</v>
      </c>
      <c r="O227">
        <v>5</v>
      </c>
      <c r="P227" t="s">
        <v>56</v>
      </c>
      <c r="Q227" t="s">
        <v>131</v>
      </c>
      <c r="R227">
        <v>4946</v>
      </c>
      <c r="S227">
        <v>1906</v>
      </c>
      <c r="T227">
        <v>1503</v>
      </c>
      <c r="U227" t="s">
        <v>112</v>
      </c>
      <c r="V227" t="s">
        <v>538</v>
      </c>
    </row>
    <row r="228" spans="1:22">
      <c r="A228" t="s">
        <v>518</v>
      </c>
      <c r="B228" t="s">
        <v>539</v>
      </c>
      <c r="C228">
        <v>210</v>
      </c>
      <c r="D228">
        <v>90.6</v>
      </c>
      <c r="E228" t="s">
        <v>24</v>
      </c>
      <c r="F228">
        <v>360</v>
      </c>
      <c r="G228">
        <v>765</v>
      </c>
      <c r="H228">
        <v>173</v>
      </c>
      <c r="I228">
        <v>515</v>
      </c>
      <c r="J228">
        <v>6.3</v>
      </c>
      <c r="K228">
        <v>141</v>
      </c>
      <c r="L228" t="s">
        <v>25</v>
      </c>
      <c r="M228">
        <v>1700</v>
      </c>
      <c r="N228">
        <v>430</v>
      </c>
      <c r="O228">
        <v>5</v>
      </c>
      <c r="P228" t="s">
        <v>63</v>
      </c>
      <c r="Q228" t="s">
        <v>131</v>
      </c>
      <c r="R228">
        <v>4946</v>
      </c>
      <c r="S228">
        <v>1906</v>
      </c>
      <c r="T228">
        <v>1503</v>
      </c>
      <c r="U228" t="s">
        <v>112</v>
      </c>
      <c r="V228" t="s">
        <v>540</v>
      </c>
    </row>
    <row r="229" spans="1:22">
      <c r="A229" t="s">
        <v>518</v>
      </c>
      <c r="B229" t="s">
        <v>541</v>
      </c>
      <c r="C229">
        <v>210</v>
      </c>
      <c r="D229">
        <v>96</v>
      </c>
      <c r="E229" t="s">
        <v>24</v>
      </c>
      <c r="G229">
        <v>565</v>
      </c>
      <c r="H229">
        <v>164</v>
      </c>
      <c r="I229">
        <v>555</v>
      </c>
      <c r="J229">
        <v>6.5</v>
      </c>
      <c r="K229">
        <v>141</v>
      </c>
      <c r="L229" t="s">
        <v>25</v>
      </c>
      <c r="M229">
        <v>750</v>
      </c>
      <c r="N229">
        <v>430</v>
      </c>
      <c r="O229">
        <v>5</v>
      </c>
      <c r="P229" t="s">
        <v>56</v>
      </c>
      <c r="Q229" t="s">
        <v>131</v>
      </c>
      <c r="R229">
        <v>4946</v>
      </c>
      <c r="S229">
        <v>1906</v>
      </c>
      <c r="T229">
        <v>1510</v>
      </c>
      <c r="U229" t="s">
        <v>112</v>
      </c>
      <c r="V229" t="s">
        <v>542</v>
      </c>
    </row>
    <row r="230" spans="1:22">
      <c r="A230" t="s">
        <v>518</v>
      </c>
      <c r="B230" t="s">
        <v>543</v>
      </c>
      <c r="C230">
        <v>210</v>
      </c>
      <c r="D230">
        <v>90.6</v>
      </c>
      <c r="E230" t="s">
        <v>24</v>
      </c>
      <c r="F230">
        <v>360</v>
      </c>
      <c r="G230">
        <v>858</v>
      </c>
      <c r="H230">
        <v>173</v>
      </c>
      <c r="I230">
        <v>505</v>
      </c>
      <c r="J230">
        <v>4.7</v>
      </c>
      <c r="K230">
        <v>141</v>
      </c>
      <c r="L230" t="s">
        <v>25</v>
      </c>
      <c r="M230">
        <v>1700</v>
      </c>
      <c r="N230">
        <v>430</v>
      </c>
      <c r="O230">
        <v>5</v>
      </c>
      <c r="P230" t="s">
        <v>63</v>
      </c>
      <c r="Q230" t="s">
        <v>131</v>
      </c>
      <c r="R230">
        <v>4946</v>
      </c>
      <c r="S230">
        <v>1906</v>
      </c>
      <c r="T230">
        <v>1503</v>
      </c>
      <c r="U230" t="s">
        <v>112</v>
      </c>
      <c r="V230" t="s">
        <v>544</v>
      </c>
    </row>
    <row r="231" spans="1:22">
      <c r="A231" t="s">
        <v>518</v>
      </c>
      <c r="B231" t="s">
        <v>545</v>
      </c>
      <c r="C231">
        <v>210</v>
      </c>
      <c r="D231">
        <v>90.6</v>
      </c>
      <c r="E231" t="s">
        <v>24</v>
      </c>
      <c r="F231">
        <v>360</v>
      </c>
      <c r="G231">
        <v>858</v>
      </c>
      <c r="H231">
        <v>207</v>
      </c>
      <c r="I231">
        <v>450</v>
      </c>
      <c r="J231">
        <v>4.2</v>
      </c>
      <c r="K231">
        <v>141</v>
      </c>
      <c r="L231" t="s">
        <v>25</v>
      </c>
      <c r="M231">
        <v>1700</v>
      </c>
      <c r="N231">
        <v>430</v>
      </c>
      <c r="O231">
        <v>5</v>
      </c>
      <c r="P231" t="s">
        <v>63</v>
      </c>
      <c r="Q231" t="s">
        <v>131</v>
      </c>
      <c r="R231">
        <v>4964</v>
      </c>
      <c r="S231">
        <v>1906</v>
      </c>
      <c r="T231">
        <v>1495</v>
      </c>
      <c r="U231" t="s">
        <v>112</v>
      </c>
      <c r="V231" t="s">
        <v>546</v>
      </c>
    </row>
    <row r="232" spans="1:22">
      <c r="A232" t="s">
        <v>518</v>
      </c>
      <c r="B232" t="s">
        <v>547</v>
      </c>
      <c r="C232">
        <v>220</v>
      </c>
      <c r="D232">
        <v>90.6</v>
      </c>
      <c r="E232" t="s">
        <v>24</v>
      </c>
      <c r="F232">
        <v>360</v>
      </c>
      <c r="G232">
        <v>950</v>
      </c>
      <c r="H232">
        <v>208</v>
      </c>
      <c r="I232">
        <v>450</v>
      </c>
      <c r="J232">
        <v>3.5</v>
      </c>
      <c r="K232">
        <v>141</v>
      </c>
      <c r="L232" t="s">
        <v>25</v>
      </c>
      <c r="M232">
        <v>1700</v>
      </c>
      <c r="N232">
        <v>430</v>
      </c>
      <c r="O232">
        <v>5</v>
      </c>
      <c r="P232" t="s">
        <v>63</v>
      </c>
      <c r="Q232" t="s">
        <v>131</v>
      </c>
      <c r="R232">
        <v>4964</v>
      </c>
      <c r="S232">
        <v>1906</v>
      </c>
      <c r="T232">
        <v>1495</v>
      </c>
      <c r="U232" t="s">
        <v>112</v>
      </c>
      <c r="V232" t="s">
        <v>548</v>
      </c>
    </row>
    <row r="233" spans="1:22">
      <c r="A233" t="s">
        <v>518</v>
      </c>
      <c r="B233" t="s">
        <v>549</v>
      </c>
      <c r="C233">
        <v>210</v>
      </c>
      <c r="D233">
        <v>90.6</v>
      </c>
      <c r="E233" t="s">
        <v>24</v>
      </c>
      <c r="G233">
        <v>550</v>
      </c>
      <c r="H233">
        <v>182</v>
      </c>
      <c r="I233">
        <v>450</v>
      </c>
      <c r="J233">
        <v>7.6</v>
      </c>
      <c r="K233">
        <v>141</v>
      </c>
      <c r="L233" t="s">
        <v>25</v>
      </c>
      <c r="M233">
        <v>750</v>
      </c>
      <c r="N233">
        <v>520</v>
      </c>
      <c r="O233">
        <v>5</v>
      </c>
      <c r="P233" t="s">
        <v>56</v>
      </c>
      <c r="Q233" t="s">
        <v>57</v>
      </c>
      <c r="R233">
        <v>4863</v>
      </c>
      <c r="S233">
        <v>1940</v>
      </c>
      <c r="T233">
        <v>1685</v>
      </c>
      <c r="U233" t="s">
        <v>34</v>
      </c>
      <c r="V233" t="s">
        <v>550</v>
      </c>
    </row>
    <row r="234" spans="1:22">
      <c r="A234" t="s">
        <v>518</v>
      </c>
      <c r="B234" t="s">
        <v>551</v>
      </c>
      <c r="C234">
        <v>210</v>
      </c>
      <c r="D234">
        <v>90.6</v>
      </c>
      <c r="E234" t="s">
        <v>24</v>
      </c>
      <c r="G234">
        <v>765</v>
      </c>
      <c r="H234">
        <v>189</v>
      </c>
      <c r="I234">
        <v>435</v>
      </c>
      <c r="J234">
        <v>6.6</v>
      </c>
      <c r="K234">
        <v>141</v>
      </c>
      <c r="L234" t="s">
        <v>25</v>
      </c>
      <c r="M234">
        <v>1800</v>
      </c>
      <c r="N234">
        <v>520</v>
      </c>
      <c r="O234">
        <v>5</v>
      </c>
      <c r="P234" t="s">
        <v>63</v>
      </c>
      <c r="Q234" t="s">
        <v>57</v>
      </c>
      <c r="R234">
        <v>4863</v>
      </c>
      <c r="S234">
        <v>1940</v>
      </c>
      <c r="T234">
        <v>1685</v>
      </c>
      <c r="U234" t="s">
        <v>34</v>
      </c>
      <c r="V234" t="s">
        <v>552</v>
      </c>
    </row>
    <row r="235" spans="1:22">
      <c r="A235" t="s">
        <v>518</v>
      </c>
      <c r="B235" t="s">
        <v>553</v>
      </c>
      <c r="C235">
        <v>210</v>
      </c>
      <c r="D235">
        <v>96</v>
      </c>
      <c r="E235" t="s">
        <v>24</v>
      </c>
      <c r="G235">
        <v>565</v>
      </c>
      <c r="H235">
        <v>164</v>
      </c>
      <c r="I235">
        <v>475</v>
      </c>
      <c r="J235">
        <v>6.9</v>
      </c>
      <c r="K235">
        <v>141</v>
      </c>
      <c r="L235" t="s">
        <v>25</v>
      </c>
      <c r="M235">
        <v>750</v>
      </c>
      <c r="N235">
        <v>520</v>
      </c>
      <c r="O235">
        <v>5</v>
      </c>
      <c r="P235" t="s">
        <v>56</v>
      </c>
      <c r="Q235" t="s">
        <v>57</v>
      </c>
      <c r="R235">
        <v>4863</v>
      </c>
      <c r="S235">
        <v>1940</v>
      </c>
      <c r="T235">
        <v>1685</v>
      </c>
      <c r="U235" t="s">
        <v>34</v>
      </c>
      <c r="V235" t="s">
        <v>554</v>
      </c>
    </row>
    <row r="236" spans="1:22">
      <c r="A236" t="s">
        <v>518</v>
      </c>
      <c r="B236" t="s">
        <v>555</v>
      </c>
      <c r="C236">
        <v>210</v>
      </c>
      <c r="D236">
        <v>96</v>
      </c>
      <c r="E236" t="s">
        <v>24</v>
      </c>
      <c r="G236">
        <v>858</v>
      </c>
      <c r="H236">
        <v>187</v>
      </c>
      <c r="I236">
        <v>455</v>
      </c>
      <c r="J236">
        <v>4.9000000000000004</v>
      </c>
      <c r="K236">
        <v>141</v>
      </c>
      <c r="L236" t="s">
        <v>25</v>
      </c>
      <c r="M236">
        <v>1800</v>
      </c>
      <c r="N236">
        <v>520</v>
      </c>
      <c r="O236">
        <v>5</v>
      </c>
      <c r="P236" t="s">
        <v>63</v>
      </c>
      <c r="Q236" t="s">
        <v>57</v>
      </c>
      <c r="R236">
        <v>4863</v>
      </c>
      <c r="S236">
        <v>1940</v>
      </c>
      <c r="T236">
        <v>1685</v>
      </c>
      <c r="U236" t="s">
        <v>34</v>
      </c>
      <c r="V236" t="s">
        <v>556</v>
      </c>
    </row>
    <row r="237" spans="1:22">
      <c r="A237" t="s">
        <v>518</v>
      </c>
      <c r="B237" t="s">
        <v>557</v>
      </c>
      <c r="C237">
        <v>210</v>
      </c>
      <c r="D237">
        <v>90.6</v>
      </c>
      <c r="E237" t="s">
        <v>24</v>
      </c>
      <c r="F237">
        <v>360</v>
      </c>
      <c r="G237">
        <v>858</v>
      </c>
      <c r="H237">
        <v>214</v>
      </c>
      <c r="I237">
        <v>425</v>
      </c>
      <c r="J237">
        <v>4.3</v>
      </c>
      <c r="K237">
        <v>141</v>
      </c>
      <c r="L237" t="s">
        <v>25</v>
      </c>
      <c r="M237">
        <v>1800</v>
      </c>
      <c r="N237">
        <v>520</v>
      </c>
      <c r="O237">
        <v>5</v>
      </c>
      <c r="P237" t="s">
        <v>63</v>
      </c>
      <c r="Q237" t="s">
        <v>57</v>
      </c>
      <c r="R237">
        <v>4879</v>
      </c>
      <c r="S237">
        <v>1940</v>
      </c>
      <c r="T237">
        <v>1672</v>
      </c>
      <c r="U237" t="s">
        <v>34</v>
      </c>
      <c r="V237" t="s">
        <v>558</v>
      </c>
    </row>
    <row r="238" spans="1:22">
      <c r="A238" t="s">
        <v>518</v>
      </c>
      <c r="B238" t="s">
        <v>559</v>
      </c>
      <c r="C238">
        <v>240</v>
      </c>
      <c r="D238">
        <v>90.6</v>
      </c>
      <c r="E238" t="s">
        <v>24</v>
      </c>
      <c r="F238">
        <v>360</v>
      </c>
      <c r="G238">
        <v>1000</v>
      </c>
      <c r="H238">
        <v>242</v>
      </c>
      <c r="I238">
        <v>420</v>
      </c>
      <c r="J238">
        <v>3.5</v>
      </c>
      <c r="K238">
        <v>141</v>
      </c>
      <c r="L238" t="s">
        <v>25</v>
      </c>
      <c r="M238">
        <v>1800</v>
      </c>
      <c r="N238">
        <v>520</v>
      </c>
      <c r="O238">
        <v>5</v>
      </c>
      <c r="P238" t="s">
        <v>63</v>
      </c>
      <c r="Q238" t="s">
        <v>57</v>
      </c>
      <c r="R238">
        <v>4879</v>
      </c>
      <c r="S238">
        <v>1940</v>
      </c>
      <c r="T238">
        <v>1672</v>
      </c>
      <c r="U238" t="s">
        <v>34</v>
      </c>
      <c r="V238" t="s">
        <v>560</v>
      </c>
    </row>
    <row r="239" spans="1:22">
      <c r="A239" t="s">
        <v>518</v>
      </c>
      <c r="B239" t="s">
        <v>561</v>
      </c>
      <c r="C239">
        <v>210</v>
      </c>
      <c r="D239">
        <v>96</v>
      </c>
      <c r="E239" t="s">
        <v>24</v>
      </c>
      <c r="F239">
        <v>360</v>
      </c>
      <c r="G239">
        <v>565</v>
      </c>
      <c r="H239">
        <v>165</v>
      </c>
      <c r="I239">
        <v>570</v>
      </c>
      <c r="J239">
        <v>6.7</v>
      </c>
      <c r="K239">
        <v>130</v>
      </c>
      <c r="L239" t="s">
        <v>25</v>
      </c>
      <c r="M239">
        <v>750</v>
      </c>
      <c r="N239">
        <v>620</v>
      </c>
      <c r="O239">
        <v>5</v>
      </c>
      <c r="P239" t="s">
        <v>56</v>
      </c>
      <c r="Q239" t="s">
        <v>111</v>
      </c>
      <c r="R239">
        <v>5223</v>
      </c>
      <c r="S239">
        <v>1926</v>
      </c>
      <c r="T239">
        <v>1512</v>
      </c>
      <c r="U239" t="s">
        <v>112</v>
      </c>
      <c r="V239" t="s">
        <v>562</v>
      </c>
    </row>
    <row r="240" spans="1:22">
      <c r="A240" t="s">
        <v>518</v>
      </c>
      <c r="B240" t="s">
        <v>563</v>
      </c>
      <c r="C240">
        <v>210</v>
      </c>
      <c r="D240">
        <v>118</v>
      </c>
      <c r="E240" t="s">
        <v>24</v>
      </c>
      <c r="G240">
        <v>800</v>
      </c>
      <c r="H240">
        <v>180</v>
      </c>
      <c r="I240">
        <v>655</v>
      </c>
      <c r="J240">
        <v>5.7</v>
      </c>
      <c r="K240">
        <v>160</v>
      </c>
      <c r="L240" t="s">
        <v>25</v>
      </c>
      <c r="M240">
        <v>1700</v>
      </c>
      <c r="N240">
        <v>620</v>
      </c>
      <c r="O240">
        <v>5</v>
      </c>
      <c r="P240" t="s">
        <v>63</v>
      </c>
      <c r="Q240" t="s">
        <v>111</v>
      </c>
      <c r="R240">
        <v>5223</v>
      </c>
      <c r="S240">
        <v>1926</v>
      </c>
      <c r="T240">
        <v>1518</v>
      </c>
      <c r="U240" t="s">
        <v>112</v>
      </c>
      <c r="V240" t="s">
        <v>564</v>
      </c>
    </row>
    <row r="241" spans="1:22">
      <c r="A241" t="s">
        <v>518</v>
      </c>
      <c r="B241" t="s">
        <v>565</v>
      </c>
      <c r="C241">
        <v>210</v>
      </c>
      <c r="D241">
        <v>118</v>
      </c>
      <c r="E241" t="s">
        <v>24</v>
      </c>
      <c r="G241">
        <v>568</v>
      </c>
      <c r="H241">
        <v>173</v>
      </c>
      <c r="I241">
        <v>685</v>
      </c>
      <c r="J241">
        <v>6.2</v>
      </c>
      <c r="K241">
        <v>160</v>
      </c>
      <c r="L241" t="s">
        <v>25</v>
      </c>
      <c r="M241">
        <v>750</v>
      </c>
      <c r="N241">
        <v>620</v>
      </c>
      <c r="O241">
        <v>5</v>
      </c>
      <c r="P241" t="s">
        <v>56</v>
      </c>
      <c r="Q241" t="s">
        <v>111</v>
      </c>
      <c r="R241">
        <v>5223</v>
      </c>
      <c r="S241">
        <v>1926</v>
      </c>
      <c r="T241">
        <v>1518</v>
      </c>
      <c r="U241" t="s">
        <v>112</v>
      </c>
      <c r="V241" t="s">
        <v>566</v>
      </c>
    </row>
    <row r="242" spans="1:22">
      <c r="A242" t="s">
        <v>518</v>
      </c>
      <c r="B242" t="s">
        <v>567</v>
      </c>
      <c r="C242">
        <v>210</v>
      </c>
      <c r="D242">
        <v>118</v>
      </c>
      <c r="E242" t="s">
        <v>24</v>
      </c>
      <c r="G242">
        <v>828</v>
      </c>
      <c r="H242">
        <v>180</v>
      </c>
      <c r="I242">
        <v>640</v>
      </c>
      <c r="J242">
        <v>4.9000000000000004</v>
      </c>
      <c r="K242">
        <v>160</v>
      </c>
      <c r="L242" t="s">
        <v>25</v>
      </c>
      <c r="M242">
        <v>1700</v>
      </c>
      <c r="N242">
        <v>620</v>
      </c>
      <c r="O242">
        <v>5</v>
      </c>
      <c r="P242" t="s">
        <v>63</v>
      </c>
      <c r="Q242" t="s">
        <v>111</v>
      </c>
      <c r="R242">
        <v>5223</v>
      </c>
      <c r="S242">
        <v>1926</v>
      </c>
      <c r="T242">
        <v>1518</v>
      </c>
      <c r="U242" t="s">
        <v>112</v>
      </c>
      <c r="V242" t="s">
        <v>568</v>
      </c>
    </row>
    <row r="243" spans="1:22">
      <c r="A243" t="s">
        <v>518</v>
      </c>
      <c r="B243" t="s">
        <v>569</v>
      </c>
      <c r="C243">
        <v>210</v>
      </c>
      <c r="D243">
        <v>118</v>
      </c>
      <c r="E243" t="s">
        <v>24</v>
      </c>
      <c r="G243">
        <v>858</v>
      </c>
      <c r="H243">
        <v>180</v>
      </c>
      <c r="I243">
        <v>640</v>
      </c>
      <c r="J243">
        <v>4.4000000000000004</v>
      </c>
      <c r="K243">
        <v>160</v>
      </c>
      <c r="L243" t="s">
        <v>25</v>
      </c>
      <c r="M243">
        <v>1700</v>
      </c>
      <c r="N243">
        <v>620</v>
      </c>
      <c r="O243">
        <v>5</v>
      </c>
      <c r="P243" t="s">
        <v>63</v>
      </c>
      <c r="Q243" t="s">
        <v>111</v>
      </c>
      <c r="R243">
        <v>5223</v>
      </c>
      <c r="S243">
        <v>1926</v>
      </c>
      <c r="T243">
        <v>1518</v>
      </c>
      <c r="U243" t="s">
        <v>112</v>
      </c>
      <c r="V243" t="s">
        <v>570</v>
      </c>
    </row>
    <row r="244" spans="1:22">
      <c r="A244" t="s">
        <v>518</v>
      </c>
      <c r="B244" t="s">
        <v>571</v>
      </c>
      <c r="C244">
        <v>250</v>
      </c>
      <c r="D244">
        <v>118</v>
      </c>
      <c r="E244" t="s">
        <v>24</v>
      </c>
      <c r="G244">
        <v>1020</v>
      </c>
      <c r="H244">
        <v>222</v>
      </c>
      <c r="I244">
        <v>585</v>
      </c>
      <c r="J244">
        <v>3.4</v>
      </c>
      <c r="K244">
        <v>160</v>
      </c>
      <c r="L244" t="s">
        <v>25</v>
      </c>
      <c r="M244">
        <v>1700</v>
      </c>
      <c r="N244">
        <v>620</v>
      </c>
      <c r="O244">
        <v>5</v>
      </c>
      <c r="P244" t="s">
        <v>63</v>
      </c>
      <c r="Q244" t="s">
        <v>111</v>
      </c>
      <c r="R244">
        <v>5223</v>
      </c>
      <c r="S244">
        <v>1926</v>
      </c>
      <c r="T244">
        <v>1518</v>
      </c>
      <c r="U244" t="s">
        <v>112</v>
      </c>
      <c r="V244" t="s">
        <v>572</v>
      </c>
    </row>
    <row r="245" spans="1:22">
      <c r="A245" t="s">
        <v>518</v>
      </c>
      <c r="B245" t="s">
        <v>573</v>
      </c>
      <c r="C245">
        <v>210</v>
      </c>
      <c r="D245">
        <v>118</v>
      </c>
      <c r="E245" t="s">
        <v>24</v>
      </c>
      <c r="G245">
        <v>800</v>
      </c>
      <c r="H245">
        <v>199</v>
      </c>
      <c r="I245">
        <v>530</v>
      </c>
      <c r="J245">
        <v>6.1</v>
      </c>
      <c r="K245">
        <v>160</v>
      </c>
      <c r="L245" t="s">
        <v>25</v>
      </c>
      <c r="M245">
        <v>1800</v>
      </c>
      <c r="N245">
        <v>645</v>
      </c>
      <c r="O245">
        <v>7</v>
      </c>
      <c r="P245" t="s">
        <v>63</v>
      </c>
      <c r="Q245" t="s">
        <v>212</v>
      </c>
      <c r="R245">
        <v>5125</v>
      </c>
      <c r="S245">
        <v>1959</v>
      </c>
      <c r="T245">
        <v>1718</v>
      </c>
      <c r="U245" t="s">
        <v>34</v>
      </c>
      <c r="V245" t="s">
        <v>574</v>
      </c>
    </row>
    <row r="246" spans="1:22">
      <c r="A246" t="s">
        <v>518</v>
      </c>
      <c r="B246" t="s">
        <v>575</v>
      </c>
      <c r="C246">
        <v>210</v>
      </c>
      <c r="D246">
        <v>118</v>
      </c>
      <c r="E246" t="s">
        <v>24</v>
      </c>
      <c r="G246">
        <v>568</v>
      </c>
      <c r="H246">
        <v>195</v>
      </c>
      <c r="I246">
        <v>540</v>
      </c>
      <c r="J246">
        <v>6.8</v>
      </c>
      <c r="K246">
        <v>160</v>
      </c>
      <c r="L246" t="s">
        <v>25</v>
      </c>
      <c r="M246">
        <v>750</v>
      </c>
      <c r="N246">
        <v>645</v>
      </c>
      <c r="O246">
        <v>7</v>
      </c>
      <c r="P246" t="s">
        <v>56</v>
      </c>
      <c r="Q246" t="s">
        <v>212</v>
      </c>
      <c r="R246">
        <v>5125</v>
      </c>
      <c r="S246">
        <v>1959</v>
      </c>
      <c r="T246">
        <v>1718</v>
      </c>
      <c r="U246" t="s">
        <v>34</v>
      </c>
      <c r="V246" t="s">
        <v>576</v>
      </c>
    </row>
    <row r="247" spans="1:22">
      <c r="A247" t="s">
        <v>518</v>
      </c>
      <c r="B247" t="s">
        <v>577</v>
      </c>
      <c r="C247">
        <v>210</v>
      </c>
      <c r="D247">
        <v>118</v>
      </c>
      <c r="E247" t="s">
        <v>24</v>
      </c>
      <c r="G247">
        <v>828</v>
      </c>
      <c r="H247">
        <v>199</v>
      </c>
      <c r="I247">
        <v>530</v>
      </c>
      <c r="J247">
        <v>5.3</v>
      </c>
      <c r="K247">
        <v>160</v>
      </c>
      <c r="L247" t="s">
        <v>25</v>
      </c>
      <c r="M247">
        <v>1800</v>
      </c>
      <c r="N247">
        <v>645</v>
      </c>
      <c r="O247">
        <v>7</v>
      </c>
      <c r="P247" t="s">
        <v>63</v>
      </c>
      <c r="Q247" t="s">
        <v>212</v>
      </c>
      <c r="R247">
        <v>5125</v>
      </c>
      <c r="S247">
        <v>1959</v>
      </c>
      <c r="T247">
        <v>1718</v>
      </c>
      <c r="U247" t="s">
        <v>34</v>
      </c>
      <c r="V247" t="s">
        <v>578</v>
      </c>
    </row>
    <row r="248" spans="1:22">
      <c r="A248" t="s">
        <v>518</v>
      </c>
      <c r="B248" t="s">
        <v>579</v>
      </c>
      <c r="C248">
        <v>210</v>
      </c>
      <c r="D248">
        <v>118</v>
      </c>
      <c r="E248" t="s">
        <v>24</v>
      </c>
      <c r="G248">
        <v>858</v>
      </c>
      <c r="H248">
        <v>199</v>
      </c>
      <c r="I248">
        <v>530</v>
      </c>
      <c r="J248">
        <v>4.7</v>
      </c>
      <c r="K248">
        <v>160</v>
      </c>
      <c r="L248" t="s">
        <v>25</v>
      </c>
      <c r="M248">
        <v>1800</v>
      </c>
      <c r="N248" t="s">
        <v>580</v>
      </c>
      <c r="O248">
        <v>7</v>
      </c>
      <c r="P248" t="s">
        <v>63</v>
      </c>
      <c r="Q248" t="s">
        <v>212</v>
      </c>
      <c r="R248">
        <v>5125</v>
      </c>
      <c r="S248">
        <v>1959</v>
      </c>
      <c r="T248">
        <v>1718</v>
      </c>
      <c r="U248" t="s">
        <v>34</v>
      </c>
      <c r="V248" t="s">
        <v>581</v>
      </c>
    </row>
    <row r="249" spans="1:22">
      <c r="A249" t="s">
        <v>518</v>
      </c>
      <c r="B249" t="s">
        <v>582</v>
      </c>
      <c r="C249">
        <v>210</v>
      </c>
      <c r="D249">
        <v>118</v>
      </c>
      <c r="E249" t="s">
        <v>24</v>
      </c>
      <c r="G249">
        <v>950</v>
      </c>
      <c r="H249">
        <v>211</v>
      </c>
      <c r="I249">
        <v>490</v>
      </c>
      <c r="J249">
        <v>4.4000000000000004</v>
      </c>
      <c r="K249">
        <v>160</v>
      </c>
      <c r="L249" t="s">
        <v>25</v>
      </c>
      <c r="M249">
        <v>1800</v>
      </c>
      <c r="N249">
        <v>440</v>
      </c>
      <c r="O249">
        <v>4</v>
      </c>
      <c r="P249" t="s">
        <v>63</v>
      </c>
      <c r="Q249" t="s">
        <v>212</v>
      </c>
      <c r="R249">
        <v>5125</v>
      </c>
      <c r="S249">
        <v>1959</v>
      </c>
      <c r="T249">
        <v>1725</v>
      </c>
      <c r="U249" t="s">
        <v>34</v>
      </c>
      <c r="V249" t="s">
        <v>583</v>
      </c>
    </row>
    <row r="250" spans="1:22">
      <c r="A250" t="s">
        <v>518</v>
      </c>
      <c r="B250" t="s">
        <v>584</v>
      </c>
      <c r="C250">
        <v>132</v>
      </c>
      <c r="D250">
        <v>45</v>
      </c>
      <c r="E250" t="s">
        <v>24</v>
      </c>
      <c r="G250">
        <v>245</v>
      </c>
      <c r="H250">
        <v>177</v>
      </c>
      <c r="I250">
        <v>220</v>
      </c>
      <c r="J250">
        <v>13.3</v>
      </c>
      <c r="K250">
        <v>50</v>
      </c>
      <c r="L250" t="s">
        <v>25</v>
      </c>
      <c r="M250">
        <v>1500</v>
      </c>
      <c r="N250">
        <v>828</v>
      </c>
      <c r="O250">
        <v>7</v>
      </c>
      <c r="P250" t="s">
        <v>26</v>
      </c>
      <c r="Q250" t="s">
        <v>216</v>
      </c>
      <c r="R250">
        <v>4922</v>
      </c>
      <c r="S250">
        <v>1859</v>
      </c>
      <c r="T250">
        <v>1811</v>
      </c>
      <c r="U250" t="s">
        <v>217</v>
      </c>
      <c r="V250" t="s">
        <v>585</v>
      </c>
    </row>
    <row r="251" spans="1:22">
      <c r="A251" t="s">
        <v>518</v>
      </c>
      <c r="B251" t="s">
        <v>586</v>
      </c>
      <c r="C251">
        <v>132</v>
      </c>
      <c r="D251">
        <v>45</v>
      </c>
      <c r="E251" t="s">
        <v>24</v>
      </c>
      <c r="G251">
        <v>245</v>
      </c>
      <c r="H251">
        <v>167</v>
      </c>
      <c r="I251">
        <v>225</v>
      </c>
      <c r="J251">
        <v>12.6</v>
      </c>
      <c r="K251">
        <v>50</v>
      </c>
      <c r="L251" t="s">
        <v>25</v>
      </c>
      <c r="M251">
        <v>1500</v>
      </c>
      <c r="N251">
        <v>551</v>
      </c>
      <c r="O251">
        <v>5</v>
      </c>
      <c r="P251" t="s">
        <v>26</v>
      </c>
      <c r="Q251" t="s">
        <v>216</v>
      </c>
      <c r="R251">
        <v>4498</v>
      </c>
      <c r="S251">
        <v>1859</v>
      </c>
      <c r="T251">
        <v>1819</v>
      </c>
      <c r="U251" t="s">
        <v>217</v>
      </c>
      <c r="V251" t="s">
        <v>587</v>
      </c>
    </row>
    <row r="252" spans="1:22">
      <c r="A252" t="s">
        <v>518</v>
      </c>
      <c r="B252" t="s">
        <v>588</v>
      </c>
      <c r="C252">
        <v>160</v>
      </c>
      <c r="D252">
        <v>60</v>
      </c>
      <c r="E252" t="s">
        <v>24</v>
      </c>
      <c r="F252">
        <v>192</v>
      </c>
      <c r="G252">
        <v>365</v>
      </c>
      <c r="H252">
        <v>282</v>
      </c>
      <c r="I252">
        <v>210</v>
      </c>
      <c r="J252">
        <v>12</v>
      </c>
      <c r="K252">
        <v>60</v>
      </c>
      <c r="L252" t="s">
        <v>25</v>
      </c>
      <c r="M252">
        <v>0</v>
      </c>
      <c r="N252">
        <v>1410</v>
      </c>
      <c r="O252">
        <v>7</v>
      </c>
      <c r="P252" t="s">
        <v>26</v>
      </c>
      <c r="Q252" t="s">
        <v>216</v>
      </c>
      <c r="R252">
        <v>5370</v>
      </c>
      <c r="S252">
        <v>1928</v>
      </c>
      <c r="T252">
        <v>1911</v>
      </c>
      <c r="U252" t="s">
        <v>217</v>
      </c>
      <c r="V252" t="s">
        <v>589</v>
      </c>
    </row>
    <row r="253" spans="1:22">
      <c r="A253" t="s">
        <v>518</v>
      </c>
      <c r="B253" t="s">
        <v>590</v>
      </c>
      <c r="C253">
        <v>160</v>
      </c>
      <c r="D253">
        <v>60</v>
      </c>
      <c r="E253" t="s">
        <v>24</v>
      </c>
      <c r="F253">
        <v>192</v>
      </c>
      <c r="G253">
        <v>365</v>
      </c>
      <c r="H253">
        <v>282</v>
      </c>
      <c r="I253">
        <v>215</v>
      </c>
      <c r="J253">
        <v>12</v>
      </c>
      <c r="K253">
        <v>60</v>
      </c>
      <c r="L253" t="s">
        <v>25</v>
      </c>
      <c r="M253">
        <v>0</v>
      </c>
      <c r="N253">
        <v>1030</v>
      </c>
      <c r="O253">
        <v>7</v>
      </c>
      <c r="P253" t="s">
        <v>26</v>
      </c>
      <c r="Q253" t="s">
        <v>216</v>
      </c>
      <c r="R253">
        <v>5140</v>
      </c>
      <c r="S253">
        <v>1928</v>
      </c>
      <c r="T253">
        <v>1910</v>
      </c>
      <c r="U253" t="s">
        <v>217</v>
      </c>
      <c r="V253" t="s">
        <v>591</v>
      </c>
    </row>
    <row r="254" spans="1:22">
      <c r="A254" t="s">
        <v>518</v>
      </c>
      <c r="B254" t="s">
        <v>592</v>
      </c>
      <c r="C254">
        <v>140</v>
      </c>
      <c r="D254">
        <v>90</v>
      </c>
      <c r="E254" t="s">
        <v>24</v>
      </c>
      <c r="F254">
        <v>288</v>
      </c>
      <c r="G254">
        <v>365</v>
      </c>
      <c r="H254">
        <v>249</v>
      </c>
      <c r="I254">
        <v>315</v>
      </c>
      <c r="J254">
        <v>12.2</v>
      </c>
      <c r="K254">
        <v>96</v>
      </c>
      <c r="L254" t="s">
        <v>25</v>
      </c>
      <c r="M254">
        <v>0</v>
      </c>
      <c r="N254">
        <v>1410</v>
      </c>
      <c r="O254">
        <v>7</v>
      </c>
      <c r="P254" t="s">
        <v>26</v>
      </c>
      <c r="Q254" t="s">
        <v>216</v>
      </c>
      <c r="R254">
        <v>5370</v>
      </c>
      <c r="S254">
        <v>1928</v>
      </c>
      <c r="T254">
        <v>1901</v>
      </c>
      <c r="U254" t="s">
        <v>217</v>
      </c>
      <c r="V254" t="s">
        <v>593</v>
      </c>
    </row>
    <row r="255" spans="1:22">
      <c r="A255" t="s">
        <v>518</v>
      </c>
      <c r="B255" t="s">
        <v>594</v>
      </c>
      <c r="C255">
        <v>160</v>
      </c>
      <c r="D255">
        <v>90</v>
      </c>
      <c r="E255" t="s">
        <v>24</v>
      </c>
      <c r="F255">
        <v>288</v>
      </c>
      <c r="G255">
        <v>365</v>
      </c>
      <c r="H255">
        <v>276</v>
      </c>
      <c r="I255">
        <v>320</v>
      </c>
      <c r="J255">
        <v>12.1</v>
      </c>
      <c r="K255">
        <v>96</v>
      </c>
      <c r="L255" t="s">
        <v>25</v>
      </c>
      <c r="M255">
        <v>0</v>
      </c>
      <c r="N255">
        <v>1030</v>
      </c>
      <c r="O255">
        <v>7</v>
      </c>
      <c r="P255" t="s">
        <v>26</v>
      </c>
      <c r="Q255" t="s">
        <v>216</v>
      </c>
      <c r="R255">
        <v>5140</v>
      </c>
      <c r="S255">
        <v>1928</v>
      </c>
      <c r="T255">
        <v>1901</v>
      </c>
      <c r="U255" t="s">
        <v>217</v>
      </c>
      <c r="V255" t="s">
        <v>595</v>
      </c>
    </row>
    <row r="256" spans="1:22">
      <c r="A256" t="s">
        <v>518</v>
      </c>
      <c r="B256" t="s">
        <v>596</v>
      </c>
      <c r="C256">
        <v>180</v>
      </c>
      <c r="D256">
        <v>116</v>
      </c>
      <c r="E256" t="s">
        <v>24</v>
      </c>
      <c r="F256">
        <v>216</v>
      </c>
      <c r="G256">
        <v>1164</v>
      </c>
      <c r="H256">
        <v>267</v>
      </c>
      <c r="I256">
        <v>360</v>
      </c>
      <c r="J256">
        <v>4.7</v>
      </c>
      <c r="K256">
        <v>150</v>
      </c>
      <c r="L256" t="s">
        <v>25</v>
      </c>
      <c r="M256">
        <v>0</v>
      </c>
      <c r="N256">
        <v>555</v>
      </c>
      <c r="O256">
        <v>5</v>
      </c>
      <c r="P256" t="s">
        <v>63</v>
      </c>
      <c r="Q256" t="s">
        <v>212</v>
      </c>
      <c r="R256">
        <v>4624</v>
      </c>
      <c r="S256">
        <v>1931</v>
      </c>
      <c r="T256">
        <v>1986</v>
      </c>
      <c r="U256" t="s">
        <v>34</v>
      </c>
      <c r="V256" t="s">
        <v>597</v>
      </c>
    </row>
    <row r="257" spans="1:22">
      <c r="A257" t="s">
        <v>518</v>
      </c>
      <c r="B257" t="s">
        <v>598</v>
      </c>
      <c r="C257">
        <v>160</v>
      </c>
      <c r="D257">
        <v>60</v>
      </c>
      <c r="E257" t="s">
        <v>24</v>
      </c>
      <c r="F257">
        <v>192</v>
      </c>
      <c r="G257">
        <v>360</v>
      </c>
      <c r="H257">
        <v>254</v>
      </c>
      <c r="I257">
        <v>215</v>
      </c>
      <c r="J257">
        <v>12</v>
      </c>
      <c r="K257">
        <v>60</v>
      </c>
      <c r="L257" t="s">
        <v>25</v>
      </c>
      <c r="M257">
        <v>0</v>
      </c>
      <c r="N257">
        <v>1390</v>
      </c>
      <c r="O257">
        <v>8</v>
      </c>
      <c r="P257" t="s">
        <v>26</v>
      </c>
      <c r="Q257" t="s">
        <v>216</v>
      </c>
      <c r="R257">
        <v>5370</v>
      </c>
      <c r="S257">
        <v>1928</v>
      </c>
      <c r="T257">
        <v>1890</v>
      </c>
      <c r="U257" t="s">
        <v>217</v>
      </c>
      <c r="V257" t="s">
        <v>599</v>
      </c>
    </row>
    <row r="258" spans="1:22">
      <c r="A258" t="s">
        <v>518</v>
      </c>
      <c r="B258" t="s">
        <v>600</v>
      </c>
      <c r="C258">
        <v>160</v>
      </c>
      <c r="D258">
        <v>60</v>
      </c>
      <c r="E258" t="s">
        <v>24</v>
      </c>
      <c r="F258">
        <v>192</v>
      </c>
      <c r="G258">
        <v>360</v>
      </c>
      <c r="H258">
        <v>259</v>
      </c>
      <c r="I258">
        <v>220</v>
      </c>
      <c r="J258">
        <v>12</v>
      </c>
      <c r="K258">
        <v>60</v>
      </c>
      <c r="L258" t="s">
        <v>25</v>
      </c>
      <c r="M258">
        <v>0</v>
      </c>
      <c r="N258">
        <v>990</v>
      </c>
      <c r="O258">
        <v>8</v>
      </c>
      <c r="P258" t="s">
        <v>26</v>
      </c>
      <c r="Q258" t="s">
        <v>216</v>
      </c>
      <c r="R258">
        <v>5140</v>
      </c>
      <c r="S258">
        <v>1928</v>
      </c>
      <c r="T258">
        <v>1890</v>
      </c>
      <c r="U258" t="s">
        <v>217</v>
      </c>
      <c r="V258" t="s">
        <v>601</v>
      </c>
    </row>
    <row r="259" spans="1:22">
      <c r="A259" t="s">
        <v>518</v>
      </c>
      <c r="B259" t="s">
        <v>602</v>
      </c>
      <c r="C259">
        <v>160</v>
      </c>
      <c r="D259">
        <v>90</v>
      </c>
      <c r="E259" t="s">
        <v>24</v>
      </c>
      <c r="F259">
        <v>288</v>
      </c>
      <c r="G259">
        <v>360</v>
      </c>
      <c r="H259">
        <v>260</v>
      </c>
      <c r="I259">
        <v>325</v>
      </c>
      <c r="J259">
        <v>12.1</v>
      </c>
      <c r="K259">
        <v>96</v>
      </c>
      <c r="L259" t="s">
        <v>25</v>
      </c>
      <c r="M259">
        <v>0</v>
      </c>
      <c r="N259">
        <v>990</v>
      </c>
      <c r="O259">
        <v>8</v>
      </c>
      <c r="P259" t="s">
        <v>26</v>
      </c>
      <c r="Q259" t="s">
        <v>216</v>
      </c>
      <c r="R259">
        <v>5140</v>
      </c>
      <c r="S259">
        <v>1928</v>
      </c>
      <c r="T259">
        <v>1890</v>
      </c>
      <c r="U259" t="s">
        <v>217</v>
      </c>
      <c r="V259" t="s">
        <v>603</v>
      </c>
    </row>
    <row r="260" spans="1:22">
      <c r="A260" t="s">
        <v>604</v>
      </c>
      <c r="B260" t="s">
        <v>605</v>
      </c>
      <c r="C260">
        <v>160</v>
      </c>
      <c r="D260">
        <v>38.5</v>
      </c>
      <c r="E260" t="s">
        <v>24</v>
      </c>
      <c r="G260">
        <v>290</v>
      </c>
      <c r="H260">
        <v>129</v>
      </c>
      <c r="I260">
        <v>230</v>
      </c>
      <c r="J260">
        <v>7.9</v>
      </c>
      <c r="K260">
        <v>60</v>
      </c>
      <c r="L260" t="s">
        <v>25</v>
      </c>
      <c r="M260">
        <v>750</v>
      </c>
      <c r="N260">
        <v>300</v>
      </c>
      <c r="O260">
        <v>5</v>
      </c>
      <c r="P260" t="s">
        <v>26</v>
      </c>
      <c r="Q260" t="s">
        <v>33</v>
      </c>
      <c r="R260">
        <v>4079</v>
      </c>
      <c r="S260">
        <v>1754</v>
      </c>
      <c r="T260">
        <v>1514</v>
      </c>
      <c r="U260" t="s">
        <v>34</v>
      </c>
      <c r="V260" t="s">
        <v>606</v>
      </c>
    </row>
    <row r="261" spans="1:22">
      <c r="A261" t="s">
        <v>604</v>
      </c>
      <c r="B261" t="s">
        <v>607</v>
      </c>
      <c r="C261">
        <v>200</v>
      </c>
      <c r="D261">
        <v>49.2</v>
      </c>
      <c r="E261" t="s">
        <v>24</v>
      </c>
      <c r="G261">
        <v>350</v>
      </c>
      <c r="H261">
        <v>143</v>
      </c>
      <c r="I261">
        <v>280</v>
      </c>
      <c r="J261">
        <v>6.4</v>
      </c>
      <c r="K261">
        <v>75</v>
      </c>
      <c r="L261" t="s">
        <v>25</v>
      </c>
      <c r="M261">
        <v>750</v>
      </c>
      <c r="N261">
        <v>300</v>
      </c>
      <c r="O261">
        <v>5</v>
      </c>
      <c r="P261" t="s">
        <v>26</v>
      </c>
      <c r="Q261" t="s">
        <v>33</v>
      </c>
      <c r="R261">
        <v>4079</v>
      </c>
      <c r="S261">
        <v>1754</v>
      </c>
      <c r="T261">
        <v>1514</v>
      </c>
      <c r="U261" t="s">
        <v>34</v>
      </c>
      <c r="V261" t="s">
        <v>608</v>
      </c>
    </row>
    <row r="262" spans="1:22">
      <c r="A262" t="s">
        <v>604</v>
      </c>
      <c r="B262" t="s">
        <v>609</v>
      </c>
      <c r="C262">
        <v>170</v>
      </c>
      <c r="D262">
        <v>49.2</v>
      </c>
      <c r="E262" t="s">
        <v>24</v>
      </c>
      <c r="G262">
        <v>330</v>
      </c>
      <c r="H262">
        <v>129</v>
      </c>
      <c r="I262">
        <v>290</v>
      </c>
      <c r="J262">
        <v>7.1</v>
      </c>
      <c r="K262">
        <v>75</v>
      </c>
      <c r="L262" t="s">
        <v>25</v>
      </c>
      <c r="M262">
        <v>750</v>
      </c>
      <c r="N262">
        <v>300</v>
      </c>
      <c r="O262">
        <v>5</v>
      </c>
      <c r="P262" t="s">
        <v>26</v>
      </c>
      <c r="Q262" t="s">
        <v>33</v>
      </c>
      <c r="R262">
        <v>4079</v>
      </c>
      <c r="S262">
        <v>1754</v>
      </c>
      <c r="T262">
        <v>1514</v>
      </c>
      <c r="U262" t="s">
        <v>34</v>
      </c>
      <c r="V262" t="s">
        <v>610</v>
      </c>
    </row>
    <row r="263" spans="1:22">
      <c r="A263" t="s">
        <v>604</v>
      </c>
      <c r="B263" t="s">
        <v>611</v>
      </c>
      <c r="C263">
        <v>160</v>
      </c>
      <c r="D263">
        <v>36.6</v>
      </c>
      <c r="E263" t="s">
        <v>24</v>
      </c>
      <c r="G263">
        <v>290</v>
      </c>
      <c r="H263">
        <v>125</v>
      </c>
      <c r="I263">
        <v>250</v>
      </c>
      <c r="J263">
        <v>7.3</v>
      </c>
      <c r="K263">
        <v>60</v>
      </c>
      <c r="L263" t="s">
        <v>25</v>
      </c>
      <c r="M263">
        <v>0</v>
      </c>
      <c r="N263">
        <v>200</v>
      </c>
      <c r="O263">
        <v>4</v>
      </c>
      <c r="P263" t="s">
        <v>26</v>
      </c>
      <c r="Q263" t="s">
        <v>27</v>
      </c>
      <c r="R263">
        <v>3858</v>
      </c>
      <c r="S263">
        <v>1756</v>
      </c>
      <c r="T263">
        <v>1460</v>
      </c>
      <c r="U263" t="s">
        <v>28</v>
      </c>
      <c r="V263" t="s">
        <v>612</v>
      </c>
    </row>
    <row r="264" spans="1:22">
      <c r="A264" t="s">
        <v>604</v>
      </c>
      <c r="B264" t="s">
        <v>613</v>
      </c>
      <c r="C264">
        <v>200</v>
      </c>
      <c r="D264">
        <v>49.2</v>
      </c>
      <c r="E264" t="s">
        <v>24</v>
      </c>
      <c r="G264">
        <v>350</v>
      </c>
      <c r="H264">
        <v>135</v>
      </c>
      <c r="I264">
        <v>290</v>
      </c>
      <c r="J264">
        <v>5.9</v>
      </c>
      <c r="K264">
        <v>75</v>
      </c>
      <c r="L264" t="s">
        <v>25</v>
      </c>
      <c r="M264">
        <v>0</v>
      </c>
      <c r="N264">
        <v>200</v>
      </c>
      <c r="O264">
        <v>4</v>
      </c>
      <c r="P264" t="s">
        <v>26</v>
      </c>
      <c r="Q264" t="s">
        <v>27</v>
      </c>
      <c r="R264">
        <v>3858</v>
      </c>
      <c r="S264">
        <v>1756</v>
      </c>
      <c r="T264">
        <v>1460</v>
      </c>
      <c r="U264" t="s">
        <v>28</v>
      </c>
      <c r="V264" t="s">
        <v>614</v>
      </c>
    </row>
    <row r="265" spans="1:22">
      <c r="A265" t="s">
        <v>604</v>
      </c>
      <c r="B265" t="s">
        <v>615</v>
      </c>
      <c r="C265">
        <v>170</v>
      </c>
      <c r="D265">
        <v>49.2</v>
      </c>
      <c r="E265" t="s">
        <v>24</v>
      </c>
      <c r="G265">
        <v>330</v>
      </c>
      <c r="H265">
        <v>127</v>
      </c>
      <c r="I265">
        <v>330</v>
      </c>
      <c r="J265">
        <v>6.7</v>
      </c>
      <c r="K265">
        <v>75</v>
      </c>
      <c r="L265" t="s">
        <v>25</v>
      </c>
      <c r="M265">
        <v>0</v>
      </c>
      <c r="N265">
        <v>200</v>
      </c>
      <c r="O265">
        <v>4</v>
      </c>
      <c r="P265" t="s">
        <v>26</v>
      </c>
      <c r="Q265" t="s">
        <v>27</v>
      </c>
      <c r="R265">
        <v>3858</v>
      </c>
      <c r="S265">
        <v>1756</v>
      </c>
      <c r="T265">
        <v>1460</v>
      </c>
      <c r="U265" t="s">
        <v>28</v>
      </c>
      <c r="V265" t="s">
        <v>616</v>
      </c>
    </row>
    <row r="266" spans="1:22">
      <c r="A266" t="s">
        <v>604</v>
      </c>
      <c r="B266" t="s">
        <v>617</v>
      </c>
      <c r="C266">
        <v>170</v>
      </c>
      <c r="D266">
        <v>64.599999999999994</v>
      </c>
      <c r="E266" t="s">
        <v>24</v>
      </c>
      <c r="G266">
        <v>250</v>
      </c>
      <c r="H266">
        <v>140</v>
      </c>
      <c r="I266">
        <v>380</v>
      </c>
      <c r="J266">
        <v>8.6</v>
      </c>
      <c r="K266">
        <v>94</v>
      </c>
      <c r="L266" t="s">
        <v>25</v>
      </c>
      <c r="M266">
        <v>750</v>
      </c>
      <c r="N266">
        <v>460</v>
      </c>
      <c r="O266">
        <v>5</v>
      </c>
      <c r="P266" t="s">
        <v>26</v>
      </c>
      <c r="Q266" t="s">
        <v>40</v>
      </c>
      <c r="R266">
        <v>4433</v>
      </c>
      <c r="S266">
        <v>1843</v>
      </c>
      <c r="T266">
        <v>1656</v>
      </c>
      <c r="U266" t="s">
        <v>34</v>
      </c>
      <c r="V266" t="s">
        <v>618</v>
      </c>
    </row>
    <row r="267" spans="1:22">
      <c r="A267" t="s">
        <v>604</v>
      </c>
      <c r="B267" t="s">
        <v>619</v>
      </c>
      <c r="C267">
        <v>180</v>
      </c>
      <c r="D267">
        <v>64.599999999999994</v>
      </c>
      <c r="E267" t="s">
        <v>24</v>
      </c>
      <c r="G267">
        <v>494</v>
      </c>
      <c r="H267">
        <v>149</v>
      </c>
      <c r="I267">
        <v>365</v>
      </c>
      <c r="J267">
        <v>5.6</v>
      </c>
      <c r="K267">
        <v>94</v>
      </c>
      <c r="L267" t="s">
        <v>25</v>
      </c>
      <c r="M267">
        <v>1200</v>
      </c>
      <c r="N267">
        <v>460</v>
      </c>
      <c r="O267">
        <v>5</v>
      </c>
      <c r="P267" t="s">
        <v>63</v>
      </c>
      <c r="Q267" t="s">
        <v>40</v>
      </c>
      <c r="R267">
        <v>4433</v>
      </c>
      <c r="S267">
        <v>1843</v>
      </c>
      <c r="T267">
        <v>1656</v>
      </c>
      <c r="U267" t="s">
        <v>34</v>
      </c>
      <c r="V267" t="s">
        <v>620</v>
      </c>
    </row>
    <row r="268" spans="1:22">
      <c r="A268" t="s">
        <v>621</v>
      </c>
      <c r="B268" t="s">
        <v>622</v>
      </c>
      <c r="C268">
        <v>200</v>
      </c>
      <c r="D268">
        <v>90</v>
      </c>
      <c r="E268" t="s">
        <v>24</v>
      </c>
      <c r="F268">
        <v>96</v>
      </c>
      <c r="G268">
        <v>700</v>
      </c>
      <c r="H268">
        <v>170</v>
      </c>
      <c r="I268">
        <v>435</v>
      </c>
      <c r="J268">
        <v>4.5</v>
      </c>
      <c r="K268">
        <v>135</v>
      </c>
      <c r="L268" t="s">
        <v>25</v>
      </c>
      <c r="M268">
        <v>1200</v>
      </c>
      <c r="N268">
        <v>579</v>
      </c>
      <c r="O268">
        <v>5</v>
      </c>
      <c r="P268" t="s">
        <v>63</v>
      </c>
      <c r="Q268" t="s">
        <v>57</v>
      </c>
      <c r="R268">
        <v>4854</v>
      </c>
      <c r="S268">
        <v>1995</v>
      </c>
      <c r="T268">
        <v>1703</v>
      </c>
      <c r="U268" t="s">
        <v>34</v>
      </c>
      <c r="V268" t="s">
        <v>623</v>
      </c>
    </row>
    <row r="269" spans="1:22">
      <c r="A269" t="s">
        <v>621</v>
      </c>
      <c r="B269" t="s">
        <v>624</v>
      </c>
      <c r="C269">
        <v>200</v>
      </c>
      <c r="D269">
        <v>73.5</v>
      </c>
      <c r="E269" t="s">
        <v>24</v>
      </c>
      <c r="F269">
        <v>118</v>
      </c>
      <c r="G269">
        <v>700</v>
      </c>
      <c r="H269">
        <v>181</v>
      </c>
      <c r="I269">
        <v>365</v>
      </c>
      <c r="J269">
        <v>4.5</v>
      </c>
      <c r="K269">
        <v>110</v>
      </c>
      <c r="L269" t="s">
        <v>25</v>
      </c>
      <c r="M269">
        <v>1200</v>
      </c>
      <c r="N269">
        <v>579</v>
      </c>
      <c r="O269">
        <v>5</v>
      </c>
      <c r="P269" t="s">
        <v>63</v>
      </c>
      <c r="Q269" t="s">
        <v>57</v>
      </c>
      <c r="R269">
        <v>4854</v>
      </c>
      <c r="S269">
        <v>1995</v>
      </c>
      <c r="T269">
        <v>1703</v>
      </c>
      <c r="U269" t="s">
        <v>34</v>
      </c>
      <c r="V269" t="s">
        <v>625</v>
      </c>
    </row>
    <row r="270" spans="1:22">
      <c r="A270" t="s">
        <v>621</v>
      </c>
      <c r="B270" t="s">
        <v>626</v>
      </c>
      <c r="C270">
        <v>200</v>
      </c>
      <c r="D270">
        <v>90</v>
      </c>
      <c r="E270" t="s">
        <v>24</v>
      </c>
      <c r="F270">
        <v>96</v>
      </c>
      <c r="G270">
        <v>850</v>
      </c>
      <c r="H270">
        <v>185</v>
      </c>
      <c r="I270">
        <v>430</v>
      </c>
      <c r="J270">
        <v>3.9</v>
      </c>
      <c r="K270">
        <v>100</v>
      </c>
      <c r="L270" t="s">
        <v>25</v>
      </c>
      <c r="M270">
        <v>2000</v>
      </c>
      <c r="N270">
        <v>570</v>
      </c>
      <c r="O270">
        <v>5</v>
      </c>
      <c r="P270" t="s">
        <v>63</v>
      </c>
      <c r="Q270" t="s">
        <v>212</v>
      </c>
      <c r="R270">
        <v>4912</v>
      </c>
      <c r="S270">
        <v>1987</v>
      </c>
      <c r="T270">
        <v>1720</v>
      </c>
      <c r="U270" t="s">
        <v>34</v>
      </c>
      <c r="V270" t="s">
        <v>627</v>
      </c>
    </row>
    <row r="271" spans="1:22">
      <c r="A271" t="s">
        <v>621</v>
      </c>
      <c r="B271" t="s">
        <v>628</v>
      </c>
      <c r="C271">
        <v>200</v>
      </c>
      <c r="D271">
        <v>73.5</v>
      </c>
      <c r="E271" t="s">
        <v>24</v>
      </c>
      <c r="F271">
        <v>118</v>
      </c>
      <c r="G271">
        <v>850</v>
      </c>
      <c r="H271">
        <v>198</v>
      </c>
      <c r="I271">
        <v>355</v>
      </c>
      <c r="J271">
        <v>3.9</v>
      </c>
      <c r="K271">
        <v>110</v>
      </c>
      <c r="L271" t="s">
        <v>25</v>
      </c>
      <c r="M271">
        <v>2000</v>
      </c>
      <c r="N271">
        <v>570</v>
      </c>
      <c r="O271">
        <v>5</v>
      </c>
      <c r="P271" t="s">
        <v>63</v>
      </c>
      <c r="Q271" t="s">
        <v>212</v>
      </c>
      <c r="R271">
        <v>4912</v>
      </c>
      <c r="S271">
        <v>1987</v>
      </c>
      <c r="T271">
        <v>1720</v>
      </c>
      <c r="U271" t="s">
        <v>34</v>
      </c>
      <c r="V271" t="s">
        <v>629</v>
      </c>
    </row>
    <row r="272" spans="1:22">
      <c r="A272" t="s">
        <v>621</v>
      </c>
      <c r="B272" t="s">
        <v>630</v>
      </c>
      <c r="C272">
        <v>200</v>
      </c>
      <c r="D272">
        <v>90</v>
      </c>
      <c r="E272" t="s">
        <v>24</v>
      </c>
      <c r="F272">
        <v>96</v>
      </c>
      <c r="G272">
        <v>850</v>
      </c>
      <c r="H272">
        <v>185</v>
      </c>
      <c r="I272">
        <v>440</v>
      </c>
      <c r="J272">
        <v>4.0999999999999996</v>
      </c>
      <c r="K272">
        <v>190</v>
      </c>
      <c r="L272" t="s">
        <v>25</v>
      </c>
      <c r="M272">
        <v>2000</v>
      </c>
      <c r="N272">
        <v>265</v>
      </c>
      <c r="O272">
        <v>6</v>
      </c>
      <c r="P272" t="s">
        <v>63</v>
      </c>
      <c r="Q272" t="s">
        <v>212</v>
      </c>
      <c r="R272">
        <v>5099</v>
      </c>
      <c r="S272">
        <v>1989</v>
      </c>
      <c r="T272">
        <v>1750</v>
      </c>
      <c r="U272" t="s">
        <v>34</v>
      </c>
      <c r="V272" t="s">
        <v>631</v>
      </c>
    </row>
    <row r="273" spans="1:22">
      <c r="A273" t="s">
        <v>621</v>
      </c>
      <c r="B273" t="s">
        <v>632</v>
      </c>
      <c r="C273">
        <v>200</v>
      </c>
      <c r="D273">
        <v>73.5</v>
      </c>
      <c r="E273" t="s">
        <v>24</v>
      </c>
      <c r="F273">
        <v>118</v>
      </c>
      <c r="G273">
        <v>850</v>
      </c>
      <c r="H273">
        <v>196</v>
      </c>
      <c r="I273">
        <v>360</v>
      </c>
      <c r="J273">
        <v>4.0999999999999996</v>
      </c>
      <c r="K273">
        <v>110</v>
      </c>
      <c r="L273" t="s">
        <v>25</v>
      </c>
      <c r="M273">
        <v>2000</v>
      </c>
      <c r="N273">
        <v>265</v>
      </c>
      <c r="O273">
        <v>6</v>
      </c>
      <c r="P273" t="s">
        <v>63</v>
      </c>
      <c r="Q273" t="s">
        <v>212</v>
      </c>
      <c r="R273">
        <v>5099</v>
      </c>
      <c r="S273">
        <v>1989</v>
      </c>
      <c r="T273">
        <v>1750</v>
      </c>
      <c r="U273" t="s">
        <v>34</v>
      </c>
      <c r="V273" t="s">
        <v>633</v>
      </c>
    </row>
    <row r="274" spans="1:22">
      <c r="A274" t="s">
        <v>621</v>
      </c>
      <c r="B274" t="s">
        <v>634</v>
      </c>
      <c r="C274">
        <v>200</v>
      </c>
      <c r="D274">
        <v>90</v>
      </c>
      <c r="E274" t="s">
        <v>24</v>
      </c>
      <c r="F274">
        <v>96</v>
      </c>
      <c r="G274">
        <v>700</v>
      </c>
      <c r="H274">
        <v>167</v>
      </c>
      <c r="I274">
        <v>500</v>
      </c>
      <c r="J274">
        <v>4</v>
      </c>
      <c r="K274">
        <v>100</v>
      </c>
      <c r="L274" t="s">
        <v>25</v>
      </c>
      <c r="M274">
        <v>1400</v>
      </c>
      <c r="N274">
        <v>386</v>
      </c>
      <c r="O274">
        <v>5</v>
      </c>
      <c r="P274" t="s">
        <v>63</v>
      </c>
      <c r="Q274" t="s">
        <v>131</v>
      </c>
      <c r="R274">
        <v>4790</v>
      </c>
      <c r="S274">
        <v>1960</v>
      </c>
      <c r="T274">
        <v>1499</v>
      </c>
      <c r="U274" t="s">
        <v>112</v>
      </c>
      <c r="V274" t="s">
        <v>635</v>
      </c>
    </row>
    <row r="275" spans="1:22">
      <c r="A275" t="s">
        <v>621</v>
      </c>
      <c r="B275" t="s">
        <v>636</v>
      </c>
      <c r="C275">
        <v>200</v>
      </c>
      <c r="D275">
        <v>73.5</v>
      </c>
      <c r="E275" t="s">
        <v>24</v>
      </c>
      <c r="F275">
        <v>118</v>
      </c>
      <c r="G275">
        <v>700</v>
      </c>
      <c r="H275">
        <v>175</v>
      </c>
      <c r="I275">
        <v>410</v>
      </c>
      <c r="J275">
        <v>4</v>
      </c>
      <c r="K275">
        <v>110</v>
      </c>
      <c r="L275" t="s">
        <v>25</v>
      </c>
      <c r="M275">
        <v>1400</v>
      </c>
      <c r="N275">
        <v>386</v>
      </c>
      <c r="O275">
        <v>5</v>
      </c>
      <c r="P275" t="s">
        <v>63</v>
      </c>
      <c r="Q275" t="s">
        <v>131</v>
      </c>
      <c r="R275">
        <v>4790</v>
      </c>
      <c r="S275">
        <v>1960</v>
      </c>
      <c r="T275">
        <v>1499</v>
      </c>
      <c r="U275" t="s">
        <v>112</v>
      </c>
      <c r="V275" t="s">
        <v>637</v>
      </c>
    </row>
    <row r="276" spans="1:22">
      <c r="A276" t="s">
        <v>621</v>
      </c>
      <c r="B276" t="s">
        <v>638</v>
      </c>
      <c r="C276">
        <v>200</v>
      </c>
      <c r="D276">
        <v>90</v>
      </c>
      <c r="E276" t="s">
        <v>24</v>
      </c>
      <c r="F276">
        <v>96</v>
      </c>
      <c r="G276">
        <v>700</v>
      </c>
      <c r="H276">
        <v>178</v>
      </c>
      <c r="I276">
        <v>485</v>
      </c>
      <c r="J276">
        <v>4</v>
      </c>
      <c r="K276">
        <v>135</v>
      </c>
      <c r="L276" t="s">
        <v>25</v>
      </c>
      <c r="M276">
        <v>1400</v>
      </c>
      <c r="N276">
        <v>450</v>
      </c>
      <c r="O276">
        <v>5</v>
      </c>
      <c r="P276" t="s">
        <v>63</v>
      </c>
      <c r="Q276" t="s">
        <v>131</v>
      </c>
      <c r="R276">
        <v>4790</v>
      </c>
      <c r="S276">
        <v>1960</v>
      </c>
      <c r="T276">
        <v>1499</v>
      </c>
      <c r="U276" t="s">
        <v>58</v>
      </c>
      <c r="V276" t="s">
        <v>639</v>
      </c>
    </row>
    <row r="277" spans="1:22">
      <c r="A277" t="s">
        <v>621</v>
      </c>
      <c r="B277" t="s">
        <v>640</v>
      </c>
      <c r="C277">
        <v>200</v>
      </c>
      <c r="D277">
        <v>73.5</v>
      </c>
      <c r="E277" t="s">
        <v>24</v>
      </c>
      <c r="F277">
        <v>118</v>
      </c>
      <c r="G277">
        <v>700</v>
      </c>
      <c r="H277">
        <v>169</v>
      </c>
      <c r="I277">
        <v>400</v>
      </c>
      <c r="J277">
        <v>4</v>
      </c>
      <c r="K277">
        <v>110</v>
      </c>
      <c r="L277" t="s">
        <v>25</v>
      </c>
      <c r="M277">
        <v>1400</v>
      </c>
      <c r="N277">
        <v>450</v>
      </c>
      <c r="O277">
        <v>5</v>
      </c>
      <c r="P277" t="s">
        <v>63</v>
      </c>
      <c r="Q277" t="s">
        <v>131</v>
      </c>
      <c r="R277">
        <v>4790</v>
      </c>
      <c r="S277">
        <v>1960</v>
      </c>
      <c r="T277">
        <v>1499</v>
      </c>
      <c r="U277" t="s">
        <v>58</v>
      </c>
      <c r="V277" t="s">
        <v>641</v>
      </c>
    </row>
    <row r="278" spans="1:22">
      <c r="A278" t="s">
        <v>621</v>
      </c>
      <c r="B278" t="s">
        <v>642</v>
      </c>
      <c r="C278">
        <v>200</v>
      </c>
      <c r="D278">
        <v>90</v>
      </c>
      <c r="E278" t="s">
        <v>24</v>
      </c>
      <c r="F278">
        <v>96</v>
      </c>
      <c r="G278">
        <v>850</v>
      </c>
      <c r="H278">
        <v>178</v>
      </c>
      <c r="I278">
        <v>505</v>
      </c>
      <c r="J278">
        <v>3.8</v>
      </c>
      <c r="K278">
        <v>100</v>
      </c>
      <c r="L278" t="s">
        <v>25</v>
      </c>
      <c r="M278">
        <v>2000</v>
      </c>
      <c r="N278">
        <v>363</v>
      </c>
      <c r="O278">
        <v>5</v>
      </c>
      <c r="P278" t="s">
        <v>63</v>
      </c>
      <c r="Q278" t="s">
        <v>111</v>
      </c>
      <c r="R278">
        <v>5101</v>
      </c>
      <c r="S278">
        <v>1987</v>
      </c>
      <c r="T278">
        <v>1509</v>
      </c>
      <c r="U278" t="s">
        <v>112</v>
      </c>
      <c r="V278" t="s">
        <v>643</v>
      </c>
    </row>
    <row r="279" spans="1:22">
      <c r="A279" t="s">
        <v>621</v>
      </c>
      <c r="B279" t="s">
        <v>644</v>
      </c>
      <c r="C279">
        <v>200</v>
      </c>
      <c r="D279">
        <v>73.5</v>
      </c>
      <c r="E279" t="s">
        <v>24</v>
      </c>
      <c r="F279">
        <v>118</v>
      </c>
      <c r="G279">
        <v>850</v>
      </c>
      <c r="H279">
        <v>191</v>
      </c>
      <c r="I279">
        <v>415</v>
      </c>
      <c r="J279">
        <v>3.8</v>
      </c>
      <c r="K279">
        <v>110</v>
      </c>
      <c r="L279" t="s">
        <v>25</v>
      </c>
      <c r="M279">
        <v>2000</v>
      </c>
      <c r="N279">
        <v>363</v>
      </c>
      <c r="O279">
        <v>5</v>
      </c>
      <c r="P279" t="s">
        <v>63</v>
      </c>
      <c r="Q279" t="s">
        <v>111</v>
      </c>
      <c r="R279">
        <v>5101</v>
      </c>
      <c r="S279">
        <v>1987</v>
      </c>
      <c r="T279">
        <v>1509</v>
      </c>
      <c r="U279" t="s">
        <v>112</v>
      </c>
      <c r="V279" t="s">
        <v>645</v>
      </c>
    </row>
    <row r="280" spans="1:22">
      <c r="A280" t="s">
        <v>646</v>
      </c>
      <c r="B280" t="s">
        <v>647</v>
      </c>
      <c r="C280">
        <v>160</v>
      </c>
      <c r="D280">
        <v>63</v>
      </c>
      <c r="E280" t="s">
        <v>24</v>
      </c>
      <c r="G280">
        <v>300</v>
      </c>
      <c r="H280">
        <v>175</v>
      </c>
      <c r="I280">
        <v>335</v>
      </c>
      <c r="J280">
        <v>7.5</v>
      </c>
      <c r="K280">
        <v>90</v>
      </c>
      <c r="L280" t="s">
        <v>25</v>
      </c>
      <c r="M280">
        <v>750</v>
      </c>
      <c r="N280">
        <v>468</v>
      </c>
      <c r="O280">
        <v>5</v>
      </c>
      <c r="P280" t="s">
        <v>26</v>
      </c>
      <c r="Q280" t="s">
        <v>40</v>
      </c>
      <c r="R280">
        <v>4595</v>
      </c>
      <c r="S280">
        <v>1850</v>
      </c>
      <c r="T280">
        <v>1660</v>
      </c>
      <c r="U280" t="s">
        <v>34</v>
      </c>
      <c r="V280" t="s">
        <v>648</v>
      </c>
    </row>
    <row r="281" spans="1:22">
      <c r="A281" t="s">
        <v>646</v>
      </c>
      <c r="B281" t="s">
        <v>649</v>
      </c>
      <c r="C281">
        <v>160</v>
      </c>
      <c r="D281">
        <v>87</v>
      </c>
      <c r="E281" t="s">
        <v>24</v>
      </c>
      <c r="G281">
        <v>300</v>
      </c>
      <c r="H281">
        <v>169</v>
      </c>
      <c r="I281">
        <v>450</v>
      </c>
      <c r="J281">
        <v>7.6</v>
      </c>
      <c r="K281">
        <v>110</v>
      </c>
      <c r="L281" t="s">
        <v>25</v>
      </c>
      <c r="M281">
        <v>750</v>
      </c>
      <c r="N281">
        <v>468</v>
      </c>
      <c r="O281">
        <v>5</v>
      </c>
      <c r="P281" t="s">
        <v>26</v>
      </c>
      <c r="Q281" t="s">
        <v>40</v>
      </c>
      <c r="R281">
        <v>4595</v>
      </c>
      <c r="S281">
        <v>1850</v>
      </c>
      <c r="T281">
        <v>1660</v>
      </c>
      <c r="U281" t="s">
        <v>34</v>
      </c>
      <c r="V281" t="s">
        <v>650</v>
      </c>
    </row>
    <row r="282" spans="1:22">
      <c r="A282" t="s">
        <v>646</v>
      </c>
      <c r="B282" t="s">
        <v>651</v>
      </c>
      <c r="C282">
        <v>200</v>
      </c>
      <c r="D282">
        <v>87</v>
      </c>
      <c r="E282" t="s">
        <v>24</v>
      </c>
      <c r="G282">
        <v>600</v>
      </c>
      <c r="H282">
        <v>190</v>
      </c>
      <c r="I282">
        <v>405</v>
      </c>
      <c r="J282">
        <v>5.7</v>
      </c>
      <c r="K282">
        <v>110</v>
      </c>
      <c r="L282" t="s">
        <v>25</v>
      </c>
      <c r="M282">
        <v>1500</v>
      </c>
      <c r="N282">
        <v>415</v>
      </c>
      <c r="O282">
        <v>5</v>
      </c>
      <c r="P282" t="s">
        <v>63</v>
      </c>
      <c r="Q282" t="s">
        <v>40</v>
      </c>
      <c r="R282">
        <v>4595</v>
      </c>
      <c r="S282">
        <v>1850</v>
      </c>
      <c r="T282">
        <v>1660</v>
      </c>
      <c r="U282" t="s">
        <v>34</v>
      </c>
      <c r="V282" t="s">
        <v>652</v>
      </c>
    </row>
    <row r="283" spans="1:22">
      <c r="A283" t="s">
        <v>646</v>
      </c>
      <c r="B283" t="s">
        <v>653</v>
      </c>
      <c r="C283">
        <v>200</v>
      </c>
      <c r="D283">
        <v>87</v>
      </c>
      <c r="E283" t="s">
        <v>24</v>
      </c>
      <c r="G283">
        <v>600</v>
      </c>
      <c r="H283">
        <v>209</v>
      </c>
      <c r="I283">
        <v>385</v>
      </c>
      <c r="J283">
        <v>5</v>
      </c>
      <c r="K283">
        <v>110</v>
      </c>
      <c r="L283" t="s">
        <v>25</v>
      </c>
      <c r="N283">
        <v>415</v>
      </c>
      <c r="O283">
        <v>5</v>
      </c>
      <c r="P283" t="s">
        <v>63</v>
      </c>
      <c r="Q283" t="s">
        <v>40</v>
      </c>
      <c r="R283">
        <v>4655</v>
      </c>
      <c r="S283">
        <v>1850</v>
      </c>
      <c r="T283">
        <v>1660</v>
      </c>
      <c r="U283" t="s">
        <v>34</v>
      </c>
      <c r="V283" t="s">
        <v>654</v>
      </c>
    </row>
    <row r="284" spans="1:22">
      <c r="A284" t="s">
        <v>646</v>
      </c>
      <c r="B284" t="s">
        <v>655</v>
      </c>
      <c r="C284">
        <v>132</v>
      </c>
      <c r="D284">
        <v>45</v>
      </c>
      <c r="E284" t="s">
        <v>24</v>
      </c>
      <c r="G284">
        <v>245</v>
      </c>
      <c r="H284">
        <v>158</v>
      </c>
      <c r="I284">
        <v>225</v>
      </c>
      <c r="J284">
        <v>12.6</v>
      </c>
      <c r="K284">
        <v>50</v>
      </c>
      <c r="L284" t="s">
        <v>25</v>
      </c>
      <c r="M284">
        <v>1500</v>
      </c>
      <c r="N284">
        <v>819</v>
      </c>
      <c r="O284">
        <v>5</v>
      </c>
      <c r="P284" t="s">
        <v>26</v>
      </c>
      <c r="Q284" t="s">
        <v>216</v>
      </c>
      <c r="R284">
        <v>4488</v>
      </c>
      <c r="S284">
        <v>1860</v>
      </c>
      <c r="T284">
        <v>1838</v>
      </c>
      <c r="U284" t="s">
        <v>217</v>
      </c>
      <c r="V284" t="s">
        <v>656</v>
      </c>
    </row>
    <row r="285" spans="1:22">
      <c r="A285" t="s">
        <v>646</v>
      </c>
      <c r="B285" t="s">
        <v>657</v>
      </c>
      <c r="C285">
        <v>130</v>
      </c>
      <c r="D285">
        <v>45</v>
      </c>
      <c r="E285" t="s">
        <v>24</v>
      </c>
      <c r="G285">
        <v>245</v>
      </c>
      <c r="H285">
        <v>173</v>
      </c>
      <c r="I285">
        <v>220</v>
      </c>
      <c r="J285">
        <v>13.3</v>
      </c>
      <c r="K285">
        <v>50</v>
      </c>
      <c r="L285" t="s">
        <v>25</v>
      </c>
      <c r="M285">
        <v>1500</v>
      </c>
      <c r="N285">
        <v>819</v>
      </c>
      <c r="O285">
        <v>7</v>
      </c>
      <c r="P285" t="s">
        <v>26</v>
      </c>
      <c r="Q285" t="s">
        <v>216</v>
      </c>
      <c r="R285">
        <v>4911</v>
      </c>
      <c r="S285">
        <v>1860</v>
      </c>
      <c r="T285">
        <v>1815</v>
      </c>
      <c r="U285" t="s">
        <v>217</v>
      </c>
      <c r="V285" t="s">
        <v>658</v>
      </c>
    </row>
    <row r="286" spans="1:22">
      <c r="A286" t="s">
        <v>659</v>
      </c>
      <c r="B286" t="s">
        <v>660</v>
      </c>
      <c r="C286">
        <v>172</v>
      </c>
      <c r="D286">
        <v>61</v>
      </c>
      <c r="E286" t="s">
        <v>24</v>
      </c>
      <c r="G286">
        <v>340</v>
      </c>
      <c r="H286">
        <v>152</v>
      </c>
      <c r="I286">
        <v>345</v>
      </c>
      <c r="J286">
        <v>7.6</v>
      </c>
      <c r="K286">
        <v>60</v>
      </c>
      <c r="L286" t="s">
        <v>25</v>
      </c>
      <c r="N286">
        <v>380</v>
      </c>
      <c r="O286">
        <v>5</v>
      </c>
      <c r="P286" t="s">
        <v>26</v>
      </c>
      <c r="Q286" t="s">
        <v>40</v>
      </c>
      <c r="R286">
        <v>4424</v>
      </c>
      <c r="S286">
        <v>1830</v>
      </c>
      <c r="T286">
        <v>1588</v>
      </c>
      <c r="U286" t="s">
        <v>34</v>
      </c>
      <c r="V286" t="s">
        <v>661</v>
      </c>
    </row>
    <row r="287" spans="1:22">
      <c r="A287" t="s">
        <v>662</v>
      </c>
      <c r="B287" t="s">
        <v>663</v>
      </c>
      <c r="C287">
        <v>170</v>
      </c>
      <c r="D287">
        <v>50.8</v>
      </c>
      <c r="E287" t="s">
        <v>24</v>
      </c>
      <c r="F287">
        <v>102</v>
      </c>
      <c r="G287">
        <v>270</v>
      </c>
      <c r="H287">
        <v>128</v>
      </c>
      <c r="I287">
        <v>320</v>
      </c>
      <c r="J287">
        <v>9.1999999999999993</v>
      </c>
      <c r="K287">
        <v>85</v>
      </c>
      <c r="L287" t="s">
        <v>25</v>
      </c>
      <c r="M287">
        <v>0</v>
      </c>
      <c r="N287">
        <v>352</v>
      </c>
      <c r="O287">
        <v>5</v>
      </c>
      <c r="P287" t="s">
        <v>26</v>
      </c>
      <c r="Q287" t="s">
        <v>169</v>
      </c>
      <c r="R287">
        <v>4374</v>
      </c>
      <c r="S287">
        <v>1860</v>
      </c>
      <c r="T287">
        <v>1470</v>
      </c>
      <c r="U287" t="s">
        <v>28</v>
      </c>
      <c r="V287" t="s">
        <v>664</v>
      </c>
    </row>
    <row r="288" spans="1:22">
      <c r="A288" t="s">
        <v>662</v>
      </c>
      <c r="B288" t="s">
        <v>665</v>
      </c>
      <c r="C288">
        <v>170</v>
      </c>
      <c r="D288">
        <v>50.8</v>
      </c>
      <c r="E288" t="s">
        <v>24</v>
      </c>
      <c r="F288">
        <v>102</v>
      </c>
      <c r="G288">
        <v>270</v>
      </c>
      <c r="H288">
        <v>123</v>
      </c>
      <c r="I288">
        <v>310</v>
      </c>
      <c r="J288">
        <v>9.3000000000000007</v>
      </c>
      <c r="K288">
        <v>85</v>
      </c>
      <c r="L288" t="s">
        <v>25</v>
      </c>
      <c r="M288">
        <v>0</v>
      </c>
      <c r="N288">
        <v>516</v>
      </c>
      <c r="O288">
        <v>5</v>
      </c>
      <c r="P288" t="s">
        <v>26</v>
      </c>
      <c r="Q288" t="s">
        <v>169</v>
      </c>
      <c r="R288">
        <v>4642</v>
      </c>
      <c r="S288">
        <v>1860</v>
      </c>
      <c r="T288">
        <v>1480</v>
      </c>
      <c r="U288" t="s">
        <v>58</v>
      </c>
      <c r="V288" t="s">
        <v>666</v>
      </c>
    </row>
    <row r="289" spans="1:22">
      <c r="A289" t="s">
        <v>662</v>
      </c>
      <c r="B289" t="s">
        <v>667</v>
      </c>
      <c r="C289">
        <v>135</v>
      </c>
      <c r="D289">
        <v>50</v>
      </c>
      <c r="E289" t="s">
        <v>24</v>
      </c>
      <c r="G289">
        <v>260</v>
      </c>
      <c r="H289">
        <v>149</v>
      </c>
      <c r="I289">
        <v>235</v>
      </c>
      <c r="J289">
        <v>11.3</v>
      </c>
      <c r="K289">
        <v>80</v>
      </c>
      <c r="L289" t="s">
        <v>25</v>
      </c>
      <c r="M289">
        <v>750</v>
      </c>
      <c r="N289">
        <v>775</v>
      </c>
      <c r="O289">
        <v>5</v>
      </c>
      <c r="P289" t="s">
        <v>26</v>
      </c>
      <c r="Q289" t="s">
        <v>216</v>
      </c>
      <c r="R289">
        <v>4410</v>
      </c>
      <c r="S289">
        <v>1921</v>
      </c>
      <c r="T289">
        <v>1812</v>
      </c>
      <c r="U289" t="s">
        <v>217</v>
      </c>
      <c r="V289" t="s">
        <v>668</v>
      </c>
    </row>
    <row r="290" spans="1:22">
      <c r="A290" t="s">
        <v>662</v>
      </c>
      <c r="B290" t="s">
        <v>669</v>
      </c>
      <c r="C290">
        <v>135</v>
      </c>
      <c r="D290">
        <v>50</v>
      </c>
      <c r="E290" t="s">
        <v>24</v>
      </c>
      <c r="G290">
        <v>260</v>
      </c>
      <c r="H290">
        <v>149</v>
      </c>
      <c r="I290">
        <v>230</v>
      </c>
      <c r="J290">
        <v>11.3</v>
      </c>
      <c r="K290">
        <v>80</v>
      </c>
      <c r="L290" t="s">
        <v>25</v>
      </c>
      <c r="M290">
        <v>750</v>
      </c>
      <c r="N290">
        <v>1050</v>
      </c>
      <c r="O290">
        <v>7</v>
      </c>
      <c r="P290" t="s">
        <v>26</v>
      </c>
      <c r="Q290" t="s">
        <v>216</v>
      </c>
      <c r="R290">
        <v>4760</v>
      </c>
      <c r="S290">
        <v>1921</v>
      </c>
      <c r="T290">
        <v>1818</v>
      </c>
      <c r="U290" t="s">
        <v>217</v>
      </c>
      <c r="V290" t="s">
        <v>670</v>
      </c>
    </row>
    <row r="291" spans="1:22">
      <c r="A291" t="s">
        <v>662</v>
      </c>
      <c r="B291" t="s">
        <v>671</v>
      </c>
      <c r="C291">
        <v>150</v>
      </c>
      <c r="D291">
        <v>46.3</v>
      </c>
      <c r="E291" t="s">
        <v>24</v>
      </c>
      <c r="F291">
        <v>216</v>
      </c>
      <c r="G291">
        <v>260</v>
      </c>
      <c r="H291">
        <v>131</v>
      </c>
      <c r="I291">
        <v>290</v>
      </c>
      <c r="J291">
        <v>8.6999999999999993</v>
      </c>
      <c r="K291">
        <v>78</v>
      </c>
      <c r="L291" t="s">
        <v>25</v>
      </c>
      <c r="M291">
        <v>0</v>
      </c>
      <c r="N291">
        <v>267</v>
      </c>
      <c r="O291">
        <v>5</v>
      </c>
      <c r="P291" t="s">
        <v>26</v>
      </c>
      <c r="Q291" t="s">
        <v>27</v>
      </c>
      <c r="R291">
        <v>4061</v>
      </c>
      <c r="S291">
        <v>1765</v>
      </c>
      <c r="T291">
        <v>1435</v>
      </c>
      <c r="U291" t="s">
        <v>28</v>
      </c>
      <c r="V291" t="s">
        <v>672</v>
      </c>
    </row>
    <row r="292" spans="1:22">
      <c r="A292" t="s">
        <v>662</v>
      </c>
      <c r="B292" t="s">
        <v>673</v>
      </c>
      <c r="C292">
        <v>150</v>
      </c>
      <c r="D292">
        <v>48.1</v>
      </c>
      <c r="E292" t="s">
        <v>24</v>
      </c>
      <c r="F292">
        <v>96</v>
      </c>
      <c r="G292">
        <v>260</v>
      </c>
      <c r="H292">
        <v>120</v>
      </c>
      <c r="I292">
        <v>315</v>
      </c>
      <c r="J292">
        <v>8.1</v>
      </c>
      <c r="K292">
        <v>80</v>
      </c>
      <c r="L292" t="s">
        <v>25</v>
      </c>
      <c r="M292">
        <v>0</v>
      </c>
      <c r="N292">
        <v>267</v>
      </c>
      <c r="O292">
        <v>5</v>
      </c>
      <c r="P292" t="s">
        <v>26</v>
      </c>
      <c r="Q292" t="s">
        <v>27</v>
      </c>
      <c r="R292">
        <v>4061</v>
      </c>
      <c r="S292">
        <v>1765</v>
      </c>
      <c r="T292">
        <v>1435</v>
      </c>
      <c r="U292" t="s">
        <v>28</v>
      </c>
      <c r="V292" t="s">
        <v>674</v>
      </c>
    </row>
    <row r="293" spans="1:22">
      <c r="A293" t="s">
        <v>662</v>
      </c>
      <c r="B293" t="s">
        <v>675</v>
      </c>
      <c r="C293">
        <v>140</v>
      </c>
      <c r="D293">
        <v>44</v>
      </c>
      <c r="E293" t="s">
        <v>24</v>
      </c>
      <c r="G293">
        <v>120</v>
      </c>
      <c r="H293">
        <v>144</v>
      </c>
      <c r="I293">
        <v>245</v>
      </c>
      <c r="J293">
        <v>12.1</v>
      </c>
      <c r="K293">
        <v>60</v>
      </c>
      <c r="L293" t="s">
        <v>25</v>
      </c>
      <c r="M293">
        <v>350</v>
      </c>
      <c r="N293">
        <v>460</v>
      </c>
      <c r="O293">
        <v>5</v>
      </c>
      <c r="P293" t="s">
        <v>26</v>
      </c>
      <c r="Q293" t="s">
        <v>33</v>
      </c>
      <c r="R293">
        <v>4385</v>
      </c>
      <c r="S293">
        <v>1795</v>
      </c>
      <c r="T293">
        <v>1635</v>
      </c>
      <c r="U293" t="s">
        <v>34</v>
      </c>
      <c r="V293" t="s">
        <v>676</v>
      </c>
    </row>
    <row r="294" spans="1:22">
      <c r="A294" t="s">
        <v>662</v>
      </c>
      <c r="B294" t="s">
        <v>677</v>
      </c>
      <c r="C294">
        <v>170</v>
      </c>
      <c r="D294">
        <v>73</v>
      </c>
      <c r="E294" t="s">
        <v>24</v>
      </c>
      <c r="F294">
        <v>96</v>
      </c>
      <c r="G294">
        <v>260</v>
      </c>
      <c r="H294">
        <v>145</v>
      </c>
      <c r="I294">
        <v>365</v>
      </c>
      <c r="J294">
        <v>9</v>
      </c>
      <c r="K294">
        <v>90</v>
      </c>
      <c r="L294" t="s">
        <v>25</v>
      </c>
      <c r="M294">
        <v>1200</v>
      </c>
      <c r="N294">
        <v>550</v>
      </c>
      <c r="O294">
        <v>5</v>
      </c>
      <c r="P294" t="s">
        <v>26</v>
      </c>
      <c r="Q294" t="s">
        <v>40</v>
      </c>
      <c r="R294">
        <v>4650</v>
      </c>
      <c r="S294">
        <v>1934</v>
      </c>
      <c r="T294">
        <v>1665</v>
      </c>
      <c r="U294" t="s">
        <v>34</v>
      </c>
      <c r="V294" t="s">
        <v>678</v>
      </c>
    </row>
    <row r="295" spans="1:22">
      <c r="A295" t="s">
        <v>662</v>
      </c>
      <c r="B295" t="s">
        <v>679</v>
      </c>
      <c r="C295">
        <v>170</v>
      </c>
      <c r="D295">
        <v>82.2</v>
      </c>
      <c r="E295" t="s">
        <v>24</v>
      </c>
      <c r="G295">
        <v>260</v>
      </c>
      <c r="H295">
        <v>146</v>
      </c>
      <c r="I295">
        <v>410</v>
      </c>
      <c r="J295">
        <v>9</v>
      </c>
      <c r="K295">
        <v>100</v>
      </c>
      <c r="L295" t="s">
        <v>25</v>
      </c>
      <c r="M295">
        <v>1200</v>
      </c>
      <c r="N295">
        <v>550</v>
      </c>
      <c r="O295">
        <v>5</v>
      </c>
      <c r="P295" t="s">
        <v>26</v>
      </c>
      <c r="Q295" t="s">
        <v>40</v>
      </c>
      <c r="R295">
        <v>4650</v>
      </c>
      <c r="S295">
        <v>1934</v>
      </c>
      <c r="T295">
        <v>1665</v>
      </c>
      <c r="U295" t="s">
        <v>34</v>
      </c>
      <c r="V295" t="s">
        <v>680</v>
      </c>
    </row>
    <row r="296" spans="1:22">
      <c r="A296" t="s">
        <v>662</v>
      </c>
      <c r="B296" t="s">
        <v>681</v>
      </c>
      <c r="C296">
        <v>150</v>
      </c>
      <c r="D296">
        <v>50.8</v>
      </c>
      <c r="E296" t="s">
        <v>24</v>
      </c>
      <c r="F296">
        <v>102</v>
      </c>
      <c r="G296">
        <v>260</v>
      </c>
      <c r="H296">
        <v>126</v>
      </c>
      <c r="I296">
        <v>285</v>
      </c>
      <c r="J296">
        <v>9</v>
      </c>
      <c r="K296">
        <v>85</v>
      </c>
      <c r="L296" t="s">
        <v>25</v>
      </c>
      <c r="M296">
        <v>0</v>
      </c>
      <c r="N296">
        <v>310</v>
      </c>
      <c r="O296">
        <v>5</v>
      </c>
      <c r="P296" t="s">
        <v>26</v>
      </c>
      <c r="Q296" t="s">
        <v>33</v>
      </c>
      <c r="R296">
        <v>4151</v>
      </c>
      <c r="S296">
        <v>1790</v>
      </c>
      <c r="T296">
        <v>1534</v>
      </c>
      <c r="U296" t="s">
        <v>34</v>
      </c>
      <c r="V296" t="s">
        <v>682</v>
      </c>
    </row>
    <row r="297" spans="1:22">
      <c r="A297" t="s">
        <v>662</v>
      </c>
      <c r="B297" t="s">
        <v>683</v>
      </c>
      <c r="C297">
        <v>130</v>
      </c>
      <c r="D297">
        <v>46.3</v>
      </c>
      <c r="E297" t="s">
        <v>24</v>
      </c>
      <c r="F297">
        <v>216</v>
      </c>
      <c r="G297">
        <v>270</v>
      </c>
      <c r="H297">
        <v>217</v>
      </c>
      <c r="I297">
        <v>180</v>
      </c>
      <c r="J297">
        <v>13.3</v>
      </c>
      <c r="K297">
        <v>78</v>
      </c>
      <c r="L297" t="s">
        <v>25</v>
      </c>
      <c r="M297">
        <v>1000</v>
      </c>
      <c r="N297">
        <v>603</v>
      </c>
      <c r="O297">
        <v>9</v>
      </c>
      <c r="P297" t="s">
        <v>26</v>
      </c>
      <c r="Q297" t="s">
        <v>216</v>
      </c>
      <c r="R297">
        <v>4983</v>
      </c>
      <c r="S297">
        <v>1920</v>
      </c>
      <c r="T297">
        <v>1890</v>
      </c>
      <c r="U297" t="s">
        <v>217</v>
      </c>
      <c r="V297" t="s">
        <v>684</v>
      </c>
    </row>
    <row r="298" spans="1:22">
      <c r="A298" t="s">
        <v>662</v>
      </c>
      <c r="B298" t="s">
        <v>685</v>
      </c>
      <c r="C298">
        <v>130</v>
      </c>
      <c r="D298">
        <v>68</v>
      </c>
      <c r="E298" t="s">
        <v>24</v>
      </c>
      <c r="F298">
        <v>324</v>
      </c>
      <c r="G298">
        <v>270</v>
      </c>
      <c r="H298">
        <v>202</v>
      </c>
      <c r="I298">
        <v>260</v>
      </c>
      <c r="J298">
        <v>14.2</v>
      </c>
      <c r="K298">
        <v>79</v>
      </c>
      <c r="L298" t="s">
        <v>25</v>
      </c>
      <c r="M298">
        <v>1000</v>
      </c>
      <c r="N298">
        <v>603</v>
      </c>
      <c r="O298">
        <v>9</v>
      </c>
      <c r="P298" t="s">
        <v>26</v>
      </c>
      <c r="Q298" t="s">
        <v>216</v>
      </c>
      <c r="R298">
        <v>4983</v>
      </c>
      <c r="S298">
        <v>1920</v>
      </c>
      <c r="T298">
        <v>1890</v>
      </c>
      <c r="U298" t="s">
        <v>217</v>
      </c>
      <c r="V298" t="s">
        <v>686</v>
      </c>
    </row>
    <row r="299" spans="1:22">
      <c r="A299" t="s">
        <v>662</v>
      </c>
      <c r="B299" t="s">
        <v>687</v>
      </c>
      <c r="C299">
        <v>130</v>
      </c>
      <c r="D299">
        <v>46.3</v>
      </c>
      <c r="E299" t="s">
        <v>24</v>
      </c>
      <c r="F299">
        <v>216</v>
      </c>
      <c r="G299">
        <v>270</v>
      </c>
      <c r="H299">
        <v>219</v>
      </c>
      <c r="I299">
        <v>180</v>
      </c>
      <c r="J299">
        <v>13.3</v>
      </c>
      <c r="K299">
        <v>78</v>
      </c>
      <c r="L299" t="s">
        <v>25</v>
      </c>
      <c r="M299">
        <v>1000</v>
      </c>
      <c r="N299">
        <v>989</v>
      </c>
      <c r="O299">
        <v>9</v>
      </c>
      <c r="P299" t="s">
        <v>26</v>
      </c>
      <c r="Q299" t="s">
        <v>216</v>
      </c>
      <c r="R299">
        <v>5333</v>
      </c>
      <c r="S299">
        <v>1920</v>
      </c>
      <c r="T299">
        <v>1890</v>
      </c>
      <c r="U299" t="s">
        <v>217</v>
      </c>
      <c r="V299" t="s">
        <v>688</v>
      </c>
    </row>
    <row r="300" spans="1:22">
      <c r="A300" t="s">
        <v>662</v>
      </c>
      <c r="B300" t="s">
        <v>689</v>
      </c>
      <c r="C300">
        <v>130</v>
      </c>
      <c r="D300">
        <v>68</v>
      </c>
      <c r="E300" t="s">
        <v>24</v>
      </c>
      <c r="F300">
        <v>324</v>
      </c>
      <c r="G300">
        <v>260</v>
      </c>
      <c r="H300">
        <v>204</v>
      </c>
      <c r="I300">
        <v>260</v>
      </c>
      <c r="J300">
        <v>14.2</v>
      </c>
      <c r="K300">
        <v>79</v>
      </c>
      <c r="L300" t="s">
        <v>25</v>
      </c>
      <c r="M300">
        <v>1000</v>
      </c>
      <c r="N300">
        <v>989</v>
      </c>
      <c r="O300">
        <v>9</v>
      </c>
      <c r="P300" t="s">
        <v>26</v>
      </c>
      <c r="Q300" t="s">
        <v>216</v>
      </c>
      <c r="R300">
        <v>5333</v>
      </c>
      <c r="S300">
        <v>1920</v>
      </c>
      <c r="T300">
        <v>1890</v>
      </c>
      <c r="U300" t="s">
        <v>217</v>
      </c>
      <c r="V300" t="s">
        <v>690</v>
      </c>
    </row>
    <row r="301" spans="1:22">
      <c r="A301" t="s">
        <v>691</v>
      </c>
      <c r="B301" t="s">
        <v>692</v>
      </c>
      <c r="C301">
        <v>150</v>
      </c>
      <c r="D301">
        <v>46.3</v>
      </c>
      <c r="E301" t="s">
        <v>24</v>
      </c>
      <c r="F301">
        <v>216</v>
      </c>
      <c r="G301">
        <v>260</v>
      </c>
      <c r="H301">
        <v>136</v>
      </c>
      <c r="I301">
        <v>270</v>
      </c>
      <c r="J301">
        <v>9.9</v>
      </c>
      <c r="K301">
        <v>78</v>
      </c>
      <c r="L301" t="s">
        <v>25</v>
      </c>
      <c r="M301">
        <v>0</v>
      </c>
      <c r="N301">
        <v>434</v>
      </c>
      <c r="O301">
        <v>5</v>
      </c>
      <c r="P301" t="s">
        <v>26</v>
      </c>
      <c r="Q301" t="s">
        <v>33</v>
      </c>
      <c r="R301">
        <v>4304</v>
      </c>
      <c r="S301">
        <v>1775</v>
      </c>
      <c r="T301">
        <v>1523</v>
      </c>
      <c r="U301" t="s">
        <v>34</v>
      </c>
      <c r="V301" t="s">
        <v>693</v>
      </c>
    </row>
    <row r="302" spans="1:22">
      <c r="A302" t="s">
        <v>691</v>
      </c>
      <c r="B302" t="s">
        <v>694</v>
      </c>
      <c r="C302">
        <v>150</v>
      </c>
      <c r="D302">
        <v>50.8</v>
      </c>
      <c r="E302" t="s">
        <v>24</v>
      </c>
      <c r="F302">
        <v>102</v>
      </c>
      <c r="G302">
        <v>260</v>
      </c>
      <c r="H302">
        <v>125</v>
      </c>
      <c r="I302">
        <v>300</v>
      </c>
      <c r="J302">
        <v>9.1</v>
      </c>
      <c r="K302">
        <v>85</v>
      </c>
      <c r="L302" t="s">
        <v>25</v>
      </c>
      <c r="M302">
        <v>0</v>
      </c>
      <c r="N302">
        <v>434</v>
      </c>
      <c r="O302">
        <v>5</v>
      </c>
      <c r="P302" t="s">
        <v>26</v>
      </c>
      <c r="Q302" t="s">
        <v>33</v>
      </c>
      <c r="R302">
        <v>4304</v>
      </c>
      <c r="S302">
        <v>1775</v>
      </c>
      <c r="T302">
        <v>1523</v>
      </c>
      <c r="U302" t="s">
        <v>34</v>
      </c>
      <c r="V302" t="s">
        <v>695</v>
      </c>
    </row>
    <row r="303" spans="1:22">
      <c r="A303" t="s">
        <v>691</v>
      </c>
      <c r="B303" t="s">
        <v>696</v>
      </c>
      <c r="C303">
        <v>150</v>
      </c>
      <c r="D303">
        <v>46.3</v>
      </c>
      <c r="E303" t="s">
        <v>24</v>
      </c>
      <c r="F303">
        <v>216</v>
      </c>
      <c r="G303">
        <v>260</v>
      </c>
      <c r="H303">
        <v>132</v>
      </c>
      <c r="I303">
        <v>290</v>
      </c>
      <c r="J303">
        <v>9</v>
      </c>
      <c r="K303">
        <v>78</v>
      </c>
      <c r="L303" t="s">
        <v>25</v>
      </c>
      <c r="M303">
        <v>0</v>
      </c>
      <c r="N303">
        <v>265</v>
      </c>
      <c r="O303">
        <v>5</v>
      </c>
      <c r="P303" t="s">
        <v>26</v>
      </c>
      <c r="Q303" t="s">
        <v>27</v>
      </c>
      <c r="R303">
        <v>4055</v>
      </c>
      <c r="S303">
        <v>1765</v>
      </c>
      <c r="T303">
        <v>1430</v>
      </c>
      <c r="U303" t="s">
        <v>28</v>
      </c>
      <c r="V303" t="s">
        <v>697</v>
      </c>
    </row>
    <row r="304" spans="1:22">
      <c r="A304" t="s">
        <v>691</v>
      </c>
      <c r="B304" t="s">
        <v>698</v>
      </c>
      <c r="C304">
        <v>150</v>
      </c>
      <c r="D304">
        <v>48.1</v>
      </c>
      <c r="E304" t="s">
        <v>24</v>
      </c>
      <c r="F304">
        <v>96</v>
      </c>
      <c r="G304">
        <v>260</v>
      </c>
      <c r="H304">
        <v>120</v>
      </c>
      <c r="I304">
        <v>310</v>
      </c>
      <c r="J304">
        <v>8.1999999999999993</v>
      </c>
      <c r="K304">
        <v>80</v>
      </c>
      <c r="L304" t="s">
        <v>25</v>
      </c>
      <c r="M304">
        <v>0</v>
      </c>
      <c r="N304">
        <v>265</v>
      </c>
      <c r="O304">
        <v>5</v>
      </c>
      <c r="P304" t="s">
        <v>26</v>
      </c>
      <c r="Q304" t="s">
        <v>27</v>
      </c>
      <c r="R304">
        <v>4055</v>
      </c>
      <c r="S304">
        <v>1765</v>
      </c>
      <c r="T304">
        <v>1430</v>
      </c>
      <c r="U304" t="s">
        <v>28</v>
      </c>
      <c r="V304" t="s">
        <v>699</v>
      </c>
    </row>
    <row r="305" spans="1:22">
      <c r="A305" t="s">
        <v>691</v>
      </c>
      <c r="B305" t="s">
        <v>700</v>
      </c>
      <c r="C305">
        <v>170</v>
      </c>
      <c r="D305">
        <v>73</v>
      </c>
      <c r="E305" t="s">
        <v>24</v>
      </c>
      <c r="F305">
        <v>96</v>
      </c>
      <c r="G305">
        <v>345</v>
      </c>
      <c r="H305">
        <v>143</v>
      </c>
      <c r="I305">
        <v>380</v>
      </c>
      <c r="J305">
        <v>8.8000000000000007</v>
      </c>
      <c r="K305">
        <v>90</v>
      </c>
      <c r="L305" t="s">
        <v>25</v>
      </c>
      <c r="M305">
        <v>1250</v>
      </c>
      <c r="N305">
        <v>588</v>
      </c>
      <c r="O305">
        <v>5</v>
      </c>
      <c r="P305" t="s">
        <v>26</v>
      </c>
      <c r="Q305" t="s">
        <v>40</v>
      </c>
      <c r="R305">
        <v>4542</v>
      </c>
      <c r="S305">
        <v>1895</v>
      </c>
      <c r="T305">
        <v>1641</v>
      </c>
      <c r="U305" t="s">
        <v>34</v>
      </c>
      <c r="V305" t="s">
        <v>701</v>
      </c>
    </row>
    <row r="306" spans="1:22">
      <c r="A306" t="s">
        <v>691</v>
      </c>
      <c r="B306" t="s">
        <v>702</v>
      </c>
      <c r="C306">
        <v>170</v>
      </c>
      <c r="D306">
        <v>73</v>
      </c>
      <c r="E306" t="s">
        <v>24</v>
      </c>
      <c r="F306">
        <v>96</v>
      </c>
      <c r="G306">
        <v>511</v>
      </c>
      <c r="H306">
        <v>195</v>
      </c>
      <c r="I306">
        <v>375</v>
      </c>
      <c r="J306">
        <v>6.4</v>
      </c>
      <c r="K306">
        <v>90</v>
      </c>
      <c r="L306" t="s">
        <v>25</v>
      </c>
      <c r="N306">
        <v>588</v>
      </c>
      <c r="O306">
        <v>5</v>
      </c>
      <c r="P306" t="s">
        <v>63</v>
      </c>
      <c r="Q306" t="s">
        <v>40</v>
      </c>
      <c r="R306">
        <v>4542</v>
      </c>
      <c r="S306">
        <v>1895</v>
      </c>
      <c r="T306">
        <v>1641</v>
      </c>
      <c r="U306" t="s">
        <v>34</v>
      </c>
      <c r="V306" t="s">
        <v>703</v>
      </c>
    </row>
    <row r="307" spans="1:22">
      <c r="A307" t="s">
        <v>691</v>
      </c>
      <c r="B307" t="s">
        <v>704</v>
      </c>
      <c r="C307">
        <v>170</v>
      </c>
      <c r="D307">
        <v>96.9</v>
      </c>
      <c r="E307" t="s">
        <v>24</v>
      </c>
      <c r="G307">
        <v>345</v>
      </c>
      <c r="H307">
        <v>145</v>
      </c>
      <c r="I307">
        <v>500</v>
      </c>
      <c r="J307">
        <v>8.6999999999999993</v>
      </c>
      <c r="K307">
        <v>135</v>
      </c>
      <c r="L307" t="s">
        <v>25</v>
      </c>
      <c r="M307">
        <v>1200</v>
      </c>
      <c r="N307">
        <v>588</v>
      </c>
      <c r="O307">
        <v>5</v>
      </c>
      <c r="P307" t="s">
        <v>26</v>
      </c>
      <c r="Q307" t="s">
        <v>40</v>
      </c>
      <c r="R307">
        <v>4542</v>
      </c>
      <c r="S307">
        <v>1895</v>
      </c>
      <c r="T307">
        <v>1641</v>
      </c>
      <c r="U307" t="s">
        <v>34</v>
      </c>
      <c r="V307" t="s">
        <v>705</v>
      </c>
    </row>
    <row r="308" spans="1:22">
      <c r="A308" t="s">
        <v>691</v>
      </c>
      <c r="B308" t="s">
        <v>706</v>
      </c>
      <c r="C308">
        <v>170</v>
      </c>
      <c r="D308">
        <v>50.8</v>
      </c>
      <c r="E308" t="s">
        <v>24</v>
      </c>
      <c r="F308">
        <v>102</v>
      </c>
      <c r="G308">
        <v>260</v>
      </c>
      <c r="H308">
        <v>124</v>
      </c>
      <c r="I308">
        <v>300</v>
      </c>
      <c r="J308">
        <v>9.8000000000000007</v>
      </c>
      <c r="K308">
        <v>80</v>
      </c>
      <c r="L308" t="s">
        <v>25</v>
      </c>
      <c r="M308">
        <v>0</v>
      </c>
      <c r="N308">
        <v>412</v>
      </c>
      <c r="O308">
        <v>5</v>
      </c>
      <c r="P308" t="s">
        <v>26</v>
      </c>
      <c r="Q308" t="s">
        <v>169</v>
      </c>
      <c r="R308">
        <v>4367</v>
      </c>
      <c r="S308">
        <v>1852</v>
      </c>
      <c r="T308">
        <v>1441</v>
      </c>
      <c r="U308" t="s">
        <v>28</v>
      </c>
      <c r="V308" t="s">
        <v>707</v>
      </c>
    </row>
    <row r="309" spans="1:22">
      <c r="A309" t="s">
        <v>691</v>
      </c>
      <c r="B309" t="s">
        <v>708</v>
      </c>
      <c r="C309">
        <v>150</v>
      </c>
      <c r="D309">
        <v>50.8</v>
      </c>
      <c r="E309" t="s">
        <v>24</v>
      </c>
      <c r="F309">
        <v>102</v>
      </c>
      <c r="G309">
        <v>260</v>
      </c>
      <c r="H309">
        <v>127</v>
      </c>
      <c r="I309">
        <v>300</v>
      </c>
      <c r="J309">
        <v>10</v>
      </c>
      <c r="K309">
        <v>80</v>
      </c>
      <c r="L309" t="s">
        <v>25</v>
      </c>
      <c r="N309">
        <v>608</v>
      </c>
      <c r="O309">
        <v>5</v>
      </c>
      <c r="P309" t="s">
        <v>26</v>
      </c>
      <c r="Q309" t="s">
        <v>169</v>
      </c>
      <c r="R309">
        <v>4636</v>
      </c>
      <c r="S309">
        <v>1852</v>
      </c>
      <c r="T309">
        <v>1442</v>
      </c>
      <c r="U309" t="s">
        <v>58</v>
      </c>
      <c r="V309" t="s">
        <v>709</v>
      </c>
    </row>
    <row r="310" spans="1:22">
      <c r="A310" t="s">
        <v>691</v>
      </c>
      <c r="B310" t="s">
        <v>710</v>
      </c>
      <c r="C310">
        <v>160</v>
      </c>
      <c r="D310">
        <v>58.3</v>
      </c>
      <c r="E310" t="s">
        <v>24</v>
      </c>
      <c r="G310">
        <v>345</v>
      </c>
      <c r="H310">
        <v>129</v>
      </c>
      <c r="I310">
        <v>375</v>
      </c>
      <c r="J310">
        <v>7.2</v>
      </c>
      <c r="K310">
        <v>70</v>
      </c>
      <c r="L310" t="s">
        <v>25</v>
      </c>
      <c r="N310">
        <v>471</v>
      </c>
      <c r="O310">
        <v>5</v>
      </c>
      <c r="P310" t="s">
        <v>26</v>
      </c>
      <c r="Q310" t="s">
        <v>89</v>
      </c>
      <c r="R310">
        <v>4687</v>
      </c>
      <c r="S310">
        <v>1859</v>
      </c>
      <c r="T310">
        <v>1478</v>
      </c>
      <c r="U310" t="s">
        <v>34</v>
      </c>
      <c r="V310" t="s">
        <v>711</v>
      </c>
    </row>
    <row r="311" spans="1:22">
      <c r="A311" t="s">
        <v>691</v>
      </c>
      <c r="B311" t="s">
        <v>712</v>
      </c>
      <c r="C311">
        <v>170</v>
      </c>
      <c r="D311">
        <v>73</v>
      </c>
      <c r="E311" t="s">
        <v>24</v>
      </c>
      <c r="F311">
        <v>96</v>
      </c>
      <c r="G311">
        <v>345</v>
      </c>
      <c r="H311">
        <v>150</v>
      </c>
      <c r="I311">
        <v>370</v>
      </c>
      <c r="J311">
        <v>9.6999999999999993</v>
      </c>
      <c r="K311">
        <v>90</v>
      </c>
      <c r="L311" t="s">
        <v>25</v>
      </c>
      <c r="M311">
        <v>1000</v>
      </c>
      <c r="N311">
        <v>348</v>
      </c>
      <c r="O311">
        <v>7</v>
      </c>
      <c r="P311" t="s">
        <v>26</v>
      </c>
      <c r="Q311" t="s">
        <v>89</v>
      </c>
      <c r="R311">
        <v>4791</v>
      </c>
      <c r="S311">
        <v>1895</v>
      </c>
      <c r="T311">
        <v>1694</v>
      </c>
      <c r="U311" t="s">
        <v>34</v>
      </c>
      <c r="V311" t="s">
        <v>713</v>
      </c>
    </row>
    <row r="312" spans="1:22">
      <c r="A312" t="s">
        <v>691</v>
      </c>
      <c r="B312" t="s">
        <v>714</v>
      </c>
      <c r="C312">
        <v>170</v>
      </c>
      <c r="D312">
        <v>73</v>
      </c>
      <c r="E312" t="s">
        <v>24</v>
      </c>
      <c r="F312">
        <v>96</v>
      </c>
      <c r="G312">
        <v>511</v>
      </c>
      <c r="H312">
        <v>203</v>
      </c>
      <c r="I312">
        <v>360</v>
      </c>
      <c r="J312">
        <v>7</v>
      </c>
      <c r="K312">
        <v>90</v>
      </c>
      <c r="L312" t="s">
        <v>25</v>
      </c>
      <c r="N312">
        <v>348</v>
      </c>
      <c r="O312">
        <v>7</v>
      </c>
      <c r="P312" t="s">
        <v>63</v>
      </c>
      <c r="Q312" t="s">
        <v>89</v>
      </c>
      <c r="R312">
        <v>4791</v>
      </c>
      <c r="S312">
        <v>1895</v>
      </c>
      <c r="T312">
        <v>1694</v>
      </c>
      <c r="U312" t="s">
        <v>34</v>
      </c>
      <c r="V312" t="s">
        <v>715</v>
      </c>
    </row>
    <row r="313" spans="1:22">
      <c r="A313" t="s">
        <v>691</v>
      </c>
      <c r="B313" t="s">
        <v>716</v>
      </c>
      <c r="C313">
        <v>170</v>
      </c>
      <c r="D313">
        <v>96.9</v>
      </c>
      <c r="E313" t="s">
        <v>24</v>
      </c>
      <c r="G313">
        <v>345</v>
      </c>
      <c r="H313">
        <v>152</v>
      </c>
      <c r="I313">
        <v>485</v>
      </c>
      <c r="J313">
        <v>9.6</v>
      </c>
      <c r="K313">
        <v>135</v>
      </c>
      <c r="L313" t="s">
        <v>25</v>
      </c>
      <c r="M313">
        <v>1000</v>
      </c>
      <c r="N313">
        <v>348</v>
      </c>
      <c r="O313">
        <v>7</v>
      </c>
      <c r="P313" t="s">
        <v>26</v>
      </c>
      <c r="Q313" t="s">
        <v>89</v>
      </c>
      <c r="R313">
        <v>4791</v>
      </c>
      <c r="S313">
        <v>1895</v>
      </c>
      <c r="T313">
        <v>1694</v>
      </c>
      <c r="U313" t="s">
        <v>34</v>
      </c>
      <c r="V313" t="s">
        <v>717</v>
      </c>
    </row>
    <row r="314" spans="1:22">
      <c r="A314" t="s">
        <v>691</v>
      </c>
      <c r="B314" t="s">
        <v>718</v>
      </c>
      <c r="C314">
        <v>132</v>
      </c>
      <c r="D314">
        <v>50</v>
      </c>
      <c r="E314" t="s">
        <v>24</v>
      </c>
      <c r="G314">
        <v>270</v>
      </c>
      <c r="H314">
        <v>152</v>
      </c>
      <c r="I314">
        <v>235</v>
      </c>
      <c r="J314">
        <v>11.7</v>
      </c>
      <c r="K314">
        <v>80</v>
      </c>
      <c r="L314" t="s">
        <v>25</v>
      </c>
      <c r="M314">
        <v>750</v>
      </c>
      <c r="N314">
        <v>775</v>
      </c>
      <c r="O314">
        <v>5</v>
      </c>
      <c r="P314" t="s">
        <v>26</v>
      </c>
      <c r="Q314" t="s">
        <v>216</v>
      </c>
      <c r="R314">
        <v>4403</v>
      </c>
      <c r="S314">
        <v>1921</v>
      </c>
      <c r="T314">
        <v>1818</v>
      </c>
      <c r="U314" t="s">
        <v>217</v>
      </c>
      <c r="V314" t="s">
        <v>719</v>
      </c>
    </row>
    <row r="315" spans="1:22">
      <c r="A315" t="s">
        <v>691</v>
      </c>
      <c r="B315" t="s">
        <v>720</v>
      </c>
      <c r="C315">
        <v>132</v>
      </c>
      <c r="D315">
        <v>50</v>
      </c>
      <c r="E315" t="s">
        <v>24</v>
      </c>
      <c r="G315">
        <v>270</v>
      </c>
      <c r="H315">
        <v>153</v>
      </c>
      <c r="I315">
        <v>230</v>
      </c>
      <c r="J315">
        <v>11.7</v>
      </c>
      <c r="K315">
        <v>80</v>
      </c>
      <c r="L315" t="s">
        <v>25</v>
      </c>
      <c r="M315">
        <v>750</v>
      </c>
      <c r="N315">
        <v>1050</v>
      </c>
      <c r="O315">
        <v>7</v>
      </c>
      <c r="P315" t="s">
        <v>26</v>
      </c>
      <c r="Q315" t="s">
        <v>216</v>
      </c>
      <c r="R315">
        <v>4755</v>
      </c>
      <c r="S315">
        <v>1921</v>
      </c>
      <c r="T315">
        <v>1837</v>
      </c>
      <c r="U315" t="s">
        <v>217</v>
      </c>
      <c r="V315" t="s">
        <v>721</v>
      </c>
    </row>
    <row r="316" spans="1:22">
      <c r="A316" t="s">
        <v>691</v>
      </c>
      <c r="B316" t="s">
        <v>722</v>
      </c>
      <c r="C316">
        <v>130</v>
      </c>
      <c r="D316">
        <v>46.3</v>
      </c>
      <c r="E316" t="s">
        <v>24</v>
      </c>
      <c r="F316">
        <v>216</v>
      </c>
      <c r="G316">
        <v>270</v>
      </c>
      <c r="H316">
        <v>217</v>
      </c>
      <c r="I316">
        <v>180</v>
      </c>
      <c r="J316">
        <v>13.3</v>
      </c>
      <c r="K316">
        <v>78</v>
      </c>
      <c r="L316" t="s">
        <v>25</v>
      </c>
      <c r="M316">
        <v>1000</v>
      </c>
      <c r="N316">
        <v>603</v>
      </c>
      <c r="O316">
        <v>9</v>
      </c>
      <c r="P316" t="s">
        <v>26</v>
      </c>
      <c r="Q316" t="s">
        <v>216</v>
      </c>
      <c r="R316">
        <v>4983</v>
      </c>
      <c r="S316">
        <v>1920</v>
      </c>
      <c r="T316">
        <v>1890</v>
      </c>
      <c r="U316" t="s">
        <v>217</v>
      </c>
      <c r="V316" t="s">
        <v>723</v>
      </c>
    </row>
    <row r="317" spans="1:22">
      <c r="A317" t="s">
        <v>691</v>
      </c>
      <c r="B317" t="s">
        <v>724</v>
      </c>
      <c r="C317">
        <v>130</v>
      </c>
      <c r="D317">
        <v>68</v>
      </c>
      <c r="E317" t="s">
        <v>24</v>
      </c>
      <c r="F317">
        <v>324</v>
      </c>
      <c r="G317">
        <v>270</v>
      </c>
      <c r="H317">
        <v>202</v>
      </c>
      <c r="I317">
        <v>260</v>
      </c>
      <c r="J317">
        <v>14.2</v>
      </c>
      <c r="K317">
        <v>79</v>
      </c>
      <c r="L317" t="s">
        <v>25</v>
      </c>
      <c r="M317">
        <v>1000</v>
      </c>
      <c r="N317">
        <v>603</v>
      </c>
      <c r="O317">
        <v>9</v>
      </c>
      <c r="P317" t="s">
        <v>26</v>
      </c>
      <c r="Q317" t="s">
        <v>216</v>
      </c>
      <c r="R317">
        <v>4983</v>
      </c>
      <c r="S317">
        <v>1920</v>
      </c>
      <c r="T317">
        <v>1890</v>
      </c>
      <c r="U317" t="s">
        <v>217</v>
      </c>
      <c r="V317" t="s">
        <v>725</v>
      </c>
    </row>
    <row r="318" spans="1:22">
      <c r="A318" t="s">
        <v>691</v>
      </c>
      <c r="B318" t="s">
        <v>726</v>
      </c>
      <c r="C318">
        <v>130</v>
      </c>
      <c r="D318">
        <v>46.3</v>
      </c>
      <c r="E318" t="s">
        <v>24</v>
      </c>
      <c r="F318">
        <v>216</v>
      </c>
      <c r="G318">
        <v>270</v>
      </c>
      <c r="H318">
        <v>219</v>
      </c>
      <c r="I318">
        <v>180</v>
      </c>
      <c r="J318">
        <v>13.3</v>
      </c>
      <c r="K318">
        <v>78</v>
      </c>
      <c r="L318" t="s">
        <v>25</v>
      </c>
      <c r="M318">
        <v>1000</v>
      </c>
      <c r="N318">
        <v>989</v>
      </c>
      <c r="O318">
        <v>9</v>
      </c>
      <c r="P318" t="s">
        <v>26</v>
      </c>
      <c r="Q318" t="s">
        <v>216</v>
      </c>
      <c r="R318">
        <v>5333</v>
      </c>
      <c r="S318">
        <v>1920</v>
      </c>
      <c r="T318">
        <v>1890</v>
      </c>
      <c r="U318" t="s">
        <v>217</v>
      </c>
      <c r="V318" t="s">
        <v>727</v>
      </c>
    </row>
    <row r="319" spans="1:22">
      <c r="A319" t="s">
        <v>691</v>
      </c>
      <c r="B319" t="s">
        <v>728</v>
      </c>
      <c r="C319">
        <v>130</v>
      </c>
      <c r="D319">
        <v>68</v>
      </c>
      <c r="E319" t="s">
        <v>24</v>
      </c>
      <c r="F319">
        <v>324</v>
      </c>
      <c r="G319">
        <v>270</v>
      </c>
      <c r="H319">
        <v>204</v>
      </c>
      <c r="I319">
        <v>260</v>
      </c>
      <c r="J319">
        <v>14.2</v>
      </c>
      <c r="K319">
        <v>79</v>
      </c>
      <c r="L319" t="s">
        <v>25</v>
      </c>
      <c r="M319">
        <v>1000</v>
      </c>
      <c r="N319">
        <v>989</v>
      </c>
      <c r="O319">
        <v>9</v>
      </c>
      <c r="P319" t="s">
        <v>26</v>
      </c>
      <c r="Q319" t="s">
        <v>216</v>
      </c>
      <c r="R319">
        <v>5333</v>
      </c>
      <c r="S319">
        <v>1920</v>
      </c>
      <c r="T319">
        <v>1890</v>
      </c>
      <c r="U319" t="s">
        <v>217</v>
      </c>
      <c r="V319" t="s">
        <v>729</v>
      </c>
    </row>
    <row r="320" spans="1:22">
      <c r="A320" t="s">
        <v>730</v>
      </c>
      <c r="B320" t="s">
        <v>731</v>
      </c>
      <c r="C320">
        <v>205</v>
      </c>
      <c r="D320">
        <v>79</v>
      </c>
      <c r="E320" t="s">
        <v>24</v>
      </c>
      <c r="F320">
        <v>324</v>
      </c>
      <c r="G320">
        <v>740</v>
      </c>
      <c r="H320">
        <v>142</v>
      </c>
      <c r="I320">
        <v>455</v>
      </c>
      <c r="J320">
        <v>4.5</v>
      </c>
      <c r="K320">
        <v>125</v>
      </c>
      <c r="L320" t="s">
        <v>25</v>
      </c>
      <c r="M320">
        <v>1500</v>
      </c>
      <c r="N320">
        <v>407</v>
      </c>
      <c r="O320">
        <v>5</v>
      </c>
      <c r="P320" t="s">
        <v>63</v>
      </c>
      <c r="Q320" t="s">
        <v>122</v>
      </c>
      <c r="R320">
        <v>4606</v>
      </c>
      <c r="S320">
        <v>1859</v>
      </c>
      <c r="T320">
        <v>1479</v>
      </c>
      <c r="U320" t="s">
        <v>66</v>
      </c>
      <c r="V320" t="s">
        <v>732</v>
      </c>
    </row>
    <row r="321" spans="1:22">
      <c r="A321" t="s">
        <v>730</v>
      </c>
      <c r="B321" t="s">
        <v>733</v>
      </c>
      <c r="C321">
        <v>205</v>
      </c>
      <c r="D321">
        <v>79</v>
      </c>
      <c r="E321" t="s">
        <v>24</v>
      </c>
      <c r="F321">
        <v>324</v>
      </c>
      <c r="G321">
        <v>740</v>
      </c>
      <c r="H321">
        <v>142</v>
      </c>
      <c r="I321">
        <v>450</v>
      </c>
      <c r="J321">
        <v>4.2</v>
      </c>
      <c r="K321">
        <v>125</v>
      </c>
      <c r="L321" t="s">
        <v>25</v>
      </c>
      <c r="M321">
        <v>1500</v>
      </c>
      <c r="N321">
        <v>407</v>
      </c>
      <c r="O321">
        <v>5</v>
      </c>
      <c r="P321" t="s">
        <v>63</v>
      </c>
      <c r="Q321" t="s">
        <v>122</v>
      </c>
      <c r="R321">
        <v>4606</v>
      </c>
      <c r="S321">
        <v>1859</v>
      </c>
      <c r="T321">
        <v>1473</v>
      </c>
      <c r="U321" t="s">
        <v>66</v>
      </c>
      <c r="V321" t="s">
        <v>734</v>
      </c>
    </row>
    <row r="322" spans="1:22">
      <c r="A322" t="s">
        <v>730</v>
      </c>
      <c r="B322" t="s">
        <v>735</v>
      </c>
      <c r="C322">
        <v>205</v>
      </c>
      <c r="D322">
        <v>79</v>
      </c>
      <c r="E322" t="s">
        <v>24</v>
      </c>
      <c r="F322">
        <v>324</v>
      </c>
      <c r="G322">
        <v>490</v>
      </c>
      <c r="H322">
        <v>130</v>
      </c>
      <c r="I322">
        <v>475</v>
      </c>
      <c r="J322">
        <v>6.2</v>
      </c>
      <c r="K322">
        <v>125</v>
      </c>
      <c r="L322" t="s">
        <v>25</v>
      </c>
      <c r="M322">
        <v>1500</v>
      </c>
      <c r="N322">
        <v>407</v>
      </c>
      <c r="O322">
        <v>5</v>
      </c>
      <c r="P322" t="s">
        <v>56</v>
      </c>
      <c r="Q322" t="s">
        <v>122</v>
      </c>
      <c r="R322">
        <v>4606</v>
      </c>
      <c r="S322">
        <v>1859</v>
      </c>
      <c r="T322">
        <v>1479</v>
      </c>
      <c r="U322" t="s">
        <v>66</v>
      </c>
      <c r="V322" t="s">
        <v>736</v>
      </c>
    </row>
    <row r="323" spans="1:22">
      <c r="A323" t="s">
        <v>730</v>
      </c>
      <c r="B323" t="s">
        <v>737</v>
      </c>
      <c r="C323">
        <v>205</v>
      </c>
      <c r="D323">
        <v>67</v>
      </c>
      <c r="E323" t="s">
        <v>24</v>
      </c>
      <c r="G323">
        <v>490</v>
      </c>
      <c r="H323">
        <v>129</v>
      </c>
      <c r="I323">
        <v>405</v>
      </c>
      <c r="J323">
        <v>6.4</v>
      </c>
      <c r="K323">
        <v>110</v>
      </c>
      <c r="L323" t="s">
        <v>25</v>
      </c>
      <c r="M323">
        <v>1500</v>
      </c>
      <c r="N323">
        <v>407</v>
      </c>
      <c r="O323">
        <v>5</v>
      </c>
      <c r="P323" t="s">
        <v>56</v>
      </c>
      <c r="Q323" t="s">
        <v>122</v>
      </c>
      <c r="R323">
        <v>4606</v>
      </c>
      <c r="S323">
        <v>1859</v>
      </c>
      <c r="T323">
        <v>1479</v>
      </c>
      <c r="U323" t="s">
        <v>66</v>
      </c>
      <c r="V323" t="s">
        <v>738</v>
      </c>
    </row>
    <row r="324" spans="1:22">
      <c r="A324" t="s">
        <v>730</v>
      </c>
      <c r="B324" t="s">
        <v>739</v>
      </c>
      <c r="C324">
        <v>210</v>
      </c>
      <c r="D324">
        <v>107</v>
      </c>
      <c r="E324" t="s">
        <v>24</v>
      </c>
      <c r="F324">
        <v>204</v>
      </c>
      <c r="G324">
        <v>840</v>
      </c>
      <c r="H324">
        <v>183</v>
      </c>
      <c r="I324">
        <v>515</v>
      </c>
      <c r="J324">
        <v>5</v>
      </c>
      <c r="K324">
        <v>150</v>
      </c>
      <c r="L324" t="s">
        <v>25</v>
      </c>
      <c r="M324">
        <v>2200</v>
      </c>
      <c r="N324">
        <v>484</v>
      </c>
      <c r="O324">
        <v>5</v>
      </c>
      <c r="P324" t="s">
        <v>63</v>
      </c>
      <c r="Q324" t="s">
        <v>57</v>
      </c>
      <c r="R324">
        <v>4900</v>
      </c>
      <c r="S324">
        <v>1968</v>
      </c>
      <c r="T324">
        <v>1614</v>
      </c>
      <c r="U324" t="s">
        <v>34</v>
      </c>
      <c r="V324" t="s">
        <v>740</v>
      </c>
    </row>
    <row r="325" spans="1:22">
      <c r="A325" t="s">
        <v>730</v>
      </c>
      <c r="B325" t="s">
        <v>741</v>
      </c>
      <c r="C325">
        <v>210</v>
      </c>
      <c r="D325">
        <v>107</v>
      </c>
      <c r="E325" t="s">
        <v>24</v>
      </c>
      <c r="F325">
        <v>204</v>
      </c>
      <c r="G325">
        <v>910</v>
      </c>
      <c r="H325">
        <v>194</v>
      </c>
      <c r="I325">
        <v>495</v>
      </c>
      <c r="J325">
        <v>4.7</v>
      </c>
      <c r="K325">
        <v>150</v>
      </c>
      <c r="L325" t="s">
        <v>25</v>
      </c>
      <c r="M325">
        <v>2200</v>
      </c>
      <c r="N325">
        <v>484</v>
      </c>
      <c r="O325">
        <v>5</v>
      </c>
      <c r="P325" t="s">
        <v>63</v>
      </c>
      <c r="Q325" t="s">
        <v>57</v>
      </c>
      <c r="R325">
        <v>4900</v>
      </c>
      <c r="S325">
        <v>1968</v>
      </c>
      <c r="T325">
        <v>1614</v>
      </c>
      <c r="U325" t="s">
        <v>34</v>
      </c>
      <c r="V325" t="s">
        <v>742</v>
      </c>
    </row>
    <row r="326" spans="1:22">
      <c r="A326" t="s">
        <v>730</v>
      </c>
      <c r="B326" t="s">
        <v>743</v>
      </c>
      <c r="C326">
        <v>180</v>
      </c>
      <c r="D326">
        <v>107</v>
      </c>
      <c r="E326" t="s">
        <v>24</v>
      </c>
      <c r="F326">
        <v>204</v>
      </c>
      <c r="G326">
        <v>490</v>
      </c>
      <c r="H326">
        <v>166</v>
      </c>
      <c r="I326">
        <v>530</v>
      </c>
      <c r="J326">
        <v>7.8</v>
      </c>
      <c r="K326">
        <v>150</v>
      </c>
      <c r="L326" t="s">
        <v>25</v>
      </c>
      <c r="M326">
        <v>1500</v>
      </c>
      <c r="N326">
        <v>484</v>
      </c>
      <c r="O326">
        <v>5</v>
      </c>
      <c r="P326" t="s">
        <v>56</v>
      </c>
      <c r="Q326" t="s">
        <v>57</v>
      </c>
      <c r="R326">
        <v>4900</v>
      </c>
      <c r="S326">
        <v>1968</v>
      </c>
      <c r="T326">
        <v>1614</v>
      </c>
      <c r="U326" t="s">
        <v>34</v>
      </c>
      <c r="V326" t="s">
        <v>744</v>
      </c>
    </row>
    <row r="327" spans="1:22">
      <c r="A327" t="s">
        <v>730</v>
      </c>
      <c r="B327" t="s">
        <v>745</v>
      </c>
      <c r="C327">
        <v>200</v>
      </c>
      <c r="D327">
        <v>94</v>
      </c>
      <c r="E327" t="s">
        <v>24</v>
      </c>
      <c r="F327">
        <v>110</v>
      </c>
      <c r="G327">
        <v>686</v>
      </c>
      <c r="H327">
        <v>165</v>
      </c>
      <c r="I327">
        <v>485</v>
      </c>
      <c r="J327">
        <v>3.8</v>
      </c>
      <c r="K327">
        <v>135</v>
      </c>
      <c r="L327" t="s">
        <v>25</v>
      </c>
      <c r="M327">
        <v>2000</v>
      </c>
      <c r="N327">
        <v>526</v>
      </c>
      <c r="O327">
        <v>5</v>
      </c>
      <c r="P327" t="s">
        <v>63</v>
      </c>
      <c r="Q327" t="s">
        <v>131</v>
      </c>
      <c r="R327">
        <v>4839</v>
      </c>
      <c r="S327">
        <v>2008</v>
      </c>
      <c r="T327">
        <v>1544</v>
      </c>
      <c r="U327" t="s">
        <v>66</v>
      </c>
      <c r="V327" t="s">
        <v>746</v>
      </c>
    </row>
    <row r="328" spans="1:22">
      <c r="A328" t="s">
        <v>730</v>
      </c>
      <c r="B328" t="s">
        <v>747</v>
      </c>
      <c r="C328">
        <v>180</v>
      </c>
      <c r="D328">
        <v>94</v>
      </c>
      <c r="E328" t="s">
        <v>24</v>
      </c>
      <c r="F328">
        <v>110</v>
      </c>
      <c r="G328">
        <v>343</v>
      </c>
      <c r="H328">
        <v>157</v>
      </c>
      <c r="I328">
        <v>495</v>
      </c>
      <c r="J328">
        <v>7.4</v>
      </c>
      <c r="K328">
        <v>135</v>
      </c>
      <c r="L328" t="s">
        <v>25</v>
      </c>
      <c r="M328">
        <v>1500</v>
      </c>
      <c r="N328">
        <v>526</v>
      </c>
      <c r="O328">
        <v>5</v>
      </c>
      <c r="P328" t="s">
        <v>56</v>
      </c>
      <c r="Q328" t="s">
        <v>131</v>
      </c>
      <c r="R328">
        <v>4839</v>
      </c>
      <c r="S328">
        <v>2008</v>
      </c>
      <c r="T328">
        <v>1544</v>
      </c>
      <c r="U328" t="s">
        <v>66</v>
      </c>
      <c r="V328" t="s">
        <v>748</v>
      </c>
    </row>
    <row r="329" spans="1:22">
      <c r="A329" t="s">
        <v>749</v>
      </c>
      <c r="B329" t="s">
        <v>750</v>
      </c>
      <c r="C329">
        <v>220</v>
      </c>
      <c r="D329">
        <v>95</v>
      </c>
      <c r="E329" t="s">
        <v>24</v>
      </c>
      <c r="F329">
        <v>180</v>
      </c>
      <c r="G329">
        <v>650</v>
      </c>
      <c r="H329">
        <v>184</v>
      </c>
      <c r="I329">
        <v>470</v>
      </c>
      <c r="J329">
        <v>5.2</v>
      </c>
      <c r="K329">
        <v>200</v>
      </c>
      <c r="L329" t="s">
        <v>25</v>
      </c>
      <c r="M329">
        <v>2000</v>
      </c>
      <c r="N329">
        <v>540</v>
      </c>
      <c r="O329">
        <v>5</v>
      </c>
      <c r="P329" t="s">
        <v>63</v>
      </c>
      <c r="Q329" t="s">
        <v>89</v>
      </c>
      <c r="R329">
        <v>4784</v>
      </c>
      <c r="S329">
        <v>1938</v>
      </c>
      <c r="T329">
        <v>1622</v>
      </c>
      <c r="U329" t="s">
        <v>34</v>
      </c>
      <c r="V329" t="s">
        <v>751</v>
      </c>
    </row>
    <row r="330" spans="1:22">
      <c r="A330" t="s">
        <v>749</v>
      </c>
      <c r="B330" t="s">
        <v>752</v>
      </c>
      <c r="C330">
        <v>240</v>
      </c>
      <c r="D330">
        <v>95</v>
      </c>
      <c r="E330" t="s">
        <v>24</v>
      </c>
      <c r="F330">
        <v>180</v>
      </c>
      <c r="G330">
        <v>820</v>
      </c>
      <c r="H330">
        <v>186</v>
      </c>
      <c r="I330">
        <v>470</v>
      </c>
      <c r="J330">
        <v>4.0999999999999996</v>
      </c>
      <c r="K330">
        <v>200</v>
      </c>
      <c r="L330" t="s">
        <v>25</v>
      </c>
      <c r="M330">
        <v>2000</v>
      </c>
      <c r="N330">
        <v>540</v>
      </c>
      <c r="O330">
        <v>5</v>
      </c>
      <c r="P330" t="s">
        <v>63</v>
      </c>
      <c r="Q330" t="s">
        <v>89</v>
      </c>
      <c r="R330">
        <v>4784</v>
      </c>
      <c r="S330">
        <v>1938</v>
      </c>
      <c r="T330">
        <v>1622</v>
      </c>
      <c r="U330" t="s">
        <v>34</v>
      </c>
      <c r="V330" t="s">
        <v>753</v>
      </c>
    </row>
    <row r="331" spans="1:22">
      <c r="A331" t="s">
        <v>749</v>
      </c>
      <c r="B331" t="s">
        <v>754</v>
      </c>
      <c r="C331">
        <v>220</v>
      </c>
      <c r="D331">
        <v>95</v>
      </c>
      <c r="E331" t="s">
        <v>24</v>
      </c>
      <c r="F331">
        <v>180</v>
      </c>
      <c r="G331">
        <v>563</v>
      </c>
      <c r="H331">
        <v>177</v>
      </c>
      <c r="I331">
        <v>495</v>
      </c>
      <c r="J331">
        <v>5.7</v>
      </c>
      <c r="K331">
        <v>200</v>
      </c>
      <c r="L331" t="s">
        <v>25</v>
      </c>
      <c r="M331">
        <v>2000</v>
      </c>
      <c r="N331">
        <v>540</v>
      </c>
      <c r="O331">
        <v>5</v>
      </c>
      <c r="P331" t="s">
        <v>56</v>
      </c>
      <c r="Q331" t="s">
        <v>89</v>
      </c>
      <c r="R331">
        <v>4784</v>
      </c>
      <c r="S331">
        <v>1938</v>
      </c>
      <c r="T331">
        <v>1623</v>
      </c>
      <c r="U331" t="s">
        <v>34</v>
      </c>
      <c r="V331" t="s">
        <v>755</v>
      </c>
    </row>
    <row r="332" spans="1:22">
      <c r="A332" t="s">
        <v>749</v>
      </c>
      <c r="B332" t="s">
        <v>756</v>
      </c>
      <c r="C332">
        <v>260</v>
      </c>
      <c r="D332">
        <v>95</v>
      </c>
      <c r="E332" t="s">
        <v>24</v>
      </c>
      <c r="F332">
        <v>180</v>
      </c>
      <c r="G332">
        <v>1001</v>
      </c>
      <c r="H332">
        <v>183</v>
      </c>
      <c r="I332">
        <v>460</v>
      </c>
      <c r="J332">
        <v>3.3</v>
      </c>
      <c r="K332">
        <v>200</v>
      </c>
      <c r="L332" t="s">
        <v>25</v>
      </c>
      <c r="M332">
        <v>2000</v>
      </c>
      <c r="N332">
        <v>480</v>
      </c>
      <c r="O332">
        <v>5</v>
      </c>
      <c r="P332" t="s">
        <v>63</v>
      </c>
      <c r="Q332" t="s">
        <v>89</v>
      </c>
      <c r="R332">
        <v>4784</v>
      </c>
      <c r="S332">
        <v>1938</v>
      </c>
      <c r="T332">
        <v>1621</v>
      </c>
      <c r="U332" t="s">
        <v>34</v>
      </c>
      <c r="V332" t="s">
        <v>757</v>
      </c>
    </row>
    <row r="333" spans="1:22">
      <c r="A333" t="s">
        <v>749</v>
      </c>
      <c r="B333" t="s">
        <v>758</v>
      </c>
      <c r="C333">
        <v>230</v>
      </c>
      <c r="D333">
        <v>82.3</v>
      </c>
      <c r="E333" t="s">
        <v>24</v>
      </c>
      <c r="G333">
        <v>410</v>
      </c>
      <c r="H333">
        <v>164</v>
      </c>
      <c r="I333">
        <v>495</v>
      </c>
      <c r="J333">
        <v>4.8</v>
      </c>
      <c r="K333">
        <v>195</v>
      </c>
      <c r="L333" t="s">
        <v>25</v>
      </c>
      <c r="M333">
        <v>0</v>
      </c>
      <c r="N333">
        <v>407</v>
      </c>
      <c r="O333">
        <v>5</v>
      </c>
      <c r="P333" t="s">
        <v>56</v>
      </c>
      <c r="Q333" t="s">
        <v>111</v>
      </c>
      <c r="R333">
        <v>4963</v>
      </c>
      <c r="S333">
        <v>1966</v>
      </c>
      <c r="T333">
        <v>1379</v>
      </c>
      <c r="U333" t="s">
        <v>112</v>
      </c>
      <c r="V333" t="s">
        <v>759</v>
      </c>
    </row>
    <row r="334" spans="1:22">
      <c r="A334" t="s">
        <v>749</v>
      </c>
      <c r="B334" t="s">
        <v>760</v>
      </c>
      <c r="C334">
        <v>230</v>
      </c>
      <c r="D334">
        <v>82.3</v>
      </c>
      <c r="E334" t="s">
        <v>24</v>
      </c>
      <c r="G334">
        <v>585</v>
      </c>
      <c r="H334">
        <v>172</v>
      </c>
      <c r="I334">
        <v>490</v>
      </c>
      <c r="J334">
        <v>4.5999999999999996</v>
      </c>
      <c r="K334">
        <v>195</v>
      </c>
      <c r="L334" t="s">
        <v>25</v>
      </c>
      <c r="M334">
        <v>0</v>
      </c>
      <c r="N334">
        <v>407</v>
      </c>
      <c r="O334">
        <v>5</v>
      </c>
      <c r="P334" t="s">
        <v>63</v>
      </c>
      <c r="Q334" t="s">
        <v>111</v>
      </c>
      <c r="R334">
        <v>4963</v>
      </c>
      <c r="S334">
        <v>1966</v>
      </c>
      <c r="T334">
        <v>1379</v>
      </c>
      <c r="U334" t="s">
        <v>112</v>
      </c>
      <c r="V334" t="s">
        <v>761</v>
      </c>
    </row>
    <row r="335" spans="1:22">
      <c r="A335" t="s">
        <v>749</v>
      </c>
      <c r="B335" t="s">
        <v>762</v>
      </c>
      <c r="C335">
        <v>220</v>
      </c>
      <c r="D335">
        <v>97</v>
      </c>
      <c r="E335" t="s">
        <v>24</v>
      </c>
      <c r="F335">
        <v>396</v>
      </c>
      <c r="G335">
        <v>610</v>
      </c>
      <c r="H335">
        <v>188</v>
      </c>
      <c r="I335">
        <v>510</v>
      </c>
      <c r="J335">
        <v>4.7</v>
      </c>
      <c r="K335">
        <v>281</v>
      </c>
      <c r="L335" t="s">
        <v>25</v>
      </c>
      <c r="M335">
        <v>0</v>
      </c>
      <c r="N335">
        <v>446</v>
      </c>
      <c r="O335">
        <v>5</v>
      </c>
      <c r="P335" t="s">
        <v>63</v>
      </c>
      <c r="Q335" t="s">
        <v>111</v>
      </c>
      <c r="R335">
        <v>4974</v>
      </c>
      <c r="S335">
        <v>1967</v>
      </c>
      <c r="T335">
        <v>1409</v>
      </c>
      <c r="U335" t="s">
        <v>58</v>
      </c>
      <c r="V335" t="s">
        <v>763</v>
      </c>
    </row>
    <row r="336" spans="1:22">
      <c r="A336" t="s">
        <v>749</v>
      </c>
      <c r="B336" t="s">
        <v>764</v>
      </c>
      <c r="C336">
        <v>230</v>
      </c>
      <c r="D336">
        <v>97</v>
      </c>
      <c r="E336" t="s">
        <v>24</v>
      </c>
      <c r="F336">
        <v>396</v>
      </c>
      <c r="G336">
        <v>610</v>
      </c>
      <c r="H336">
        <v>175</v>
      </c>
      <c r="I336">
        <v>565</v>
      </c>
      <c r="J336">
        <v>4.5999999999999996</v>
      </c>
      <c r="K336">
        <v>281</v>
      </c>
      <c r="L336" t="s">
        <v>25</v>
      </c>
      <c r="M336">
        <v>0</v>
      </c>
      <c r="N336">
        <v>407</v>
      </c>
      <c r="O336">
        <v>5</v>
      </c>
      <c r="P336" t="s">
        <v>63</v>
      </c>
      <c r="Q336" t="s">
        <v>111</v>
      </c>
      <c r="R336">
        <v>4963</v>
      </c>
      <c r="S336">
        <v>1966</v>
      </c>
      <c r="T336">
        <v>1379</v>
      </c>
      <c r="U336" t="s">
        <v>112</v>
      </c>
      <c r="V336" t="s">
        <v>765</v>
      </c>
    </row>
    <row r="337" spans="1:22">
      <c r="A337" t="s">
        <v>749</v>
      </c>
      <c r="B337" t="s">
        <v>766</v>
      </c>
      <c r="C337">
        <v>250</v>
      </c>
      <c r="D337">
        <v>82.3</v>
      </c>
      <c r="E337" t="s">
        <v>24</v>
      </c>
      <c r="G337">
        <v>695</v>
      </c>
      <c r="H337">
        <v>174</v>
      </c>
      <c r="I337">
        <v>490</v>
      </c>
      <c r="J337">
        <v>3.7</v>
      </c>
      <c r="K337">
        <v>195</v>
      </c>
      <c r="L337" t="s">
        <v>25</v>
      </c>
      <c r="M337">
        <v>0</v>
      </c>
      <c r="N337">
        <v>407</v>
      </c>
      <c r="O337">
        <v>5</v>
      </c>
      <c r="P337" t="s">
        <v>63</v>
      </c>
      <c r="Q337" t="s">
        <v>111</v>
      </c>
      <c r="R337">
        <v>4963</v>
      </c>
      <c r="S337">
        <v>1966</v>
      </c>
      <c r="T337">
        <v>1379</v>
      </c>
      <c r="U337" t="s">
        <v>112</v>
      </c>
      <c r="V337" t="s">
        <v>767</v>
      </c>
    </row>
    <row r="338" spans="1:22">
      <c r="A338" t="s">
        <v>749</v>
      </c>
      <c r="B338" t="s">
        <v>768</v>
      </c>
      <c r="C338">
        <v>240</v>
      </c>
      <c r="D338">
        <v>97</v>
      </c>
      <c r="E338" t="s">
        <v>24</v>
      </c>
      <c r="F338">
        <v>396</v>
      </c>
      <c r="G338">
        <v>710</v>
      </c>
      <c r="H338">
        <v>188</v>
      </c>
      <c r="I338">
        <v>510</v>
      </c>
      <c r="J338">
        <v>3.8</v>
      </c>
      <c r="K338">
        <v>281</v>
      </c>
      <c r="L338" t="s">
        <v>25</v>
      </c>
      <c r="M338">
        <v>0</v>
      </c>
      <c r="N338">
        <v>446</v>
      </c>
      <c r="O338">
        <v>5</v>
      </c>
      <c r="P338" t="s">
        <v>63</v>
      </c>
      <c r="Q338" t="s">
        <v>111</v>
      </c>
      <c r="R338">
        <v>4974</v>
      </c>
      <c r="S338">
        <v>1967</v>
      </c>
      <c r="T338">
        <v>1409</v>
      </c>
      <c r="U338" t="s">
        <v>58</v>
      </c>
      <c r="V338" t="s">
        <v>769</v>
      </c>
    </row>
    <row r="339" spans="1:22">
      <c r="A339" t="s">
        <v>749</v>
      </c>
      <c r="B339" t="s">
        <v>770</v>
      </c>
      <c r="C339">
        <v>250</v>
      </c>
      <c r="D339">
        <v>97</v>
      </c>
      <c r="E339" t="s">
        <v>24</v>
      </c>
      <c r="F339">
        <v>396</v>
      </c>
      <c r="G339">
        <v>710</v>
      </c>
      <c r="H339">
        <v>177</v>
      </c>
      <c r="I339">
        <v>565</v>
      </c>
      <c r="J339">
        <v>3.7</v>
      </c>
      <c r="K339">
        <v>281</v>
      </c>
      <c r="L339" t="s">
        <v>25</v>
      </c>
      <c r="M339">
        <v>0</v>
      </c>
      <c r="N339">
        <v>407</v>
      </c>
      <c r="O339">
        <v>5</v>
      </c>
      <c r="P339" t="s">
        <v>63</v>
      </c>
      <c r="Q339" t="s">
        <v>111</v>
      </c>
      <c r="R339">
        <v>4963</v>
      </c>
      <c r="S339">
        <v>1966</v>
      </c>
      <c r="T339">
        <v>1379</v>
      </c>
      <c r="U339" t="s">
        <v>112</v>
      </c>
      <c r="V339" t="s">
        <v>771</v>
      </c>
    </row>
    <row r="340" spans="1:22">
      <c r="A340" t="s">
        <v>749</v>
      </c>
      <c r="B340" t="s">
        <v>772</v>
      </c>
      <c r="C340">
        <v>250</v>
      </c>
      <c r="D340">
        <v>97</v>
      </c>
      <c r="E340" t="s">
        <v>24</v>
      </c>
      <c r="F340">
        <v>396</v>
      </c>
      <c r="G340">
        <v>710</v>
      </c>
      <c r="H340">
        <v>186</v>
      </c>
      <c r="I340">
        <v>510</v>
      </c>
      <c r="J340">
        <v>3.7</v>
      </c>
      <c r="K340">
        <v>281</v>
      </c>
      <c r="L340" t="s">
        <v>25</v>
      </c>
      <c r="M340">
        <v>0</v>
      </c>
      <c r="N340">
        <v>446</v>
      </c>
      <c r="O340">
        <v>5</v>
      </c>
      <c r="P340" t="s">
        <v>63</v>
      </c>
      <c r="Q340" t="s">
        <v>111</v>
      </c>
      <c r="R340">
        <v>4963</v>
      </c>
      <c r="S340">
        <v>1966</v>
      </c>
      <c r="T340">
        <v>1390</v>
      </c>
      <c r="U340" t="s">
        <v>58</v>
      </c>
      <c r="V340" t="s">
        <v>773</v>
      </c>
    </row>
    <row r="341" spans="1:22">
      <c r="A341" t="s">
        <v>749</v>
      </c>
      <c r="B341" t="s">
        <v>774</v>
      </c>
      <c r="C341">
        <v>250</v>
      </c>
      <c r="D341">
        <v>82.3</v>
      </c>
      <c r="E341" t="s">
        <v>24</v>
      </c>
      <c r="G341">
        <v>695</v>
      </c>
      <c r="H341">
        <v>183</v>
      </c>
      <c r="I341">
        <v>440</v>
      </c>
      <c r="J341">
        <v>3.7</v>
      </c>
      <c r="K341">
        <v>195</v>
      </c>
      <c r="L341" t="s">
        <v>25</v>
      </c>
      <c r="M341">
        <v>0</v>
      </c>
      <c r="N341">
        <v>446</v>
      </c>
      <c r="O341">
        <v>5</v>
      </c>
      <c r="P341" t="s">
        <v>63</v>
      </c>
      <c r="Q341" t="s">
        <v>111</v>
      </c>
      <c r="R341">
        <v>4963</v>
      </c>
      <c r="S341">
        <v>1966</v>
      </c>
      <c r="T341">
        <v>1390</v>
      </c>
      <c r="U341" t="s">
        <v>58</v>
      </c>
      <c r="V341" t="s">
        <v>775</v>
      </c>
    </row>
    <row r="342" spans="1:22">
      <c r="A342" t="s">
        <v>749</v>
      </c>
      <c r="B342" t="s">
        <v>776</v>
      </c>
      <c r="C342">
        <v>250</v>
      </c>
      <c r="D342">
        <v>97</v>
      </c>
      <c r="E342" t="s">
        <v>24</v>
      </c>
      <c r="F342">
        <v>396</v>
      </c>
      <c r="G342">
        <v>790</v>
      </c>
      <c r="H342">
        <v>176</v>
      </c>
      <c r="I342">
        <v>535</v>
      </c>
      <c r="J342">
        <v>3.3</v>
      </c>
      <c r="K342">
        <v>281</v>
      </c>
      <c r="L342" t="s">
        <v>25</v>
      </c>
      <c r="M342">
        <v>0</v>
      </c>
      <c r="N342">
        <v>366</v>
      </c>
      <c r="O342">
        <v>5</v>
      </c>
      <c r="P342" t="s">
        <v>63</v>
      </c>
      <c r="Q342" t="s">
        <v>111</v>
      </c>
      <c r="R342">
        <v>4963</v>
      </c>
      <c r="S342">
        <v>1966</v>
      </c>
      <c r="T342">
        <v>1381</v>
      </c>
      <c r="U342" t="s">
        <v>112</v>
      </c>
      <c r="V342" t="s">
        <v>777</v>
      </c>
    </row>
    <row r="343" spans="1:22">
      <c r="A343" t="s">
        <v>749</v>
      </c>
      <c r="B343" t="s">
        <v>778</v>
      </c>
      <c r="C343">
        <v>250</v>
      </c>
      <c r="D343">
        <v>97</v>
      </c>
      <c r="E343" t="s">
        <v>24</v>
      </c>
      <c r="F343">
        <v>396</v>
      </c>
      <c r="G343">
        <v>790</v>
      </c>
      <c r="H343">
        <v>185</v>
      </c>
      <c r="I343">
        <v>505</v>
      </c>
      <c r="J343">
        <v>3.3</v>
      </c>
      <c r="K343">
        <v>281</v>
      </c>
      <c r="L343" t="s">
        <v>25</v>
      </c>
      <c r="M343">
        <v>0</v>
      </c>
      <c r="N343">
        <v>405</v>
      </c>
      <c r="O343">
        <v>5</v>
      </c>
      <c r="P343" t="s">
        <v>63</v>
      </c>
      <c r="Q343" t="s">
        <v>111</v>
      </c>
      <c r="R343">
        <v>4963</v>
      </c>
      <c r="S343">
        <v>1966</v>
      </c>
      <c r="T343">
        <v>1392</v>
      </c>
      <c r="U343" t="s">
        <v>58</v>
      </c>
      <c r="V343" t="s">
        <v>779</v>
      </c>
    </row>
    <row r="344" spans="1:22">
      <c r="A344" t="s">
        <v>749</v>
      </c>
      <c r="B344" t="s">
        <v>780</v>
      </c>
      <c r="C344">
        <v>230</v>
      </c>
      <c r="D344">
        <v>97</v>
      </c>
      <c r="E344" t="s">
        <v>24</v>
      </c>
      <c r="F344">
        <v>396</v>
      </c>
      <c r="G344">
        <v>420</v>
      </c>
      <c r="H344">
        <v>168</v>
      </c>
      <c r="I344">
        <v>575</v>
      </c>
      <c r="J344">
        <v>4.8</v>
      </c>
      <c r="K344">
        <v>281</v>
      </c>
      <c r="L344" t="s">
        <v>25</v>
      </c>
      <c r="M344">
        <v>0</v>
      </c>
      <c r="N344">
        <v>407</v>
      </c>
      <c r="O344">
        <v>5</v>
      </c>
      <c r="P344" t="s">
        <v>56</v>
      </c>
      <c r="Q344" t="s">
        <v>111</v>
      </c>
      <c r="R344">
        <v>4963</v>
      </c>
      <c r="S344">
        <v>1966</v>
      </c>
      <c r="T344">
        <v>1379</v>
      </c>
      <c r="U344" t="s">
        <v>112</v>
      </c>
      <c r="V344" t="s">
        <v>781</v>
      </c>
    </row>
    <row r="345" spans="1:22">
      <c r="A345" t="s">
        <v>749</v>
      </c>
      <c r="B345" t="s">
        <v>782</v>
      </c>
      <c r="C345">
        <v>230</v>
      </c>
      <c r="D345">
        <v>97</v>
      </c>
      <c r="E345" t="s">
        <v>24</v>
      </c>
      <c r="F345">
        <v>396</v>
      </c>
      <c r="G345">
        <v>420</v>
      </c>
      <c r="H345">
        <v>176</v>
      </c>
      <c r="I345">
        <v>530</v>
      </c>
      <c r="J345">
        <v>4.8</v>
      </c>
      <c r="K345">
        <v>281</v>
      </c>
      <c r="L345" t="s">
        <v>25</v>
      </c>
      <c r="M345">
        <v>0</v>
      </c>
      <c r="N345">
        <v>446</v>
      </c>
      <c r="O345">
        <v>5</v>
      </c>
      <c r="P345" t="s">
        <v>56</v>
      </c>
      <c r="Q345" t="s">
        <v>111</v>
      </c>
      <c r="R345">
        <v>4963</v>
      </c>
      <c r="S345">
        <v>1966</v>
      </c>
      <c r="T345">
        <v>1390</v>
      </c>
      <c r="U345" t="s">
        <v>58</v>
      </c>
      <c r="V345" t="s">
        <v>783</v>
      </c>
    </row>
    <row r="346" spans="1:22">
      <c r="A346" t="s">
        <v>749</v>
      </c>
      <c r="B346" t="s">
        <v>784</v>
      </c>
      <c r="C346">
        <v>230</v>
      </c>
      <c r="D346">
        <v>82.3</v>
      </c>
      <c r="E346" t="s">
        <v>24</v>
      </c>
      <c r="G346">
        <v>410</v>
      </c>
      <c r="H346">
        <v>173</v>
      </c>
      <c r="I346">
        <v>460</v>
      </c>
      <c r="J346">
        <v>4.8</v>
      </c>
      <c r="K346">
        <v>195</v>
      </c>
      <c r="L346" t="s">
        <v>25</v>
      </c>
      <c r="M346">
        <v>0</v>
      </c>
      <c r="N346">
        <v>446</v>
      </c>
      <c r="O346">
        <v>5</v>
      </c>
      <c r="P346" t="s">
        <v>56</v>
      </c>
      <c r="Q346" t="s">
        <v>111</v>
      </c>
      <c r="R346">
        <v>4963</v>
      </c>
      <c r="S346">
        <v>1966</v>
      </c>
      <c r="T346">
        <v>1390</v>
      </c>
      <c r="U346" t="s">
        <v>58</v>
      </c>
      <c r="V346" t="s">
        <v>785</v>
      </c>
    </row>
    <row r="347" spans="1:22">
      <c r="A347" t="s">
        <v>749</v>
      </c>
      <c r="B347" t="s">
        <v>786</v>
      </c>
      <c r="C347">
        <v>260</v>
      </c>
      <c r="D347">
        <v>97</v>
      </c>
      <c r="E347" t="s">
        <v>24</v>
      </c>
      <c r="F347">
        <v>396</v>
      </c>
      <c r="G347">
        <v>940</v>
      </c>
      <c r="H347">
        <v>174</v>
      </c>
      <c r="I347">
        <v>535</v>
      </c>
      <c r="J347">
        <v>2.7</v>
      </c>
      <c r="K347">
        <v>281</v>
      </c>
      <c r="L347" t="s">
        <v>25</v>
      </c>
      <c r="M347">
        <v>0</v>
      </c>
      <c r="N347">
        <v>366</v>
      </c>
      <c r="O347">
        <v>5</v>
      </c>
      <c r="P347" t="s">
        <v>63</v>
      </c>
      <c r="Q347" t="s">
        <v>111</v>
      </c>
      <c r="R347">
        <v>4963</v>
      </c>
      <c r="S347">
        <v>1966</v>
      </c>
      <c r="T347">
        <v>1379</v>
      </c>
      <c r="U347" t="s">
        <v>112</v>
      </c>
      <c r="V347" t="s">
        <v>787</v>
      </c>
    </row>
    <row r="348" spans="1:22">
      <c r="A348" t="s">
        <v>749</v>
      </c>
      <c r="B348" t="s">
        <v>788</v>
      </c>
      <c r="C348">
        <v>250</v>
      </c>
      <c r="D348">
        <v>97</v>
      </c>
      <c r="E348" t="s">
        <v>24</v>
      </c>
      <c r="F348">
        <v>396</v>
      </c>
      <c r="G348">
        <v>940</v>
      </c>
      <c r="H348">
        <v>188</v>
      </c>
      <c r="I348">
        <v>495</v>
      </c>
      <c r="J348">
        <v>2.8</v>
      </c>
      <c r="K348">
        <v>281</v>
      </c>
      <c r="L348" t="s">
        <v>25</v>
      </c>
      <c r="M348">
        <v>0</v>
      </c>
      <c r="N348">
        <v>405</v>
      </c>
      <c r="O348">
        <v>5</v>
      </c>
      <c r="P348" t="s">
        <v>63</v>
      </c>
      <c r="Q348" t="s">
        <v>111</v>
      </c>
      <c r="R348">
        <v>4974</v>
      </c>
      <c r="S348">
        <v>1967</v>
      </c>
      <c r="T348">
        <v>1412</v>
      </c>
      <c r="U348" t="s">
        <v>58</v>
      </c>
      <c r="V348" t="s">
        <v>789</v>
      </c>
    </row>
    <row r="349" spans="1:22">
      <c r="A349" t="s">
        <v>749</v>
      </c>
      <c r="B349" t="s">
        <v>790</v>
      </c>
      <c r="C349">
        <v>290</v>
      </c>
      <c r="D349">
        <v>97</v>
      </c>
      <c r="E349" t="s">
        <v>24</v>
      </c>
      <c r="F349">
        <v>396</v>
      </c>
      <c r="G349">
        <v>1340</v>
      </c>
      <c r="H349">
        <v>184</v>
      </c>
      <c r="I349">
        <v>475</v>
      </c>
      <c r="J349">
        <v>2.2999999999999998</v>
      </c>
      <c r="K349">
        <v>281</v>
      </c>
      <c r="L349" t="s">
        <v>25</v>
      </c>
      <c r="M349">
        <v>0</v>
      </c>
      <c r="N349">
        <v>326</v>
      </c>
      <c r="O349">
        <v>5</v>
      </c>
      <c r="P349" t="s">
        <v>63</v>
      </c>
      <c r="Q349" t="s">
        <v>111</v>
      </c>
      <c r="R349">
        <v>4968</v>
      </c>
      <c r="S349">
        <v>1966</v>
      </c>
      <c r="T349">
        <v>1378</v>
      </c>
      <c r="U349" t="s">
        <v>112</v>
      </c>
      <c r="V349" t="s">
        <v>791</v>
      </c>
    </row>
    <row r="350" spans="1:22">
      <c r="A350" t="s">
        <v>749</v>
      </c>
      <c r="B350" t="s">
        <v>792</v>
      </c>
      <c r="C350">
        <v>305</v>
      </c>
      <c r="D350">
        <v>97</v>
      </c>
      <c r="E350" t="s">
        <v>24</v>
      </c>
      <c r="F350">
        <v>396</v>
      </c>
      <c r="G350">
        <v>1340</v>
      </c>
      <c r="H350">
        <v>180</v>
      </c>
      <c r="I350">
        <v>475</v>
      </c>
      <c r="J350">
        <v>2.2000000000000002</v>
      </c>
      <c r="K350">
        <v>281</v>
      </c>
      <c r="L350" t="s">
        <v>25</v>
      </c>
      <c r="M350">
        <v>0</v>
      </c>
      <c r="N350">
        <v>367</v>
      </c>
      <c r="O350">
        <v>2</v>
      </c>
      <c r="P350" t="s">
        <v>63</v>
      </c>
      <c r="Q350" t="s">
        <v>111</v>
      </c>
      <c r="R350">
        <v>4968</v>
      </c>
      <c r="S350">
        <v>1966</v>
      </c>
      <c r="T350">
        <v>1378</v>
      </c>
      <c r="U350" t="s">
        <v>112</v>
      </c>
      <c r="V350" t="s">
        <v>793</v>
      </c>
    </row>
    <row r="351" spans="1:22">
      <c r="A351" t="s">
        <v>749</v>
      </c>
      <c r="B351" t="s">
        <v>794</v>
      </c>
      <c r="C351">
        <v>260</v>
      </c>
      <c r="D351">
        <v>97</v>
      </c>
      <c r="E351" t="s">
        <v>24</v>
      </c>
      <c r="F351">
        <v>396</v>
      </c>
      <c r="G351">
        <v>1110</v>
      </c>
      <c r="H351">
        <v>174</v>
      </c>
      <c r="I351">
        <v>525</v>
      </c>
      <c r="J351">
        <v>2.4</v>
      </c>
      <c r="K351">
        <v>281</v>
      </c>
      <c r="L351" t="s">
        <v>25</v>
      </c>
      <c r="M351">
        <v>0</v>
      </c>
      <c r="N351">
        <v>366</v>
      </c>
      <c r="O351">
        <v>5</v>
      </c>
      <c r="P351" t="s">
        <v>63</v>
      </c>
      <c r="Q351" t="s">
        <v>111</v>
      </c>
      <c r="R351">
        <v>4963</v>
      </c>
      <c r="S351">
        <v>1966</v>
      </c>
      <c r="T351">
        <v>1378</v>
      </c>
      <c r="U351" t="s">
        <v>112</v>
      </c>
      <c r="V351" t="s">
        <v>795</v>
      </c>
    </row>
    <row r="352" spans="1:22">
      <c r="A352" t="s">
        <v>749</v>
      </c>
      <c r="B352" t="s">
        <v>796</v>
      </c>
      <c r="C352">
        <v>250</v>
      </c>
      <c r="D352">
        <v>97</v>
      </c>
      <c r="E352" t="s">
        <v>24</v>
      </c>
      <c r="F352">
        <v>396</v>
      </c>
      <c r="G352">
        <v>1110</v>
      </c>
      <c r="H352">
        <v>188</v>
      </c>
      <c r="I352">
        <v>485</v>
      </c>
      <c r="J352">
        <v>2.5</v>
      </c>
      <c r="K352">
        <v>281</v>
      </c>
      <c r="L352" t="s">
        <v>25</v>
      </c>
      <c r="M352">
        <v>0</v>
      </c>
      <c r="N352">
        <v>405</v>
      </c>
      <c r="O352">
        <v>5</v>
      </c>
      <c r="P352" t="s">
        <v>63</v>
      </c>
      <c r="Q352" t="s">
        <v>111</v>
      </c>
      <c r="R352">
        <v>4974</v>
      </c>
      <c r="S352">
        <v>1967</v>
      </c>
      <c r="T352">
        <v>1407</v>
      </c>
      <c r="U352" t="s">
        <v>58</v>
      </c>
      <c r="V352" t="s">
        <v>797</v>
      </c>
    </row>
    <row r="353" spans="1:22">
      <c r="A353" t="s">
        <v>749</v>
      </c>
      <c r="B353" t="s">
        <v>798</v>
      </c>
      <c r="C353">
        <v>260</v>
      </c>
      <c r="D353">
        <v>97</v>
      </c>
      <c r="E353" t="s">
        <v>24</v>
      </c>
      <c r="F353">
        <v>396</v>
      </c>
      <c r="G353">
        <v>1110</v>
      </c>
      <c r="H353">
        <v>183</v>
      </c>
      <c r="I353">
        <v>505</v>
      </c>
      <c r="J353">
        <v>2.4</v>
      </c>
      <c r="K353">
        <v>281</v>
      </c>
      <c r="L353" t="s">
        <v>25</v>
      </c>
      <c r="M353">
        <v>0</v>
      </c>
      <c r="N353">
        <v>405</v>
      </c>
      <c r="O353">
        <v>5</v>
      </c>
      <c r="P353" t="s">
        <v>63</v>
      </c>
      <c r="Q353" t="s">
        <v>111</v>
      </c>
      <c r="R353">
        <v>4963</v>
      </c>
      <c r="S353">
        <v>1966</v>
      </c>
      <c r="T353">
        <v>1388</v>
      </c>
      <c r="U353" t="s">
        <v>58</v>
      </c>
      <c r="V353" t="s">
        <v>799</v>
      </c>
    </row>
    <row r="354" spans="1:22">
      <c r="A354" t="s">
        <v>749</v>
      </c>
      <c r="B354" t="s">
        <v>800</v>
      </c>
      <c r="C354">
        <v>260</v>
      </c>
      <c r="D354">
        <v>97</v>
      </c>
      <c r="E354" t="s">
        <v>24</v>
      </c>
      <c r="F354">
        <v>396</v>
      </c>
      <c r="G354">
        <v>940</v>
      </c>
      <c r="H354">
        <v>184</v>
      </c>
      <c r="I354">
        <v>505</v>
      </c>
      <c r="J354">
        <v>2.7</v>
      </c>
      <c r="K354">
        <v>281</v>
      </c>
      <c r="L354" t="s">
        <v>25</v>
      </c>
      <c r="M354">
        <v>0</v>
      </c>
      <c r="N354">
        <v>405</v>
      </c>
      <c r="O354">
        <v>5</v>
      </c>
      <c r="P354" t="s">
        <v>63</v>
      </c>
      <c r="Q354" t="s">
        <v>111</v>
      </c>
      <c r="R354">
        <v>4963</v>
      </c>
      <c r="S354">
        <v>1966</v>
      </c>
      <c r="T354">
        <v>1392</v>
      </c>
      <c r="U354" t="s">
        <v>58</v>
      </c>
      <c r="V354" t="s">
        <v>801</v>
      </c>
    </row>
    <row r="355" spans="1:22">
      <c r="A355" t="s">
        <v>802</v>
      </c>
      <c r="B355" t="s">
        <v>803</v>
      </c>
      <c r="C355">
        <v>150</v>
      </c>
      <c r="D355">
        <v>40</v>
      </c>
      <c r="E355" t="s">
        <v>24</v>
      </c>
      <c r="F355">
        <v>93</v>
      </c>
      <c r="G355">
        <v>225</v>
      </c>
      <c r="H355">
        <v>124</v>
      </c>
      <c r="I355">
        <v>245</v>
      </c>
      <c r="J355">
        <v>9.1999999999999993</v>
      </c>
      <c r="K355">
        <v>55</v>
      </c>
      <c r="L355" t="s">
        <v>25</v>
      </c>
      <c r="M355">
        <v>750</v>
      </c>
      <c r="N355">
        <v>420</v>
      </c>
      <c r="O355">
        <v>5</v>
      </c>
      <c r="P355" t="s">
        <v>26</v>
      </c>
      <c r="Q355" t="s">
        <v>33</v>
      </c>
      <c r="R355">
        <v>4143</v>
      </c>
      <c r="S355">
        <v>1796</v>
      </c>
      <c r="T355">
        <v>1552</v>
      </c>
      <c r="U355" t="s">
        <v>34</v>
      </c>
      <c r="V355" t="s">
        <v>804</v>
      </c>
    </row>
    <row r="356" spans="1:22">
      <c r="A356" t="s">
        <v>802</v>
      </c>
      <c r="B356" t="s">
        <v>805</v>
      </c>
      <c r="C356">
        <v>150</v>
      </c>
      <c r="D356">
        <v>52</v>
      </c>
      <c r="E356" t="s">
        <v>24</v>
      </c>
      <c r="F356">
        <v>184</v>
      </c>
      <c r="G356">
        <v>245</v>
      </c>
      <c r="H356">
        <v>127</v>
      </c>
      <c r="I356">
        <v>315</v>
      </c>
      <c r="J356">
        <v>8.1999999999999993</v>
      </c>
      <c r="K356">
        <v>70</v>
      </c>
      <c r="L356" t="s">
        <v>25</v>
      </c>
      <c r="M356">
        <v>750</v>
      </c>
      <c r="N356">
        <v>420</v>
      </c>
      <c r="O356">
        <v>5</v>
      </c>
      <c r="P356" t="s">
        <v>26</v>
      </c>
      <c r="Q356" t="s">
        <v>33</v>
      </c>
      <c r="R356">
        <v>4143</v>
      </c>
      <c r="S356">
        <v>1796</v>
      </c>
      <c r="T356">
        <v>1552</v>
      </c>
      <c r="U356" t="s">
        <v>34</v>
      </c>
      <c r="V356" t="s">
        <v>806</v>
      </c>
    </row>
    <row r="357" spans="1:22">
      <c r="A357" t="s">
        <v>802</v>
      </c>
      <c r="B357" t="s">
        <v>807</v>
      </c>
      <c r="C357">
        <v>150</v>
      </c>
      <c r="D357">
        <v>40</v>
      </c>
      <c r="E357" t="s">
        <v>24</v>
      </c>
      <c r="F357">
        <v>93</v>
      </c>
      <c r="G357">
        <v>225</v>
      </c>
      <c r="H357">
        <v>132</v>
      </c>
      <c r="I357">
        <v>250</v>
      </c>
      <c r="J357">
        <v>9</v>
      </c>
      <c r="K357">
        <v>55</v>
      </c>
      <c r="L357" t="s">
        <v>25</v>
      </c>
      <c r="M357">
        <v>500</v>
      </c>
      <c r="N357">
        <v>326</v>
      </c>
      <c r="O357">
        <v>5</v>
      </c>
      <c r="P357" t="s">
        <v>26</v>
      </c>
      <c r="Q357" t="s">
        <v>27</v>
      </c>
      <c r="R357">
        <v>3922</v>
      </c>
      <c r="S357">
        <v>1808</v>
      </c>
      <c r="T357">
        <v>1489</v>
      </c>
      <c r="U357" t="s">
        <v>28</v>
      </c>
      <c r="V357" t="s">
        <v>808</v>
      </c>
    </row>
    <row r="358" spans="1:22">
      <c r="A358" t="s">
        <v>802</v>
      </c>
      <c r="B358" t="s">
        <v>809</v>
      </c>
      <c r="C358">
        <v>130</v>
      </c>
      <c r="D358">
        <v>40</v>
      </c>
      <c r="E358" t="s">
        <v>24</v>
      </c>
      <c r="F358">
        <v>93</v>
      </c>
      <c r="G358">
        <v>215</v>
      </c>
      <c r="H358">
        <v>129</v>
      </c>
      <c r="I358">
        <v>255</v>
      </c>
      <c r="J358">
        <v>12</v>
      </c>
      <c r="M358">
        <v>500</v>
      </c>
      <c r="N358">
        <v>326</v>
      </c>
      <c r="O358">
        <v>5</v>
      </c>
      <c r="P358" t="s">
        <v>26</v>
      </c>
      <c r="Q358" t="s">
        <v>27</v>
      </c>
      <c r="R358">
        <v>3922</v>
      </c>
      <c r="S358">
        <v>1808</v>
      </c>
      <c r="T358">
        <v>1489</v>
      </c>
      <c r="U358" t="s">
        <v>28</v>
      </c>
      <c r="V358" t="s">
        <v>810</v>
      </c>
    </row>
    <row r="359" spans="1:22">
      <c r="A359" t="s">
        <v>802</v>
      </c>
      <c r="B359" t="s">
        <v>811</v>
      </c>
      <c r="C359">
        <v>150</v>
      </c>
      <c r="D359">
        <v>52</v>
      </c>
      <c r="E359" t="s">
        <v>24</v>
      </c>
      <c r="F359">
        <v>184</v>
      </c>
      <c r="G359">
        <v>245</v>
      </c>
      <c r="H359">
        <v>129</v>
      </c>
      <c r="I359">
        <v>320</v>
      </c>
      <c r="J359">
        <v>8</v>
      </c>
      <c r="K359">
        <v>70</v>
      </c>
      <c r="L359" t="s">
        <v>25</v>
      </c>
      <c r="M359">
        <v>500</v>
      </c>
      <c r="N359">
        <v>326</v>
      </c>
      <c r="O359">
        <v>5</v>
      </c>
      <c r="P359" t="s">
        <v>26</v>
      </c>
      <c r="Q359" t="s">
        <v>27</v>
      </c>
      <c r="R359">
        <v>3922</v>
      </c>
      <c r="S359">
        <v>1808</v>
      </c>
      <c r="T359">
        <v>1489</v>
      </c>
      <c r="U359" t="s">
        <v>28</v>
      </c>
      <c r="V359" t="s">
        <v>812</v>
      </c>
    </row>
    <row r="360" spans="1:22">
      <c r="A360" t="s">
        <v>802</v>
      </c>
      <c r="B360" t="s">
        <v>813</v>
      </c>
      <c r="C360">
        <v>135</v>
      </c>
      <c r="D360">
        <v>45</v>
      </c>
      <c r="E360" t="s">
        <v>24</v>
      </c>
      <c r="G360">
        <v>245</v>
      </c>
      <c r="H360">
        <v>158</v>
      </c>
      <c r="I360">
        <v>225</v>
      </c>
      <c r="J360">
        <v>12.6</v>
      </c>
      <c r="K360">
        <v>50</v>
      </c>
      <c r="L360" t="s">
        <v>25</v>
      </c>
      <c r="M360">
        <v>1500</v>
      </c>
      <c r="N360">
        <v>950</v>
      </c>
      <c r="O360">
        <v>5</v>
      </c>
      <c r="P360" t="s">
        <v>26</v>
      </c>
      <c r="Q360" t="s">
        <v>216</v>
      </c>
      <c r="R360">
        <v>4486</v>
      </c>
      <c r="S360">
        <v>1860</v>
      </c>
      <c r="T360">
        <v>1838</v>
      </c>
      <c r="U360" t="s">
        <v>217</v>
      </c>
      <c r="V360" t="s">
        <v>814</v>
      </c>
    </row>
    <row r="361" spans="1:22">
      <c r="A361" t="s">
        <v>802</v>
      </c>
      <c r="B361" t="s">
        <v>815</v>
      </c>
      <c r="C361">
        <v>130</v>
      </c>
      <c r="D361">
        <v>45</v>
      </c>
      <c r="E361" t="s">
        <v>24</v>
      </c>
      <c r="G361">
        <v>245</v>
      </c>
      <c r="H361">
        <v>170</v>
      </c>
      <c r="I361">
        <v>220</v>
      </c>
      <c r="J361">
        <v>13.3</v>
      </c>
      <c r="K361">
        <v>50</v>
      </c>
      <c r="L361" t="s">
        <v>25</v>
      </c>
      <c r="M361">
        <v>1500</v>
      </c>
      <c r="N361">
        <v>500</v>
      </c>
      <c r="O361">
        <v>7</v>
      </c>
      <c r="P361" t="s">
        <v>26</v>
      </c>
      <c r="Q361" t="s">
        <v>216</v>
      </c>
      <c r="R361">
        <v>4911</v>
      </c>
      <c r="S361">
        <v>1860</v>
      </c>
      <c r="T361">
        <v>1815</v>
      </c>
      <c r="U361" t="s">
        <v>217</v>
      </c>
      <c r="V361" t="s">
        <v>816</v>
      </c>
    </row>
    <row r="362" spans="1:22">
      <c r="A362" t="s">
        <v>802</v>
      </c>
      <c r="B362" t="s">
        <v>817</v>
      </c>
      <c r="C362">
        <v>150</v>
      </c>
      <c r="D362">
        <v>60</v>
      </c>
      <c r="E362" t="s">
        <v>24</v>
      </c>
      <c r="F362">
        <v>288</v>
      </c>
      <c r="G362">
        <v>250</v>
      </c>
      <c r="H362">
        <v>125</v>
      </c>
      <c r="I362">
        <v>380</v>
      </c>
      <c r="J362">
        <v>10.5</v>
      </c>
      <c r="K362">
        <v>88</v>
      </c>
      <c r="L362" t="s">
        <v>25</v>
      </c>
      <c r="M362">
        <v>500</v>
      </c>
      <c r="N362">
        <v>440</v>
      </c>
      <c r="O362">
        <v>5</v>
      </c>
      <c r="P362" t="s">
        <v>26</v>
      </c>
      <c r="Q362" t="s">
        <v>169</v>
      </c>
      <c r="R362">
        <v>4200</v>
      </c>
      <c r="S362">
        <v>1860</v>
      </c>
      <c r="T362">
        <v>1505</v>
      </c>
      <c r="U362" t="s">
        <v>28</v>
      </c>
      <c r="V362" t="s">
        <v>818</v>
      </c>
    </row>
    <row r="363" spans="1:22">
      <c r="A363" t="s">
        <v>802</v>
      </c>
      <c r="B363" t="s">
        <v>819</v>
      </c>
      <c r="C363">
        <v>160</v>
      </c>
      <c r="D363">
        <v>60</v>
      </c>
      <c r="E363" t="s">
        <v>24</v>
      </c>
      <c r="F363">
        <v>288</v>
      </c>
      <c r="G363">
        <v>300</v>
      </c>
      <c r="H363">
        <v>133</v>
      </c>
      <c r="I363">
        <v>380</v>
      </c>
      <c r="J363">
        <v>7.4</v>
      </c>
      <c r="K363">
        <v>88</v>
      </c>
      <c r="L363" t="s">
        <v>25</v>
      </c>
      <c r="M363">
        <v>900</v>
      </c>
      <c r="N363">
        <v>440</v>
      </c>
      <c r="O363">
        <v>5</v>
      </c>
      <c r="P363" t="s">
        <v>26</v>
      </c>
      <c r="Q363" t="s">
        <v>169</v>
      </c>
      <c r="R363">
        <v>4200</v>
      </c>
      <c r="S363">
        <v>1860</v>
      </c>
      <c r="T363">
        <v>1505</v>
      </c>
      <c r="U363" t="s">
        <v>28</v>
      </c>
      <c r="V363" t="s">
        <v>820</v>
      </c>
    </row>
    <row r="364" spans="1:22">
      <c r="A364" t="s">
        <v>802</v>
      </c>
      <c r="B364" t="s">
        <v>821</v>
      </c>
      <c r="C364">
        <v>150</v>
      </c>
      <c r="D364">
        <v>60</v>
      </c>
      <c r="E364" t="s">
        <v>24</v>
      </c>
      <c r="F364">
        <v>192</v>
      </c>
      <c r="G364">
        <v>280</v>
      </c>
      <c r="H364">
        <v>144</v>
      </c>
      <c r="I364">
        <v>340</v>
      </c>
      <c r="J364">
        <v>8.6</v>
      </c>
      <c r="K364">
        <v>75</v>
      </c>
      <c r="L364" t="s">
        <v>25</v>
      </c>
      <c r="M364">
        <v>1100</v>
      </c>
      <c r="N364">
        <v>545</v>
      </c>
      <c r="O364">
        <v>5</v>
      </c>
      <c r="P364" t="s">
        <v>26</v>
      </c>
      <c r="Q364" t="s">
        <v>40</v>
      </c>
      <c r="R364">
        <v>4470</v>
      </c>
      <c r="S364">
        <v>1864</v>
      </c>
      <c r="T364">
        <v>1571</v>
      </c>
      <c r="U364" t="s">
        <v>34</v>
      </c>
      <c r="V364" t="s">
        <v>822</v>
      </c>
    </row>
    <row r="365" spans="1:22">
      <c r="A365" t="s">
        <v>802</v>
      </c>
      <c r="B365" t="s">
        <v>823</v>
      </c>
      <c r="C365">
        <v>170</v>
      </c>
      <c r="D365">
        <v>87</v>
      </c>
      <c r="E365" t="s">
        <v>24</v>
      </c>
      <c r="F365">
        <v>288</v>
      </c>
      <c r="G365">
        <v>300</v>
      </c>
      <c r="H365">
        <v>143</v>
      </c>
      <c r="I365">
        <v>480</v>
      </c>
      <c r="J365">
        <v>7.9</v>
      </c>
      <c r="K365">
        <v>95</v>
      </c>
      <c r="L365" t="s">
        <v>25</v>
      </c>
      <c r="M365">
        <v>1100</v>
      </c>
      <c r="N365">
        <v>545</v>
      </c>
      <c r="O365">
        <v>5</v>
      </c>
      <c r="P365" t="s">
        <v>26</v>
      </c>
      <c r="Q365" t="s">
        <v>40</v>
      </c>
      <c r="R365">
        <v>4470</v>
      </c>
      <c r="S365">
        <v>1864</v>
      </c>
      <c r="T365">
        <v>1571</v>
      </c>
      <c r="U365" t="s">
        <v>34</v>
      </c>
      <c r="V365" t="s">
        <v>824</v>
      </c>
    </row>
    <row r="366" spans="1:22">
      <c r="A366" t="s">
        <v>825</v>
      </c>
      <c r="B366" t="s">
        <v>826</v>
      </c>
      <c r="C366">
        <v>250</v>
      </c>
      <c r="D366">
        <v>102</v>
      </c>
      <c r="E366" t="s">
        <v>24</v>
      </c>
      <c r="G366">
        <v>900</v>
      </c>
      <c r="H366">
        <v>192</v>
      </c>
      <c r="I366">
        <v>465</v>
      </c>
      <c r="J366">
        <v>4.5</v>
      </c>
      <c r="K366">
        <v>126</v>
      </c>
      <c r="L366" t="s">
        <v>25</v>
      </c>
      <c r="N366">
        <v>380</v>
      </c>
      <c r="O366">
        <v>4</v>
      </c>
      <c r="P366" t="s">
        <v>63</v>
      </c>
      <c r="Q366" t="s">
        <v>827</v>
      </c>
      <c r="R366">
        <v>5453</v>
      </c>
      <c r="S366">
        <v>2080</v>
      </c>
      <c r="T366">
        <v>1559</v>
      </c>
      <c r="U366" t="s">
        <v>505</v>
      </c>
      <c r="V366" t="s">
        <v>828</v>
      </c>
    </row>
    <row r="367" spans="1:22">
      <c r="A367" t="s">
        <v>829</v>
      </c>
      <c r="B367" t="s">
        <v>830</v>
      </c>
      <c r="C367">
        <v>160</v>
      </c>
      <c r="D367">
        <v>52</v>
      </c>
      <c r="E367" t="s">
        <v>24</v>
      </c>
      <c r="F367">
        <v>192</v>
      </c>
      <c r="G367">
        <v>310</v>
      </c>
      <c r="H367">
        <v>149</v>
      </c>
      <c r="I367">
        <v>310</v>
      </c>
      <c r="J367">
        <v>9</v>
      </c>
      <c r="K367">
        <v>90</v>
      </c>
      <c r="L367" t="s">
        <v>25</v>
      </c>
      <c r="M367">
        <v>1000</v>
      </c>
      <c r="N367">
        <v>470</v>
      </c>
      <c r="O367">
        <v>5</v>
      </c>
      <c r="P367" t="s">
        <v>56</v>
      </c>
      <c r="Q367" t="s">
        <v>40</v>
      </c>
      <c r="R367">
        <v>4488</v>
      </c>
      <c r="S367">
        <v>1884</v>
      </c>
      <c r="T367">
        <v>1625</v>
      </c>
      <c r="U367" t="s">
        <v>34</v>
      </c>
      <c r="V367" t="s">
        <v>831</v>
      </c>
    </row>
    <row r="368" spans="1:22">
      <c r="A368" t="s">
        <v>829</v>
      </c>
      <c r="B368" t="s">
        <v>832</v>
      </c>
      <c r="C368">
        <v>160</v>
      </c>
      <c r="D368">
        <v>59</v>
      </c>
      <c r="E368" t="s">
        <v>24</v>
      </c>
      <c r="F368">
        <v>216</v>
      </c>
      <c r="G368">
        <v>310</v>
      </c>
      <c r="H368">
        <v>149</v>
      </c>
      <c r="I368">
        <v>350</v>
      </c>
      <c r="J368">
        <v>8.5</v>
      </c>
      <c r="K368">
        <v>110</v>
      </c>
      <c r="L368" t="s">
        <v>25</v>
      </c>
      <c r="M368">
        <v>1000</v>
      </c>
      <c r="N368">
        <v>470</v>
      </c>
      <c r="O368">
        <v>5</v>
      </c>
      <c r="P368" t="s">
        <v>56</v>
      </c>
      <c r="Q368" t="s">
        <v>40</v>
      </c>
      <c r="R368">
        <v>4488</v>
      </c>
      <c r="S368">
        <v>1884</v>
      </c>
      <c r="T368">
        <v>1625</v>
      </c>
      <c r="U368" t="s">
        <v>34</v>
      </c>
      <c r="V368" t="s">
        <v>833</v>
      </c>
    </row>
    <row r="369" spans="1:22">
      <c r="A369" t="s">
        <v>829</v>
      </c>
      <c r="B369" t="s">
        <v>834</v>
      </c>
      <c r="C369">
        <v>180</v>
      </c>
      <c r="D369">
        <v>77</v>
      </c>
      <c r="E369" t="s">
        <v>24</v>
      </c>
      <c r="F369">
        <v>288</v>
      </c>
      <c r="G369">
        <v>545</v>
      </c>
      <c r="H369">
        <v>145</v>
      </c>
      <c r="I369">
        <v>450</v>
      </c>
      <c r="J369">
        <v>6.6</v>
      </c>
      <c r="K369">
        <v>120</v>
      </c>
      <c r="L369" t="s">
        <v>25</v>
      </c>
      <c r="M369">
        <v>1000</v>
      </c>
      <c r="N369">
        <v>470</v>
      </c>
      <c r="O369">
        <v>5</v>
      </c>
      <c r="P369" t="s">
        <v>56</v>
      </c>
      <c r="Q369" t="s">
        <v>40</v>
      </c>
      <c r="R369">
        <v>4488</v>
      </c>
      <c r="S369">
        <v>1884</v>
      </c>
      <c r="T369">
        <v>1625</v>
      </c>
      <c r="U369" t="s">
        <v>34</v>
      </c>
      <c r="V369" t="s">
        <v>835</v>
      </c>
    </row>
    <row r="370" spans="1:22">
      <c r="A370" t="s">
        <v>829</v>
      </c>
      <c r="B370" t="s">
        <v>836</v>
      </c>
      <c r="C370">
        <v>180</v>
      </c>
      <c r="D370">
        <v>79</v>
      </c>
      <c r="E370" t="s">
        <v>24</v>
      </c>
      <c r="F370">
        <v>288</v>
      </c>
      <c r="G370">
        <v>679</v>
      </c>
      <c r="H370">
        <v>151</v>
      </c>
      <c r="I370">
        <v>450</v>
      </c>
      <c r="J370">
        <v>5.4</v>
      </c>
      <c r="K370">
        <v>135</v>
      </c>
      <c r="L370" t="s">
        <v>25</v>
      </c>
      <c r="M370">
        <v>1200</v>
      </c>
      <c r="N370">
        <v>470</v>
      </c>
      <c r="O370">
        <v>5</v>
      </c>
      <c r="P370" t="s">
        <v>63</v>
      </c>
      <c r="Q370" t="s">
        <v>40</v>
      </c>
      <c r="R370">
        <v>4488</v>
      </c>
      <c r="S370">
        <v>1884</v>
      </c>
      <c r="T370">
        <v>1608</v>
      </c>
      <c r="U370" t="s">
        <v>34</v>
      </c>
      <c r="V370" t="s">
        <v>837</v>
      </c>
    </row>
    <row r="371" spans="1:22">
      <c r="A371" t="s">
        <v>829</v>
      </c>
      <c r="B371" t="s">
        <v>838</v>
      </c>
      <c r="C371">
        <v>160</v>
      </c>
      <c r="D371">
        <v>59</v>
      </c>
      <c r="E371" t="s">
        <v>24</v>
      </c>
      <c r="F371">
        <v>216</v>
      </c>
      <c r="G371">
        <v>310</v>
      </c>
      <c r="H371">
        <v>145</v>
      </c>
      <c r="I371">
        <v>360</v>
      </c>
      <c r="J371">
        <v>8.1</v>
      </c>
      <c r="K371">
        <v>110</v>
      </c>
      <c r="L371" t="s">
        <v>25</v>
      </c>
      <c r="M371">
        <v>1000</v>
      </c>
      <c r="N371">
        <v>585</v>
      </c>
      <c r="O371">
        <v>5</v>
      </c>
      <c r="P371" t="s">
        <v>56</v>
      </c>
      <c r="Q371" t="s">
        <v>40</v>
      </c>
      <c r="R371">
        <v>4658</v>
      </c>
      <c r="S371">
        <v>1879</v>
      </c>
      <c r="T371">
        <v>1622</v>
      </c>
      <c r="U371" t="s">
        <v>34</v>
      </c>
      <c r="V371" t="s">
        <v>839</v>
      </c>
    </row>
    <row r="372" spans="1:22">
      <c r="A372" t="s">
        <v>829</v>
      </c>
      <c r="B372" t="s">
        <v>840</v>
      </c>
      <c r="C372">
        <v>180</v>
      </c>
      <c r="D372">
        <v>77</v>
      </c>
      <c r="E372" t="s">
        <v>24</v>
      </c>
      <c r="F372">
        <v>288</v>
      </c>
      <c r="G372">
        <v>545</v>
      </c>
      <c r="H372">
        <v>141</v>
      </c>
      <c r="I372">
        <v>455</v>
      </c>
      <c r="J372">
        <v>6.7</v>
      </c>
      <c r="K372">
        <v>120</v>
      </c>
      <c r="L372" t="s">
        <v>25</v>
      </c>
      <c r="M372">
        <v>1000</v>
      </c>
      <c r="N372">
        <v>585</v>
      </c>
      <c r="O372">
        <v>5</v>
      </c>
      <c r="P372" t="s">
        <v>56</v>
      </c>
      <c r="Q372" t="s">
        <v>40</v>
      </c>
      <c r="R372">
        <v>4658</v>
      </c>
      <c r="S372">
        <v>1879</v>
      </c>
      <c r="T372">
        <v>1622</v>
      </c>
      <c r="U372" t="s">
        <v>34</v>
      </c>
      <c r="V372" t="s">
        <v>841</v>
      </c>
    </row>
    <row r="373" spans="1:22">
      <c r="A373" t="s">
        <v>829</v>
      </c>
      <c r="B373" t="s">
        <v>842</v>
      </c>
      <c r="C373">
        <v>180</v>
      </c>
      <c r="D373">
        <v>77</v>
      </c>
      <c r="E373" t="s">
        <v>24</v>
      </c>
      <c r="F373">
        <v>288</v>
      </c>
      <c r="G373">
        <v>679</v>
      </c>
      <c r="H373">
        <v>150</v>
      </c>
      <c r="I373">
        <v>450</v>
      </c>
      <c r="J373">
        <v>6.7</v>
      </c>
      <c r="K373">
        <v>120</v>
      </c>
      <c r="L373" t="s">
        <v>25</v>
      </c>
      <c r="M373">
        <v>1200</v>
      </c>
      <c r="N373">
        <v>585</v>
      </c>
      <c r="O373">
        <v>5</v>
      </c>
      <c r="P373" t="s">
        <v>63</v>
      </c>
      <c r="Q373" t="s">
        <v>40</v>
      </c>
      <c r="R373">
        <v>4658</v>
      </c>
      <c r="S373">
        <v>1879</v>
      </c>
      <c r="T373">
        <v>1620</v>
      </c>
      <c r="U373" t="s">
        <v>34</v>
      </c>
      <c r="V373" t="s">
        <v>843</v>
      </c>
    </row>
    <row r="374" spans="1:22">
      <c r="A374" t="s">
        <v>829</v>
      </c>
      <c r="B374" t="s">
        <v>844</v>
      </c>
      <c r="C374">
        <v>160</v>
      </c>
      <c r="D374">
        <v>59</v>
      </c>
      <c r="E374" t="s">
        <v>24</v>
      </c>
      <c r="F374">
        <v>216</v>
      </c>
      <c r="G374">
        <v>310</v>
      </c>
      <c r="H374">
        <v>141</v>
      </c>
      <c r="I374">
        <v>370</v>
      </c>
      <c r="J374">
        <v>8.1</v>
      </c>
      <c r="K374">
        <v>110</v>
      </c>
      <c r="L374" t="s">
        <v>25</v>
      </c>
      <c r="M374">
        <v>1000</v>
      </c>
      <c r="N374">
        <v>570</v>
      </c>
      <c r="O374">
        <v>5</v>
      </c>
      <c r="P374" t="s">
        <v>56</v>
      </c>
      <c r="Q374" t="s">
        <v>40</v>
      </c>
      <c r="R374">
        <v>4658</v>
      </c>
      <c r="S374">
        <v>1879</v>
      </c>
      <c r="T374">
        <v>1623</v>
      </c>
      <c r="U374" t="s">
        <v>34</v>
      </c>
      <c r="V374" t="s">
        <v>845</v>
      </c>
    </row>
    <row r="375" spans="1:22">
      <c r="A375" t="s">
        <v>829</v>
      </c>
      <c r="B375" t="s">
        <v>846</v>
      </c>
      <c r="C375">
        <v>180</v>
      </c>
      <c r="D375">
        <v>77</v>
      </c>
      <c r="E375" t="s">
        <v>24</v>
      </c>
      <c r="F375">
        <v>288</v>
      </c>
      <c r="G375">
        <v>545</v>
      </c>
      <c r="H375">
        <v>138</v>
      </c>
      <c r="I375">
        <v>470</v>
      </c>
      <c r="J375">
        <v>6.7</v>
      </c>
      <c r="K375">
        <v>120</v>
      </c>
      <c r="L375" t="s">
        <v>25</v>
      </c>
      <c r="M375">
        <v>1000</v>
      </c>
      <c r="N375">
        <v>570</v>
      </c>
      <c r="O375">
        <v>5</v>
      </c>
      <c r="P375" t="s">
        <v>56</v>
      </c>
      <c r="Q375" t="s">
        <v>40</v>
      </c>
      <c r="R375">
        <v>4658</v>
      </c>
      <c r="S375">
        <v>1879</v>
      </c>
      <c r="T375">
        <v>1623</v>
      </c>
      <c r="U375" t="s">
        <v>34</v>
      </c>
      <c r="V375" t="s">
        <v>847</v>
      </c>
    </row>
    <row r="376" spans="1:22">
      <c r="A376" t="s">
        <v>829</v>
      </c>
      <c r="B376" t="s">
        <v>848</v>
      </c>
      <c r="C376">
        <v>180</v>
      </c>
      <c r="D376">
        <v>77</v>
      </c>
      <c r="E376" t="s">
        <v>24</v>
      </c>
      <c r="F376">
        <v>288</v>
      </c>
      <c r="G376">
        <v>679</v>
      </c>
      <c r="H376">
        <v>146</v>
      </c>
      <c r="I376">
        <v>460</v>
      </c>
      <c r="J376">
        <v>6.7</v>
      </c>
      <c r="K376">
        <v>120</v>
      </c>
      <c r="L376" t="s">
        <v>25</v>
      </c>
      <c r="M376">
        <v>1200</v>
      </c>
      <c r="N376">
        <v>570</v>
      </c>
      <c r="O376">
        <v>5</v>
      </c>
      <c r="P376" t="s">
        <v>63</v>
      </c>
      <c r="Q376" t="s">
        <v>40</v>
      </c>
      <c r="R376">
        <v>4658</v>
      </c>
      <c r="S376">
        <v>1879</v>
      </c>
      <c r="T376">
        <v>1621</v>
      </c>
      <c r="U376" t="s">
        <v>34</v>
      </c>
      <c r="V376" t="s">
        <v>849</v>
      </c>
    </row>
    <row r="377" spans="1:22">
      <c r="A377" t="s">
        <v>829</v>
      </c>
      <c r="B377" t="s">
        <v>850</v>
      </c>
      <c r="C377">
        <v>180</v>
      </c>
      <c r="D377">
        <v>79</v>
      </c>
      <c r="E377" t="s">
        <v>24</v>
      </c>
      <c r="F377">
        <v>288</v>
      </c>
      <c r="G377">
        <v>679</v>
      </c>
      <c r="H377">
        <v>143</v>
      </c>
      <c r="I377">
        <v>470</v>
      </c>
      <c r="J377">
        <v>5.4</v>
      </c>
      <c r="K377">
        <v>135</v>
      </c>
      <c r="L377" t="s">
        <v>25</v>
      </c>
      <c r="M377">
        <v>1200</v>
      </c>
      <c r="N377">
        <v>570</v>
      </c>
      <c r="O377">
        <v>5</v>
      </c>
      <c r="P377" t="s">
        <v>63</v>
      </c>
      <c r="Q377" t="s">
        <v>40</v>
      </c>
      <c r="R377">
        <v>4660</v>
      </c>
      <c r="S377">
        <v>1879</v>
      </c>
      <c r="T377">
        <v>1608</v>
      </c>
      <c r="U377" t="s">
        <v>34</v>
      </c>
      <c r="V377" t="s">
        <v>851</v>
      </c>
    </row>
    <row r="378" spans="1:22">
      <c r="A378" t="s">
        <v>829</v>
      </c>
      <c r="B378" t="s">
        <v>852</v>
      </c>
      <c r="C378">
        <v>180</v>
      </c>
      <c r="D378">
        <v>79</v>
      </c>
      <c r="E378" t="s">
        <v>24</v>
      </c>
      <c r="F378">
        <v>288</v>
      </c>
      <c r="G378">
        <v>679</v>
      </c>
      <c r="H378">
        <v>147</v>
      </c>
      <c r="I378">
        <v>460</v>
      </c>
      <c r="J378">
        <v>5.4</v>
      </c>
      <c r="K378">
        <v>135</v>
      </c>
      <c r="L378" t="s">
        <v>25</v>
      </c>
      <c r="M378">
        <v>1200</v>
      </c>
      <c r="N378">
        <v>585</v>
      </c>
      <c r="O378">
        <v>5</v>
      </c>
      <c r="P378" t="s">
        <v>63</v>
      </c>
      <c r="Q378" t="s">
        <v>40</v>
      </c>
      <c r="R378">
        <v>4660</v>
      </c>
      <c r="S378">
        <v>1879</v>
      </c>
      <c r="T378">
        <v>1607</v>
      </c>
      <c r="U378" t="s">
        <v>34</v>
      </c>
      <c r="V378" t="s">
        <v>853</v>
      </c>
    </row>
    <row r="379" spans="1:22">
      <c r="A379" t="s">
        <v>854</v>
      </c>
      <c r="B379" t="s">
        <v>855</v>
      </c>
      <c r="C379">
        <v>150</v>
      </c>
      <c r="D379">
        <v>81</v>
      </c>
      <c r="E379" t="s">
        <v>24</v>
      </c>
      <c r="G379">
        <v>320</v>
      </c>
      <c r="H379">
        <v>166</v>
      </c>
      <c r="I379">
        <v>390</v>
      </c>
      <c r="J379">
        <v>9.6</v>
      </c>
      <c r="K379">
        <v>50</v>
      </c>
      <c r="L379" t="s">
        <v>25</v>
      </c>
      <c r="N379">
        <v>467</v>
      </c>
      <c r="O379">
        <v>5</v>
      </c>
      <c r="P379" t="s">
        <v>26</v>
      </c>
      <c r="Q379" t="s">
        <v>89</v>
      </c>
      <c r="R379">
        <v>4720</v>
      </c>
      <c r="S379">
        <v>1908</v>
      </c>
      <c r="T379">
        <v>1696</v>
      </c>
      <c r="U379" t="s">
        <v>34</v>
      </c>
      <c r="V379" t="s">
        <v>856</v>
      </c>
    </row>
    <row r="380" spans="1:22">
      <c r="A380" t="s">
        <v>854</v>
      </c>
      <c r="B380" t="s">
        <v>857</v>
      </c>
      <c r="C380">
        <v>150</v>
      </c>
      <c r="D380">
        <v>68</v>
      </c>
      <c r="E380" t="s">
        <v>24</v>
      </c>
      <c r="G380">
        <v>320</v>
      </c>
      <c r="H380">
        <v>149</v>
      </c>
      <c r="I380">
        <v>330</v>
      </c>
      <c r="J380">
        <v>9.6</v>
      </c>
      <c r="K380">
        <v>50</v>
      </c>
      <c r="L380" t="s">
        <v>25</v>
      </c>
      <c r="N380">
        <v>467</v>
      </c>
      <c r="O380">
        <v>5</v>
      </c>
      <c r="P380" t="s">
        <v>26</v>
      </c>
      <c r="Q380" t="s">
        <v>89</v>
      </c>
      <c r="R380">
        <v>4720</v>
      </c>
      <c r="S380">
        <v>1908</v>
      </c>
      <c r="T380">
        <v>1696</v>
      </c>
      <c r="U380" t="s">
        <v>34</v>
      </c>
      <c r="V380" t="s">
        <v>858</v>
      </c>
    </row>
    <row r="381" spans="1:22">
      <c r="A381" t="s">
        <v>859</v>
      </c>
      <c r="B381" t="s">
        <v>860</v>
      </c>
      <c r="C381">
        <v>180</v>
      </c>
      <c r="D381">
        <v>62</v>
      </c>
      <c r="E381" t="s">
        <v>24</v>
      </c>
      <c r="G381">
        <v>584</v>
      </c>
      <c r="H381">
        <v>155</v>
      </c>
      <c r="I381">
        <v>325</v>
      </c>
      <c r="J381">
        <v>3.9</v>
      </c>
      <c r="K381">
        <v>100</v>
      </c>
      <c r="L381" t="s">
        <v>25</v>
      </c>
      <c r="M381">
        <v>1600</v>
      </c>
      <c r="N381">
        <v>313</v>
      </c>
      <c r="O381">
        <v>5</v>
      </c>
      <c r="P381" t="s">
        <v>63</v>
      </c>
      <c r="Q381" t="s">
        <v>33</v>
      </c>
      <c r="R381">
        <v>4300</v>
      </c>
      <c r="S381">
        <v>1822</v>
      </c>
      <c r="T381">
        <v>1636</v>
      </c>
      <c r="U381" t="s">
        <v>34</v>
      </c>
      <c r="V381" t="s">
        <v>861</v>
      </c>
    </row>
    <row r="382" spans="1:22">
      <c r="A382" t="s">
        <v>859</v>
      </c>
      <c r="B382" t="s">
        <v>862</v>
      </c>
      <c r="C382">
        <v>180</v>
      </c>
      <c r="D382">
        <v>62</v>
      </c>
      <c r="E382" t="s">
        <v>24</v>
      </c>
      <c r="G382">
        <v>343</v>
      </c>
      <c r="H382">
        <v>141</v>
      </c>
      <c r="I382">
        <v>335</v>
      </c>
      <c r="J382">
        <v>6.7</v>
      </c>
      <c r="K382">
        <v>100</v>
      </c>
      <c r="L382" t="s">
        <v>25</v>
      </c>
      <c r="M382">
        <v>1600</v>
      </c>
      <c r="N382">
        <v>323</v>
      </c>
      <c r="O382">
        <v>5</v>
      </c>
      <c r="P382" t="s">
        <v>56</v>
      </c>
      <c r="Q382" t="s">
        <v>33</v>
      </c>
      <c r="R382">
        <v>4270</v>
      </c>
      <c r="S382">
        <v>1822</v>
      </c>
      <c r="T382">
        <v>1636</v>
      </c>
      <c r="U382" t="s">
        <v>34</v>
      </c>
      <c r="V382" t="s">
        <v>863</v>
      </c>
    </row>
    <row r="383" spans="1:22">
      <c r="A383" t="s">
        <v>859</v>
      </c>
      <c r="B383" t="s">
        <v>864</v>
      </c>
      <c r="C383">
        <v>180</v>
      </c>
      <c r="D383">
        <v>47</v>
      </c>
      <c r="E383" t="s">
        <v>24</v>
      </c>
      <c r="G383">
        <v>343</v>
      </c>
      <c r="H383">
        <v>152</v>
      </c>
      <c r="I383">
        <v>250</v>
      </c>
      <c r="J383">
        <v>6.7</v>
      </c>
      <c r="K383">
        <v>65</v>
      </c>
      <c r="L383" t="s">
        <v>25</v>
      </c>
      <c r="M383">
        <v>0</v>
      </c>
      <c r="N383">
        <v>323</v>
      </c>
      <c r="O383">
        <v>5</v>
      </c>
      <c r="P383" t="s">
        <v>56</v>
      </c>
      <c r="Q383" t="s">
        <v>33</v>
      </c>
      <c r="R383">
        <v>4270</v>
      </c>
      <c r="S383">
        <v>1822</v>
      </c>
      <c r="T383">
        <v>1636</v>
      </c>
      <c r="U383" t="s">
        <v>34</v>
      </c>
      <c r="V383" t="s">
        <v>865</v>
      </c>
    </row>
    <row r="384" spans="1:22">
      <c r="A384" t="s">
        <v>859</v>
      </c>
      <c r="B384" t="s">
        <v>866</v>
      </c>
      <c r="C384">
        <v>180</v>
      </c>
      <c r="D384">
        <v>62</v>
      </c>
      <c r="E384" t="s">
        <v>24</v>
      </c>
      <c r="G384">
        <v>343</v>
      </c>
      <c r="H384">
        <v>148</v>
      </c>
      <c r="I384">
        <v>335</v>
      </c>
      <c r="J384">
        <v>6.7</v>
      </c>
      <c r="K384">
        <v>100</v>
      </c>
      <c r="L384" t="s">
        <v>25</v>
      </c>
      <c r="M384">
        <v>1600</v>
      </c>
      <c r="N384">
        <v>323</v>
      </c>
      <c r="O384">
        <v>5</v>
      </c>
      <c r="P384" t="s">
        <v>56</v>
      </c>
      <c r="Q384" t="s">
        <v>33</v>
      </c>
      <c r="R384">
        <v>4270</v>
      </c>
      <c r="S384">
        <v>1822</v>
      </c>
      <c r="T384">
        <v>1636</v>
      </c>
      <c r="U384" t="s">
        <v>34</v>
      </c>
      <c r="V384" t="s">
        <v>867</v>
      </c>
    </row>
    <row r="385" spans="1:22">
      <c r="A385" t="s">
        <v>859</v>
      </c>
      <c r="B385" t="s">
        <v>868</v>
      </c>
      <c r="C385">
        <v>180</v>
      </c>
      <c r="D385">
        <v>62</v>
      </c>
      <c r="E385" t="s">
        <v>24</v>
      </c>
      <c r="G385">
        <v>584</v>
      </c>
      <c r="H385">
        <v>155</v>
      </c>
      <c r="I385">
        <v>325</v>
      </c>
      <c r="J385">
        <v>4.5</v>
      </c>
      <c r="K385">
        <v>100</v>
      </c>
      <c r="L385" t="s">
        <v>25</v>
      </c>
      <c r="M385">
        <v>1600</v>
      </c>
      <c r="N385">
        <v>313</v>
      </c>
      <c r="O385">
        <v>5</v>
      </c>
      <c r="P385" t="s">
        <v>63</v>
      </c>
      <c r="Q385" t="s">
        <v>33</v>
      </c>
      <c r="R385">
        <v>4300</v>
      </c>
      <c r="S385">
        <v>1822</v>
      </c>
      <c r="T385">
        <v>1636</v>
      </c>
      <c r="U385" t="s">
        <v>34</v>
      </c>
      <c r="V385" t="s">
        <v>869</v>
      </c>
    </row>
    <row r="386" spans="1:22">
      <c r="A386" t="s">
        <v>859</v>
      </c>
      <c r="B386" t="s">
        <v>870</v>
      </c>
      <c r="C386">
        <v>180</v>
      </c>
      <c r="D386">
        <v>47</v>
      </c>
      <c r="E386" t="s">
        <v>24</v>
      </c>
      <c r="G386">
        <v>343</v>
      </c>
      <c r="H386">
        <v>152</v>
      </c>
      <c r="I386">
        <v>250</v>
      </c>
      <c r="J386">
        <v>6.7</v>
      </c>
      <c r="K386">
        <v>65</v>
      </c>
      <c r="L386" t="s">
        <v>25</v>
      </c>
      <c r="M386">
        <v>0</v>
      </c>
      <c r="N386">
        <v>323</v>
      </c>
      <c r="O386">
        <v>5</v>
      </c>
      <c r="P386" t="s">
        <v>56</v>
      </c>
      <c r="Q386" t="s">
        <v>33</v>
      </c>
      <c r="R386">
        <v>4270</v>
      </c>
      <c r="S386">
        <v>1822</v>
      </c>
      <c r="T386">
        <v>1636</v>
      </c>
      <c r="U386" t="s">
        <v>34</v>
      </c>
      <c r="V386" t="s">
        <v>871</v>
      </c>
    </row>
    <row r="387" spans="1:22">
      <c r="A387" t="s">
        <v>859</v>
      </c>
      <c r="B387" t="s">
        <v>872</v>
      </c>
      <c r="C387">
        <v>180</v>
      </c>
      <c r="D387">
        <v>62</v>
      </c>
      <c r="E387" t="s">
        <v>24</v>
      </c>
      <c r="G387">
        <v>343</v>
      </c>
      <c r="H387">
        <v>148</v>
      </c>
      <c r="I387">
        <v>335</v>
      </c>
      <c r="J387">
        <v>6.7</v>
      </c>
      <c r="K387">
        <v>100</v>
      </c>
      <c r="L387" t="s">
        <v>25</v>
      </c>
      <c r="M387">
        <v>1600</v>
      </c>
      <c r="N387">
        <v>323</v>
      </c>
      <c r="O387">
        <v>5</v>
      </c>
      <c r="P387" t="s">
        <v>56</v>
      </c>
      <c r="Q387" t="s">
        <v>33</v>
      </c>
      <c r="R387">
        <v>4270</v>
      </c>
      <c r="S387">
        <v>1822</v>
      </c>
      <c r="T387">
        <v>1636</v>
      </c>
      <c r="U387" t="s">
        <v>34</v>
      </c>
      <c r="V387" t="s">
        <v>873</v>
      </c>
    </row>
    <row r="388" spans="1:22">
      <c r="A388" t="s">
        <v>859</v>
      </c>
      <c r="B388" t="s">
        <v>874</v>
      </c>
      <c r="C388">
        <v>180</v>
      </c>
      <c r="D388">
        <v>62</v>
      </c>
      <c r="E388" t="s">
        <v>24</v>
      </c>
      <c r="G388">
        <v>543</v>
      </c>
      <c r="H388">
        <v>149</v>
      </c>
      <c r="I388">
        <v>335</v>
      </c>
      <c r="J388">
        <v>3.7</v>
      </c>
      <c r="K388">
        <v>100</v>
      </c>
      <c r="L388" t="s">
        <v>25</v>
      </c>
      <c r="M388">
        <v>1600</v>
      </c>
      <c r="N388">
        <v>370</v>
      </c>
      <c r="O388">
        <v>5</v>
      </c>
      <c r="P388" t="s">
        <v>63</v>
      </c>
      <c r="Q388" t="s">
        <v>33</v>
      </c>
      <c r="R388">
        <v>4400</v>
      </c>
      <c r="S388">
        <v>1844</v>
      </c>
      <c r="T388">
        <v>1556</v>
      </c>
      <c r="U388" t="s">
        <v>34</v>
      </c>
      <c r="V388" t="s">
        <v>875</v>
      </c>
    </row>
    <row r="389" spans="1:22">
      <c r="A389" t="s">
        <v>859</v>
      </c>
      <c r="B389" t="s">
        <v>876</v>
      </c>
      <c r="C389">
        <v>180</v>
      </c>
      <c r="D389">
        <v>62</v>
      </c>
      <c r="E389" t="s">
        <v>24</v>
      </c>
      <c r="G389">
        <v>343</v>
      </c>
      <c r="H389">
        <v>136</v>
      </c>
      <c r="I389">
        <v>355</v>
      </c>
      <c r="J389">
        <v>5.8</v>
      </c>
      <c r="K389">
        <v>110</v>
      </c>
      <c r="L389" t="s">
        <v>25</v>
      </c>
      <c r="M389">
        <v>1600</v>
      </c>
      <c r="N389">
        <v>370</v>
      </c>
      <c r="O389">
        <v>5</v>
      </c>
      <c r="P389" t="s">
        <v>56</v>
      </c>
      <c r="Q389" t="s">
        <v>33</v>
      </c>
      <c r="R389">
        <v>4400</v>
      </c>
      <c r="S389">
        <v>1844</v>
      </c>
      <c r="T389">
        <v>1556</v>
      </c>
      <c r="U389" t="s">
        <v>34</v>
      </c>
      <c r="V389" t="s">
        <v>877</v>
      </c>
    </row>
    <row r="390" spans="1:22">
      <c r="A390" t="s">
        <v>859</v>
      </c>
      <c r="B390" t="s">
        <v>878</v>
      </c>
      <c r="C390">
        <v>180</v>
      </c>
      <c r="D390">
        <v>47</v>
      </c>
      <c r="E390" t="s">
        <v>24</v>
      </c>
      <c r="G390">
        <v>343</v>
      </c>
      <c r="H390">
        <v>145</v>
      </c>
      <c r="I390">
        <v>265</v>
      </c>
      <c r="J390">
        <v>5.9</v>
      </c>
      <c r="K390">
        <v>65</v>
      </c>
      <c r="L390" t="s">
        <v>25</v>
      </c>
      <c r="M390">
        <v>0</v>
      </c>
      <c r="N390">
        <v>370</v>
      </c>
      <c r="O390">
        <v>5</v>
      </c>
      <c r="P390" t="s">
        <v>56</v>
      </c>
      <c r="Q390" t="s">
        <v>33</v>
      </c>
      <c r="R390">
        <v>4400</v>
      </c>
      <c r="S390">
        <v>1844</v>
      </c>
      <c r="T390">
        <v>1556</v>
      </c>
      <c r="U390" t="s">
        <v>34</v>
      </c>
      <c r="V390" t="s">
        <v>879</v>
      </c>
    </row>
    <row r="391" spans="1:22">
      <c r="A391" t="s">
        <v>859</v>
      </c>
      <c r="B391" t="s">
        <v>880</v>
      </c>
      <c r="C391">
        <v>180</v>
      </c>
      <c r="D391">
        <v>62</v>
      </c>
      <c r="E391" t="s">
        <v>24</v>
      </c>
      <c r="G391">
        <v>343</v>
      </c>
      <c r="H391">
        <v>143</v>
      </c>
      <c r="I391">
        <v>355</v>
      </c>
      <c r="J391">
        <v>5.8</v>
      </c>
      <c r="K391">
        <v>110</v>
      </c>
      <c r="L391" t="s">
        <v>25</v>
      </c>
      <c r="M391">
        <v>1600</v>
      </c>
      <c r="N391">
        <v>370</v>
      </c>
      <c r="O391">
        <v>5</v>
      </c>
      <c r="P391" t="s">
        <v>56</v>
      </c>
      <c r="Q391" t="s">
        <v>33</v>
      </c>
      <c r="R391">
        <v>4400</v>
      </c>
      <c r="S391">
        <v>1844</v>
      </c>
      <c r="T391">
        <v>1556</v>
      </c>
      <c r="U391" t="s">
        <v>34</v>
      </c>
      <c r="V391" t="s">
        <v>881</v>
      </c>
    </row>
    <row r="392" spans="1:22">
      <c r="A392" t="s">
        <v>859</v>
      </c>
      <c r="B392" t="s">
        <v>882</v>
      </c>
      <c r="C392">
        <v>210</v>
      </c>
      <c r="D392">
        <v>94</v>
      </c>
      <c r="E392" t="s">
        <v>24</v>
      </c>
      <c r="G392">
        <v>710</v>
      </c>
      <c r="H392">
        <v>174</v>
      </c>
      <c r="I392">
        <v>450</v>
      </c>
      <c r="J392">
        <v>3.8</v>
      </c>
      <c r="K392">
        <v>230</v>
      </c>
      <c r="L392" t="s">
        <v>25</v>
      </c>
      <c r="M392">
        <v>1600</v>
      </c>
      <c r="N392">
        <v>630</v>
      </c>
      <c r="O392">
        <v>5</v>
      </c>
      <c r="P392" t="s">
        <v>63</v>
      </c>
      <c r="Q392" t="s">
        <v>89</v>
      </c>
      <c r="R392">
        <v>4695</v>
      </c>
      <c r="S392">
        <v>1920</v>
      </c>
      <c r="T392">
        <v>1705</v>
      </c>
      <c r="U392" t="s">
        <v>34</v>
      </c>
      <c r="V392" t="s">
        <v>883</v>
      </c>
    </row>
    <row r="393" spans="1:22">
      <c r="A393" t="s">
        <v>859</v>
      </c>
      <c r="B393" t="s">
        <v>884</v>
      </c>
      <c r="C393">
        <v>200</v>
      </c>
      <c r="D393">
        <v>94</v>
      </c>
      <c r="E393" t="s">
        <v>24</v>
      </c>
      <c r="G393">
        <v>373</v>
      </c>
      <c r="H393">
        <v>159</v>
      </c>
      <c r="I393">
        <v>465</v>
      </c>
      <c r="J393">
        <v>6.5</v>
      </c>
      <c r="K393">
        <v>230</v>
      </c>
      <c r="L393" t="s">
        <v>25</v>
      </c>
      <c r="M393">
        <v>1600</v>
      </c>
      <c r="N393">
        <v>630</v>
      </c>
      <c r="O393">
        <v>5</v>
      </c>
      <c r="P393" t="s">
        <v>56</v>
      </c>
      <c r="Q393" t="s">
        <v>89</v>
      </c>
      <c r="R393">
        <v>4695</v>
      </c>
      <c r="S393">
        <v>1920</v>
      </c>
      <c r="T393">
        <v>1705</v>
      </c>
      <c r="U393" t="s">
        <v>34</v>
      </c>
      <c r="V393" t="s">
        <v>885</v>
      </c>
    </row>
    <row r="394" spans="1:22">
      <c r="A394" t="s">
        <v>859</v>
      </c>
      <c r="B394" t="s">
        <v>886</v>
      </c>
      <c r="C394">
        <v>200</v>
      </c>
      <c r="D394">
        <v>74.400000000000006</v>
      </c>
      <c r="E394" t="s">
        <v>24</v>
      </c>
      <c r="G394">
        <v>373</v>
      </c>
      <c r="H394">
        <v>160</v>
      </c>
      <c r="I394">
        <v>370</v>
      </c>
      <c r="J394">
        <v>6.9</v>
      </c>
      <c r="K394">
        <v>110</v>
      </c>
      <c r="L394" t="s">
        <v>25</v>
      </c>
      <c r="M394">
        <v>1600</v>
      </c>
      <c r="N394">
        <v>630</v>
      </c>
      <c r="O394">
        <v>5</v>
      </c>
      <c r="P394" t="s">
        <v>56</v>
      </c>
      <c r="Q394" t="s">
        <v>89</v>
      </c>
      <c r="R394">
        <v>4695</v>
      </c>
      <c r="S394">
        <v>1920</v>
      </c>
      <c r="T394">
        <v>1705</v>
      </c>
      <c r="U394" t="s">
        <v>34</v>
      </c>
      <c r="V394" t="s">
        <v>887</v>
      </c>
    </row>
    <row r="395" spans="1:22">
      <c r="A395" t="s">
        <v>859</v>
      </c>
      <c r="B395" t="s">
        <v>888</v>
      </c>
      <c r="C395">
        <v>200</v>
      </c>
      <c r="D395">
        <v>94</v>
      </c>
      <c r="E395" t="s">
        <v>24</v>
      </c>
      <c r="G395">
        <v>373</v>
      </c>
      <c r="H395">
        <v>159</v>
      </c>
      <c r="I395">
        <v>465</v>
      </c>
      <c r="J395">
        <v>6.5</v>
      </c>
      <c r="K395">
        <v>230</v>
      </c>
      <c r="L395" t="s">
        <v>25</v>
      </c>
      <c r="M395">
        <v>1600</v>
      </c>
      <c r="N395">
        <v>630</v>
      </c>
      <c r="O395">
        <v>5</v>
      </c>
      <c r="P395" t="s">
        <v>56</v>
      </c>
      <c r="Q395" t="s">
        <v>89</v>
      </c>
      <c r="R395">
        <v>4695</v>
      </c>
      <c r="S395">
        <v>1920</v>
      </c>
      <c r="T395">
        <v>1705</v>
      </c>
      <c r="U395" t="s">
        <v>34</v>
      </c>
      <c r="V395" t="s">
        <v>889</v>
      </c>
    </row>
    <row r="396" spans="1:22">
      <c r="A396" t="s">
        <v>859</v>
      </c>
      <c r="B396" t="s">
        <v>890</v>
      </c>
      <c r="C396">
        <v>200</v>
      </c>
      <c r="D396">
        <v>94</v>
      </c>
      <c r="E396" t="s">
        <v>24</v>
      </c>
      <c r="G396">
        <v>643</v>
      </c>
      <c r="H396">
        <v>174</v>
      </c>
      <c r="I396">
        <v>455</v>
      </c>
      <c r="J396">
        <v>4.9000000000000004</v>
      </c>
      <c r="K396">
        <v>230</v>
      </c>
      <c r="L396" t="s">
        <v>25</v>
      </c>
      <c r="M396">
        <v>1600</v>
      </c>
      <c r="N396">
        <v>630</v>
      </c>
      <c r="O396">
        <v>5</v>
      </c>
      <c r="P396" t="s">
        <v>63</v>
      </c>
      <c r="Q396" t="s">
        <v>89</v>
      </c>
      <c r="R396">
        <v>4695</v>
      </c>
      <c r="S396">
        <v>1920</v>
      </c>
      <c r="T396">
        <v>1705</v>
      </c>
      <c r="U396" t="s">
        <v>34</v>
      </c>
      <c r="V396" t="s">
        <v>891</v>
      </c>
    </row>
    <row r="397" spans="1:22">
      <c r="A397" t="s">
        <v>859</v>
      </c>
      <c r="B397" t="s">
        <v>892</v>
      </c>
      <c r="C397">
        <v>200</v>
      </c>
      <c r="D397">
        <v>94</v>
      </c>
      <c r="E397" t="s">
        <v>24</v>
      </c>
      <c r="G397">
        <v>643</v>
      </c>
      <c r="H397">
        <v>174</v>
      </c>
      <c r="I397">
        <v>455</v>
      </c>
      <c r="J397">
        <v>4.9000000000000004</v>
      </c>
      <c r="K397">
        <v>230</v>
      </c>
      <c r="L397" t="s">
        <v>25</v>
      </c>
      <c r="M397">
        <v>1600</v>
      </c>
      <c r="N397">
        <v>630</v>
      </c>
      <c r="O397">
        <v>5</v>
      </c>
      <c r="P397" t="s">
        <v>63</v>
      </c>
      <c r="Q397" t="s">
        <v>89</v>
      </c>
      <c r="R397">
        <v>4695</v>
      </c>
      <c r="S397">
        <v>1920</v>
      </c>
      <c r="T397">
        <v>1705</v>
      </c>
      <c r="U397" t="s">
        <v>34</v>
      </c>
      <c r="V397" t="s">
        <v>893</v>
      </c>
    </row>
    <row r="398" spans="1:22">
      <c r="A398" t="s">
        <v>894</v>
      </c>
      <c r="B398" t="s">
        <v>895</v>
      </c>
      <c r="C398">
        <v>160</v>
      </c>
      <c r="D398">
        <v>64</v>
      </c>
      <c r="E398" t="s">
        <v>24</v>
      </c>
      <c r="F398">
        <v>96</v>
      </c>
      <c r="G398">
        <v>336</v>
      </c>
      <c r="H398">
        <v>154</v>
      </c>
      <c r="I398">
        <v>320</v>
      </c>
      <c r="J398">
        <v>6.9</v>
      </c>
      <c r="K398">
        <v>100</v>
      </c>
      <c r="L398" t="s">
        <v>25</v>
      </c>
      <c r="M398">
        <v>750</v>
      </c>
      <c r="N398">
        <v>441</v>
      </c>
      <c r="O398">
        <v>5</v>
      </c>
      <c r="P398" t="s">
        <v>63</v>
      </c>
      <c r="Q398" t="s">
        <v>40</v>
      </c>
      <c r="R398">
        <v>4690</v>
      </c>
      <c r="S398">
        <v>1860</v>
      </c>
      <c r="T398">
        <v>1650</v>
      </c>
      <c r="U398" t="s">
        <v>34</v>
      </c>
      <c r="V398" t="s">
        <v>896</v>
      </c>
    </row>
    <row r="399" spans="1:22">
      <c r="A399" t="s">
        <v>897</v>
      </c>
      <c r="B399" t="s">
        <v>898</v>
      </c>
      <c r="C399">
        <v>201</v>
      </c>
      <c r="D399">
        <v>75</v>
      </c>
      <c r="E399" t="s">
        <v>24</v>
      </c>
      <c r="F399">
        <v>4416</v>
      </c>
      <c r="G399">
        <v>493</v>
      </c>
      <c r="H399">
        <v>119</v>
      </c>
      <c r="I399">
        <v>525</v>
      </c>
      <c r="J399">
        <v>4.4000000000000004</v>
      </c>
      <c r="K399">
        <v>124</v>
      </c>
      <c r="L399" t="s">
        <v>25</v>
      </c>
      <c r="M399">
        <v>1000</v>
      </c>
      <c r="N399">
        <v>594</v>
      </c>
      <c r="O399">
        <v>5</v>
      </c>
      <c r="P399" t="s">
        <v>63</v>
      </c>
      <c r="Q399" t="s">
        <v>122</v>
      </c>
      <c r="R399">
        <v>4720</v>
      </c>
      <c r="S399">
        <v>1849</v>
      </c>
      <c r="T399">
        <v>1441</v>
      </c>
      <c r="U399" t="s">
        <v>112</v>
      </c>
      <c r="V399" t="s">
        <v>899</v>
      </c>
    </row>
    <row r="400" spans="1:22">
      <c r="A400" t="s">
        <v>897</v>
      </c>
      <c r="B400" t="s">
        <v>900</v>
      </c>
      <c r="C400">
        <v>201</v>
      </c>
      <c r="D400">
        <v>75</v>
      </c>
      <c r="E400" t="s">
        <v>24</v>
      </c>
      <c r="F400">
        <v>4416</v>
      </c>
      <c r="G400">
        <v>450</v>
      </c>
      <c r="H400">
        <v>117</v>
      </c>
      <c r="I400">
        <v>545</v>
      </c>
      <c r="J400">
        <v>5.2</v>
      </c>
      <c r="K400">
        <v>124</v>
      </c>
      <c r="L400" t="s">
        <v>25</v>
      </c>
      <c r="M400">
        <v>1000</v>
      </c>
      <c r="N400">
        <v>594</v>
      </c>
      <c r="O400">
        <v>5</v>
      </c>
      <c r="P400" t="s">
        <v>56</v>
      </c>
      <c r="Q400" t="s">
        <v>122</v>
      </c>
      <c r="R400">
        <v>4720</v>
      </c>
      <c r="S400">
        <v>1849</v>
      </c>
      <c r="T400">
        <v>1441</v>
      </c>
      <c r="U400" t="s">
        <v>112</v>
      </c>
      <c r="V400" t="s">
        <v>901</v>
      </c>
    </row>
    <row r="401" spans="1:22">
      <c r="A401" t="s">
        <v>897</v>
      </c>
      <c r="B401" t="s">
        <v>902</v>
      </c>
      <c r="C401">
        <v>262</v>
      </c>
      <c r="D401">
        <v>75</v>
      </c>
      <c r="E401" t="s">
        <v>24</v>
      </c>
      <c r="F401">
        <v>4416</v>
      </c>
      <c r="G401">
        <v>741</v>
      </c>
      <c r="H401">
        <v>142</v>
      </c>
      <c r="I401">
        <v>490</v>
      </c>
      <c r="J401">
        <v>3.2</v>
      </c>
      <c r="K401">
        <v>124</v>
      </c>
      <c r="L401" t="s">
        <v>25</v>
      </c>
      <c r="M401">
        <v>0</v>
      </c>
      <c r="N401">
        <v>594</v>
      </c>
      <c r="O401">
        <v>5</v>
      </c>
      <c r="P401" t="s">
        <v>63</v>
      </c>
      <c r="Q401" t="s">
        <v>122</v>
      </c>
      <c r="R401">
        <v>4720</v>
      </c>
      <c r="S401">
        <v>1849</v>
      </c>
      <c r="T401">
        <v>1431</v>
      </c>
      <c r="U401" t="s">
        <v>112</v>
      </c>
      <c r="V401" t="s">
        <v>903</v>
      </c>
    </row>
    <row r="402" spans="1:22">
      <c r="A402" t="s">
        <v>897</v>
      </c>
      <c r="B402" t="s">
        <v>904</v>
      </c>
      <c r="C402">
        <v>201</v>
      </c>
      <c r="D402">
        <v>60.5</v>
      </c>
      <c r="E402" t="s">
        <v>24</v>
      </c>
      <c r="G402">
        <v>420</v>
      </c>
      <c r="H402">
        <v>116</v>
      </c>
      <c r="I402">
        <v>445</v>
      </c>
      <c r="J402">
        <v>6.1</v>
      </c>
      <c r="K402">
        <v>110</v>
      </c>
      <c r="L402" t="s">
        <v>25</v>
      </c>
      <c r="M402">
        <v>1000</v>
      </c>
      <c r="N402">
        <v>594</v>
      </c>
      <c r="O402">
        <v>5</v>
      </c>
      <c r="P402" t="s">
        <v>56</v>
      </c>
      <c r="Q402" t="s">
        <v>122</v>
      </c>
      <c r="R402">
        <v>4720</v>
      </c>
      <c r="S402">
        <v>1849</v>
      </c>
      <c r="T402">
        <v>1441</v>
      </c>
      <c r="U402" t="s">
        <v>112</v>
      </c>
      <c r="V402" t="s">
        <v>905</v>
      </c>
    </row>
    <row r="403" spans="1:22">
      <c r="A403" t="s">
        <v>897</v>
      </c>
      <c r="B403" t="s">
        <v>906</v>
      </c>
      <c r="C403">
        <v>250</v>
      </c>
      <c r="D403">
        <v>95</v>
      </c>
      <c r="E403" t="s">
        <v>24</v>
      </c>
      <c r="F403">
        <v>7920</v>
      </c>
      <c r="H403">
        <v>150</v>
      </c>
      <c r="I403">
        <v>575</v>
      </c>
      <c r="J403">
        <v>3.2</v>
      </c>
      <c r="K403">
        <v>140</v>
      </c>
      <c r="L403" t="s">
        <v>25</v>
      </c>
      <c r="M403">
        <v>1600</v>
      </c>
      <c r="N403">
        <v>709</v>
      </c>
      <c r="O403">
        <v>5</v>
      </c>
      <c r="P403" t="s">
        <v>63</v>
      </c>
      <c r="Q403" t="s">
        <v>111</v>
      </c>
      <c r="R403">
        <v>5021</v>
      </c>
      <c r="S403">
        <v>1987</v>
      </c>
      <c r="T403">
        <v>1431</v>
      </c>
      <c r="U403" t="s">
        <v>66</v>
      </c>
      <c r="V403" t="s">
        <v>907</v>
      </c>
    </row>
    <row r="404" spans="1:22">
      <c r="A404" t="s">
        <v>897</v>
      </c>
      <c r="B404" t="s">
        <v>908</v>
      </c>
      <c r="C404">
        <v>282</v>
      </c>
      <c r="D404">
        <v>95</v>
      </c>
      <c r="E404" t="s">
        <v>24</v>
      </c>
      <c r="F404">
        <v>7920</v>
      </c>
      <c r="H404">
        <v>158</v>
      </c>
      <c r="I404">
        <v>560</v>
      </c>
      <c r="J404">
        <v>2.2999999999999998</v>
      </c>
      <c r="K404">
        <v>140</v>
      </c>
      <c r="L404" t="s">
        <v>25</v>
      </c>
      <c r="M404">
        <v>1600</v>
      </c>
      <c r="N404">
        <v>709</v>
      </c>
      <c r="O404">
        <v>5</v>
      </c>
      <c r="P404" t="s">
        <v>63</v>
      </c>
      <c r="Q404" t="s">
        <v>111</v>
      </c>
      <c r="R404">
        <v>5021</v>
      </c>
      <c r="S404">
        <v>1987</v>
      </c>
      <c r="T404">
        <v>1431</v>
      </c>
      <c r="U404" t="s">
        <v>66</v>
      </c>
      <c r="V404" t="s">
        <v>909</v>
      </c>
    </row>
    <row r="405" spans="1:22">
      <c r="A405" t="s">
        <v>897</v>
      </c>
      <c r="B405" t="s">
        <v>910</v>
      </c>
      <c r="C405">
        <v>250</v>
      </c>
      <c r="D405">
        <v>95</v>
      </c>
      <c r="E405" t="s">
        <v>24</v>
      </c>
      <c r="F405">
        <v>7920</v>
      </c>
      <c r="H405">
        <v>165</v>
      </c>
      <c r="I405">
        <v>485</v>
      </c>
      <c r="J405">
        <v>3.9</v>
      </c>
      <c r="K405">
        <v>140</v>
      </c>
      <c r="L405" t="s">
        <v>25</v>
      </c>
      <c r="M405">
        <v>2250</v>
      </c>
      <c r="N405">
        <v>425</v>
      </c>
      <c r="O405">
        <v>7</v>
      </c>
      <c r="P405" t="s">
        <v>63</v>
      </c>
      <c r="Q405" t="s">
        <v>212</v>
      </c>
      <c r="R405">
        <v>5057</v>
      </c>
      <c r="S405">
        <v>1999</v>
      </c>
      <c r="T405">
        <v>1680</v>
      </c>
      <c r="U405" t="s">
        <v>34</v>
      </c>
      <c r="V405" t="s">
        <v>911</v>
      </c>
    </row>
    <row r="406" spans="1:22">
      <c r="A406" t="s">
        <v>897</v>
      </c>
      <c r="B406" t="s">
        <v>912</v>
      </c>
      <c r="C406">
        <v>262</v>
      </c>
      <c r="D406">
        <v>95</v>
      </c>
      <c r="E406" t="s">
        <v>24</v>
      </c>
      <c r="F406">
        <v>7920</v>
      </c>
      <c r="H406">
        <v>180</v>
      </c>
      <c r="I406">
        <v>465</v>
      </c>
      <c r="J406">
        <v>2.7</v>
      </c>
      <c r="K406">
        <v>140</v>
      </c>
      <c r="L406" t="s">
        <v>25</v>
      </c>
      <c r="M406">
        <v>2250</v>
      </c>
      <c r="N406">
        <v>425</v>
      </c>
      <c r="O406">
        <v>7</v>
      </c>
      <c r="P406" t="s">
        <v>63</v>
      </c>
      <c r="Q406" t="s">
        <v>212</v>
      </c>
      <c r="R406">
        <v>5057</v>
      </c>
      <c r="S406">
        <v>1999</v>
      </c>
      <c r="T406">
        <v>1680</v>
      </c>
      <c r="U406" t="s">
        <v>34</v>
      </c>
      <c r="V406" t="s">
        <v>913</v>
      </c>
    </row>
    <row r="407" spans="1:22">
      <c r="A407" t="s">
        <v>897</v>
      </c>
      <c r="B407" t="s">
        <v>914</v>
      </c>
      <c r="C407">
        <v>201</v>
      </c>
      <c r="D407">
        <v>75</v>
      </c>
      <c r="E407" t="s">
        <v>24</v>
      </c>
      <c r="F407">
        <v>4416</v>
      </c>
      <c r="G407">
        <v>493</v>
      </c>
      <c r="H407">
        <v>132</v>
      </c>
      <c r="I407">
        <v>455</v>
      </c>
      <c r="J407">
        <v>4.8</v>
      </c>
      <c r="K407">
        <v>124</v>
      </c>
      <c r="L407" t="s">
        <v>25</v>
      </c>
      <c r="M407">
        <v>1600</v>
      </c>
      <c r="N407">
        <v>854</v>
      </c>
      <c r="O407">
        <v>5</v>
      </c>
      <c r="P407" t="s">
        <v>63</v>
      </c>
      <c r="Q407" t="s">
        <v>89</v>
      </c>
      <c r="R407">
        <v>4790</v>
      </c>
      <c r="S407">
        <v>1982</v>
      </c>
      <c r="T407">
        <v>1624</v>
      </c>
      <c r="U407" t="s">
        <v>34</v>
      </c>
      <c r="V407" t="s">
        <v>915</v>
      </c>
    </row>
    <row r="408" spans="1:22">
      <c r="A408" t="s">
        <v>897</v>
      </c>
      <c r="B408" t="s">
        <v>916</v>
      </c>
      <c r="C408">
        <v>201</v>
      </c>
      <c r="D408">
        <v>75</v>
      </c>
      <c r="E408" t="s">
        <v>24</v>
      </c>
      <c r="F408">
        <v>4416</v>
      </c>
      <c r="G408">
        <v>450</v>
      </c>
      <c r="H408">
        <v>121</v>
      </c>
      <c r="I408">
        <v>470</v>
      </c>
      <c r="J408">
        <v>5.6</v>
      </c>
      <c r="K408">
        <v>124</v>
      </c>
      <c r="L408" t="s">
        <v>25</v>
      </c>
      <c r="M408">
        <v>1600</v>
      </c>
      <c r="N408">
        <v>854</v>
      </c>
      <c r="O408">
        <v>5</v>
      </c>
      <c r="P408" t="s">
        <v>56</v>
      </c>
      <c r="Q408" t="s">
        <v>89</v>
      </c>
      <c r="R408">
        <v>4790</v>
      </c>
      <c r="S408">
        <v>1982</v>
      </c>
      <c r="T408">
        <v>1624</v>
      </c>
      <c r="U408" t="s">
        <v>34</v>
      </c>
      <c r="V408" t="s">
        <v>917</v>
      </c>
    </row>
    <row r="409" spans="1:22">
      <c r="A409" t="s">
        <v>897</v>
      </c>
      <c r="B409" t="s">
        <v>918</v>
      </c>
      <c r="C409">
        <v>201</v>
      </c>
      <c r="D409">
        <v>60.5</v>
      </c>
      <c r="E409" t="s">
        <v>24</v>
      </c>
      <c r="G409">
        <v>420</v>
      </c>
      <c r="H409">
        <v>121</v>
      </c>
      <c r="I409">
        <v>375</v>
      </c>
      <c r="J409">
        <v>5.9</v>
      </c>
      <c r="K409">
        <v>110</v>
      </c>
      <c r="L409" t="s">
        <v>25</v>
      </c>
      <c r="M409">
        <v>1600</v>
      </c>
      <c r="N409">
        <v>854</v>
      </c>
      <c r="O409">
        <v>5</v>
      </c>
      <c r="P409" t="s">
        <v>56</v>
      </c>
      <c r="Q409" t="s">
        <v>89</v>
      </c>
      <c r="R409">
        <v>4790</v>
      </c>
      <c r="S409">
        <v>1982</v>
      </c>
      <c r="T409">
        <v>1624</v>
      </c>
      <c r="U409" t="s">
        <v>34</v>
      </c>
      <c r="V409" t="s">
        <v>919</v>
      </c>
    </row>
    <row r="410" spans="1:22">
      <c r="A410" t="s">
        <v>920</v>
      </c>
      <c r="B410" t="s">
        <v>921</v>
      </c>
      <c r="C410">
        <v>130</v>
      </c>
      <c r="D410">
        <v>68</v>
      </c>
      <c r="E410" t="s">
        <v>24</v>
      </c>
      <c r="F410">
        <v>324</v>
      </c>
      <c r="G410">
        <v>260</v>
      </c>
      <c r="H410">
        <v>204</v>
      </c>
      <c r="I410">
        <v>260</v>
      </c>
      <c r="J410">
        <v>13.3</v>
      </c>
      <c r="K410">
        <v>79</v>
      </c>
      <c r="L410" t="s">
        <v>25</v>
      </c>
      <c r="M410">
        <v>1000</v>
      </c>
      <c r="N410">
        <v>989</v>
      </c>
      <c r="O410">
        <v>9</v>
      </c>
      <c r="P410" t="s">
        <v>26</v>
      </c>
      <c r="Q410" t="s">
        <v>216</v>
      </c>
      <c r="R410">
        <v>5333</v>
      </c>
      <c r="S410">
        <v>1920</v>
      </c>
      <c r="T410">
        <v>1890</v>
      </c>
      <c r="U410" t="s">
        <v>217</v>
      </c>
      <c r="V410" t="s">
        <v>922</v>
      </c>
    </row>
    <row r="411" spans="1:22">
      <c r="A411" t="s">
        <v>920</v>
      </c>
      <c r="B411" t="s">
        <v>923</v>
      </c>
      <c r="C411">
        <v>130</v>
      </c>
      <c r="D411">
        <v>46.3</v>
      </c>
      <c r="E411" t="s">
        <v>24</v>
      </c>
      <c r="F411">
        <v>216</v>
      </c>
      <c r="G411">
        <v>260</v>
      </c>
      <c r="H411">
        <v>217</v>
      </c>
      <c r="I411">
        <v>180</v>
      </c>
      <c r="J411">
        <v>12.1</v>
      </c>
      <c r="K411">
        <v>78</v>
      </c>
      <c r="L411" t="s">
        <v>25</v>
      </c>
      <c r="M411">
        <v>1000</v>
      </c>
      <c r="N411">
        <v>603</v>
      </c>
      <c r="O411">
        <v>9</v>
      </c>
      <c r="P411" t="s">
        <v>26</v>
      </c>
      <c r="Q411" t="s">
        <v>216</v>
      </c>
      <c r="R411">
        <v>4983</v>
      </c>
      <c r="S411">
        <v>1920</v>
      </c>
      <c r="T411">
        <v>1890</v>
      </c>
      <c r="U411" t="s">
        <v>217</v>
      </c>
      <c r="V411" t="s">
        <v>924</v>
      </c>
    </row>
    <row r="412" spans="1:22">
      <c r="A412" t="s">
        <v>920</v>
      </c>
      <c r="B412" t="s">
        <v>925</v>
      </c>
      <c r="C412">
        <v>130</v>
      </c>
      <c r="D412">
        <v>68</v>
      </c>
      <c r="E412" t="s">
        <v>24</v>
      </c>
      <c r="F412">
        <v>324</v>
      </c>
      <c r="G412">
        <v>260</v>
      </c>
      <c r="H412">
        <v>202</v>
      </c>
      <c r="I412">
        <v>260</v>
      </c>
      <c r="J412">
        <v>13.3</v>
      </c>
      <c r="K412">
        <v>79</v>
      </c>
      <c r="L412" t="s">
        <v>25</v>
      </c>
      <c r="M412">
        <v>1000</v>
      </c>
      <c r="N412">
        <v>603</v>
      </c>
      <c r="O412">
        <v>9</v>
      </c>
      <c r="P412" t="s">
        <v>26</v>
      </c>
      <c r="Q412" t="s">
        <v>216</v>
      </c>
      <c r="R412">
        <v>4983</v>
      </c>
      <c r="S412">
        <v>1920</v>
      </c>
      <c r="T412">
        <v>1890</v>
      </c>
      <c r="U412" t="s">
        <v>217</v>
      </c>
      <c r="V412" t="s">
        <v>926</v>
      </c>
    </row>
    <row r="413" spans="1:22">
      <c r="A413" t="s">
        <v>920</v>
      </c>
      <c r="B413" t="s">
        <v>927</v>
      </c>
      <c r="C413">
        <v>132</v>
      </c>
      <c r="D413">
        <v>50</v>
      </c>
      <c r="E413" t="s">
        <v>24</v>
      </c>
      <c r="G413">
        <v>260</v>
      </c>
      <c r="H413">
        <v>149</v>
      </c>
      <c r="I413">
        <v>235</v>
      </c>
      <c r="J413">
        <v>11.7</v>
      </c>
      <c r="K413">
        <v>80</v>
      </c>
      <c r="L413" t="s">
        <v>25</v>
      </c>
      <c r="M413">
        <v>750</v>
      </c>
      <c r="N413">
        <v>775</v>
      </c>
      <c r="O413">
        <v>5</v>
      </c>
      <c r="P413" t="s">
        <v>26</v>
      </c>
      <c r="Q413" t="s">
        <v>216</v>
      </c>
      <c r="R413">
        <v>4403</v>
      </c>
      <c r="S413">
        <v>1921</v>
      </c>
      <c r="T413">
        <v>1803</v>
      </c>
      <c r="U413" t="s">
        <v>217</v>
      </c>
      <c r="V413" t="s">
        <v>928</v>
      </c>
    </row>
    <row r="414" spans="1:22">
      <c r="A414" t="s">
        <v>920</v>
      </c>
      <c r="B414" t="s">
        <v>929</v>
      </c>
      <c r="C414">
        <v>132</v>
      </c>
      <c r="D414">
        <v>50</v>
      </c>
      <c r="E414" t="s">
        <v>24</v>
      </c>
      <c r="G414">
        <v>260</v>
      </c>
      <c r="H414">
        <v>149</v>
      </c>
      <c r="I414">
        <v>230</v>
      </c>
      <c r="J414">
        <v>11.7</v>
      </c>
      <c r="K414">
        <v>80</v>
      </c>
      <c r="L414" t="s">
        <v>25</v>
      </c>
      <c r="M414">
        <v>750</v>
      </c>
      <c r="N414">
        <v>1050</v>
      </c>
      <c r="O414">
        <v>7</v>
      </c>
      <c r="P414" t="s">
        <v>26</v>
      </c>
      <c r="Q414" t="s">
        <v>216</v>
      </c>
      <c r="R414">
        <v>4753</v>
      </c>
      <c r="S414">
        <v>1921</v>
      </c>
      <c r="T414">
        <v>1814</v>
      </c>
      <c r="U414" t="s">
        <v>217</v>
      </c>
      <c r="V414" t="s">
        <v>930</v>
      </c>
    </row>
    <row r="415" spans="1:22">
      <c r="A415" t="s">
        <v>920</v>
      </c>
      <c r="B415" t="s">
        <v>931</v>
      </c>
      <c r="C415">
        <v>160</v>
      </c>
      <c r="D415">
        <v>64</v>
      </c>
      <c r="E415" t="s">
        <v>24</v>
      </c>
      <c r="F415">
        <v>96</v>
      </c>
      <c r="G415">
        <v>336</v>
      </c>
      <c r="H415">
        <v>154</v>
      </c>
      <c r="I415">
        <v>345</v>
      </c>
      <c r="J415">
        <v>6.9</v>
      </c>
      <c r="K415">
        <v>100</v>
      </c>
      <c r="L415" t="s">
        <v>25</v>
      </c>
      <c r="M415">
        <v>750</v>
      </c>
      <c r="N415">
        <v>452</v>
      </c>
      <c r="O415">
        <v>5</v>
      </c>
      <c r="P415" t="s">
        <v>63</v>
      </c>
      <c r="Q415" t="s">
        <v>40</v>
      </c>
      <c r="R415">
        <v>4690</v>
      </c>
      <c r="S415">
        <v>1860</v>
      </c>
      <c r="T415">
        <v>1600</v>
      </c>
      <c r="U415" t="s">
        <v>34</v>
      </c>
      <c r="V415" t="s">
        <v>932</v>
      </c>
    </row>
    <row r="416" spans="1:22">
      <c r="A416" t="s">
        <v>920</v>
      </c>
      <c r="B416" t="s">
        <v>933</v>
      </c>
      <c r="C416">
        <v>160</v>
      </c>
      <c r="D416">
        <v>64</v>
      </c>
      <c r="E416" t="s">
        <v>24</v>
      </c>
      <c r="F416">
        <v>96</v>
      </c>
      <c r="G416">
        <v>265</v>
      </c>
      <c r="H416">
        <v>145</v>
      </c>
      <c r="I416">
        <v>350</v>
      </c>
      <c r="J416">
        <v>7.5</v>
      </c>
      <c r="K416">
        <v>100</v>
      </c>
      <c r="L416" t="s">
        <v>25</v>
      </c>
      <c r="M416">
        <v>750</v>
      </c>
      <c r="N416">
        <v>452</v>
      </c>
      <c r="O416">
        <v>5</v>
      </c>
      <c r="P416" t="s">
        <v>26</v>
      </c>
      <c r="Q416" t="s">
        <v>40</v>
      </c>
      <c r="R416">
        <v>4690</v>
      </c>
      <c r="S416">
        <v>1860</v>
      </c>
      <c r="T416">
        <v>1600</v>
      </c>
      <c r="U416" t="s">
        <v>34</v>
      </c>
      <c r="V416" t="s">
        <v>934</v>
      </c>
    </row>
    <row r="417" spans="1:22">
      <c r="A417" t="s">
        <v>935</v>
      </c>
      <c r="B417" t="s">
        <v>936</v>
      </c>
      <c r="C417">
        <v>200</v>
      </c>
      <c r="D417">
        <v>87.7</v>
      </c>
      <c r="E417" t="s">
        <v>24</v>
      </c>
      <c r="G417">
        <v>500</v>
      </c>
      <c r="H417">
        <v>186</v>
      </c>
      <c r="I417">
        <v>405</v>
      </c>
      <c r="J417">
        <v>5.9</v>
      </c>
      <c r="K417">
        <v>120</v>
      </c>
      <c r="L417" t="s">
        <v>25</v>
      </c>
      <c r="M417">
        <v>1800</v>
      </c>
      <c r="N417">
        <v>376</v>
      </c>
      <c r="O417">
        <v>5</v>
      </c>
      <c r="P417" t="s">
        <v>63</v>
      </c>
      <c r="Q417" t="s">
        <v>89</v>
      </c>
      <c r="R417">
        <v>4750</v>
      </c>
      <c r="S417">
        <v>1934</v>
      </c>
      <c r="T417">
        <v>1667</v>
      </c>
      <c r="U417" t="s">
        <v>34</v>
      </c>
      <c r="V417" t="s">
        <v>937</v>
      </c>
    </row>
    <row r="418" spans="1:22">
      <c r="A418" t="s">
        <v>935</v>
      </c>
      <c r="B418" t="s">
        <v>938</v>
      </c>
      <c r="C418">
        <v>200</v>
      </c>
      <c r="D418">
        <v>87.7</v>
      </c>
      <c r="E418" t="s">
        <v>24</v>
      </c>
      <c r="G418">
        <v>620</v>
      </c>
      <c r="H418">
        <v>196</v>
      </c>
      <c r="I418">
        <v>400</v>
      </c>
      <c r="J418">
        <v>5.5</v>
      </c>
      <c r="K418">
        <v>120</v>
      </c>
      <c r="L418" t="s">
        <v>25</v>
      </c>
      <c r="M418">
        <v>1800</v>
      </c>
      <c r="N418">
        <v>376</v>
      </c>
      <c r="O418">
        <v>5</v>
      </c>
      <c r="P418" t="s">
        <v>63</v>
      </c>
      <c r="Q418" t="s">
        <v>89</v>
      </c>
      <c r="R418">
        <v>4750</v>
      </c>
      <c r="S418">
        <v>1934</v>
      </c>
      <c r="T418">
        <v>1667</v>
      </c>
      <c r="U418" t="s">
        <v>34</v>
      </c>
      <c r="V418" t="s">
        <v>939</v>
      </c>
    </row>
    <row r="419" spans="1:22">
      <c r="A419" t="s">
        <v>940</v>
      </c>
      <c r="B419" t="s">
        <v>941</v>
      </c>
      <c r="C419">
        <v>160</v>
      </c>
      <c r="D419">
        <v>86</v>
      </c>
      <c r="E419" t="s">
        <v>24</v>
      </c>
      <c r="F419">
        <v>312</v>
      </c>
      <c r="G419">
        <v>560</v>
      </c>
      <c r="H419">
        <v>182</v>
      </c>
      <c r="I419">
        <v>350</v>
      </c>
      <c r="J419">
        <v>6.5</v>
      </c>
      <c r="K419">
        <v>145</v>
      </c>
      <c r="L419" t="s">
        <v>25</v>
      </c>
      <c r="M419">
        <v>1600</v>
      </c>
      <c r="N419">
        <v>1340</v>
      </c>
      <c r="O419">
        <v>7</v>
      </c>
      <c r="P419" t="s">
        <v>63</v>
      </c>
      <c r="Q419" t="s">
        <v>216</v>
      </c>
      <c r="R419">
        <v>4960</v>
      </c>
      <c r="S419">
        <v>1985</v>
      </c>
      <c r="T419">
        <v>1927</v>
      </c>
      <c r="U419" t="s">
        <v>217</v>
      </c>
      <c r="V419" t="s">
        <v>942</v>
      </c>
    </row>
    <row r="420" spans="1:22">
      <c r="A420" t="s">
        <v>940</v>
      </c>
      <c r="B420" t="s">
        <v>943</v>
      </c>
      <c r="C420">
        <v>160</v>
      </c>
      <c r="D420">
        <v>86</v>
      </c>
      <c r="E420" t="s">
        <v>24</v>
      </c>
      <c r="F420">
        <v>312</v>
      </c>
      <c r="G420">
        <v>560</v>
      </c>
      <c r="H420">
        <v>190</v>
      </c>
      <c r="I420">
        <v>370</v>
      </c>
      <c r="J420">
        <v>7.9</v>
      </c>
      <c r="K420">
        <v>145</v>
      </c>
      <c r="L420" t="s">
        <v>25</v>
      </c>
      <c r="M420">
        <v>1000</v>
      </c>
      <c r="N420">
        <v>1340</v>
      </c>
      <c r="O420">
        <v>7</v>
      </c>
      <c r="P420" t="s">
        <v>56</v>
      </c>
      <c r="Q420" t="s">
        <v>216</v>
      </c>
      <c r="R420">
        <v>4962</v>
      </c>
      <c r="S420">
        <v>1985</v>
      </c>
      <c r="T420">
        <v>1924</v>
      </c>
      <c r="U420" t="s">
        <v>217</v>
      </c>
      <c r="V420" t="s">
        <v>944</v>
      </c>
    </row>
    <row r="421" spans="1:22">
      <c r="A421" t="s">
        <v>940</v>
      </c>
      <c r="B421" t="s">
        <v>945</v>
      </c>
      <c r="C421">
        <v>160</v>
      </c>
      <c r="D421">
        <v>79</v>
      </c>
      <c r="E421" t="s">
        <v>24</v>
      </c>
      <c r="F421">
        <v>288</v>
      </c>
      <c r="G421">
        <v>560</v>
      </c>
      <c r="H421">
        <v>194</v>
      </c>
      <c r="I421">
        <v>330</v>
      </c>
      <c r="J421">
        <v>6.5</v>
      </c>
      <c r="K421">
        <v>135</v>
      </c>
      <c r="L421" t="s">
        <v>25</v>
      </c>
      <c r="M421">
        <v>1800</v>
      </c>
      <c r="N421">
        <v>1121</v>
      </c>
      <c r="O421">
        <v>6</v>
      </c>
      <c r="P421" t="s">
        <v>63</v>
      </c>
      <c r="Q421" t="s">
        <v>216</v>
      </c>
      <c r="R421">
        <v>4712</v>
      </c>
      <c r="S421">
        <v>1985</v>
      </c>
      <c r="T421">
        <v>1925</v>
      </c>
      <c r="U421" t="s">
        <v>217</v>
      </c>
      <c r="V421" t="s">
        <v>946</v>
      </c>
    </row>
    <row r="422" spans="1:22">
      <c r="A422" t="s">
        <v>940</v>
      </c>
      <c r="B422" t="s">
        <v>947</v>
      </c>
      <c r="C422">
        <v>160</v>
      </c>
      <c r="D422">
        <v>79</v>
      </c>
      <c r="E422" t="s">
        <v>24</v>
      </c>
      <c r="F422">
        <v>288</v>
      </c>
      <c r="G422">
        <v>560</v>
      </c>
      <c r="H422">
        <v>187</v>
      </c>
      <c r="I422">
        <v>360</v>
      </c>
      <c r="J422">
        <v>7.6</v>
      </c>
      <c r="K422">
        <v>135</v>
      </c>
      <c r="L422" t="s">
        <v>25</v>
      </c>
      <c r="M422">
        <v>1200</v>
      </c>
      <c r="N422">
        <v>1121</v>
      </c>
      <c r="O422">
        <v>6</v>
      </c>
      <c r="P422" t="s">
        <v>56</v>
      </c>
      <c r="Q422" t="s">
        <v>216</v>
      </c>
      <c r="R422">
        <v>4712</v>
      </c>
      <c r="S422">
        <v>1985</v>
      </c>
      <c r="T422">
        <v>1927</v>
      </c>
      <c r="U422" t="s">
        <v>217</v>
      </c>
      <c r="V422" t="s">
        <v>948</v>
      </c>
    </row>
    <row r="423" spans="1:22">
      <c r="A423" t="s">
        <v>940</v>
      </c>
      <c r="B423" t="s">
        <v>949</v>
      </c>
      <c r="C423">
        <v>145</v>
      </c>
      <c r="D423">
        <v>59</v>
      </c>
      <c r="E423" t="s">
        <v>24</v>
      </c>
      <c r="F423">
        <v>216</v>
      </c>
      <c r="G423">
        <v>310</v>
      </c>
      <c r="H423">
        <v>178</v>
      </c>
      <c r="I423">
        <v>275</v>
      </c>
      <c r="J423">
        <v>10.7</v>
      </c>
      <c r="K423">
        <v>110</v>
      </c>
      <c r="L423" t="s">
        <v>25</v>
      </c>
      <c r="M423">
        <v>1000</v>
      </c>
      <c r="N423">
        <v>1121</v>
      </c>
      <c r="O423">
        <v>6</v>
      </c>
      <c r="P423" t="s">
        <v>56</v>
      </c>
      <c r="Q423" t="s">
        <v>216</v>
      </c>
      <c r="R423">
        <v>4712</v>
      </c>
      <c r="S423">
        <v>1985</v>
      </c>
      <c r="T423">
        <v>1927</v>
      </c>
      <c r="U423" t="s">
        <v>217</v>
      </c>
      <c r="V423" t="s">
        <v>950</v>
      </c>
    </row>
    <row r="424" spans="1:22">
      <c r="A424" t="s">
        <v>940</v>
      </c>
      <c r="B424" t="s">
        <v>951</v>
      </c>
      <c r="C424">
        <v>180</v>
      </c>
      <c r="D424">
        <v>79</v>
      </c>
      <c r="E424" t="s">
        <v>24</v>
      </c>
      <c r="F424">
        <v>288</v>
      </c>
      <c r="G424">
        <v>545</v>
      </c>
      <c r="H424">
        <v>131</v>
      </c>
      <c r="I424">
        <v>470</v>
      </c>
      <c r="J424">
        <v>5.9</v>
      </c>
      <c r="K424">
        <v>135</v>
      </c>
      <c r="L424" t="s">
        <v>25</v>
      </c>
      <c r="M424">
        <v>0</v>
      </c>
      <c r="N424">
        <v>385</v>
      </c>
      <c r="O424">
        <v>5</v>
      </c>
      <c r="P424" t="s">
        <v>56</v>
      </c>
      <c r="Q424" t="s">
        <v>169</v>
      </c>
      <c r="R424">
        <v>4322</v>
      </c>
      <c r="S424">
        <v>1809</v>
      </c>
      <c r="T424">
        <v>1538</v>
      </c>
      <c r="U424" t="s">
        <v>28</v>
      </c>
      <c r="V424" t="s">
        <v>952</v>
      </c>
    </row>
    <row r="425" spans="1:22">
      <c r="A425" t="s">
        <v>940</v>
      </c>
      <c r="B425" t="s">
        <v>953</v>
      </c>
      <c r="C425">
        <v>200</v>
      </c>
      <c r="D425">
        <v>79</v>
      </c>
      <c r="E425" t="s">
        <v>24</v>
      </c>
      <c r="F425">
        <v>288</v>
      </c>
      <c r="G425">
        <v>545</v>
      </c>
      <c r="H425">
        <v>131</v>
      </c>
      <c r="I425">
        <v>465</v>
      </c>
      <c r="J425">
        <v>5.6</v>
      </c>
      <c r="K425">
        <v>135</v>
      </c>
      <c r="L425" t="s">
        <v>25</v>
      </c>
      <c r="M425">
        <v>0</v>
      </c>
      <c r="N425">
        <v>385</v>
      </c>
      <c r="O425">
        <v>5</v>
      </c>
      <c r="P425" t="s">
        <v>56</v>
      </c>
      <c r="Q425" t="s">
        <v>169</v>
      </c>
      <c r="R425">
        <v>4322</v>
      </c>
      <c r="S425">
        <v>1809</v>
      </c>
      <c r="T425">
        <v>1538</v>
      </c>
      <c r="U425" t="s">
        <v>28</v>
      </c>
      <c r="V425" t="s">
        <v>954</v>
      </c>
    </row>
    <row r="426" spans="1:22">
      <c r="A426" t="s">
        <v>940</v>
      </c>
      <c r="B426" t="s">
        <v>955</v>
      </c>
      <c r="C426">
        <v>160</v>
      </c>
      <c r="D426">
        <v>59</v>
      </c>
      <c r="E426" t="s">
        <v>24</v>
      </c>
      <c r="F426">
        <v>216</v>
      </c>
      <c r="G426">
        <v>310</v>
      </c>
      <c r="H426">
        <v>136</v>
      </c>
      <c r="I426">
        <v>365</v>
      </c>
      <c r="J426">
        <v>7.6</v>
      </c>
      <c r="K426">
        <v>110</v>
      </c>
      <c r="L426" t="s">
        <v>25</v>
      </c>
      <c r="M426">
        <v>0</v>
      </c>
      <c r="N426">
        <v>385</v>
      </c>
      <c r="O426">
        <v>5</v>
      </c>
      <c r="P426" t="s">
        <v>56</v>
      </c>
      <c r="Q426" t="s">
        <v>169</v>
      </c>
      <c r="R426">
        <v>4264</v>
      </c>
      <c r="S426">
        <v>1809</v>
      </c>
      <c r="T426">
        <v>1564</v>
      </c>
      <c r="U426" t="s">
        <v>28</v>
      </c>
      <c r="V426" t="s">
        <v>956</v>
      </c>
    </row>
    <row r="427" spans="1:22">
      <c r="A427" t="s">
        <v>940</v>
      </c>
      <c r="B427" t="s">
        <v>957</v>
      </c>
      <c r="C427">
        <v>160</v>
      </c>
      <c r="D427">
        <v>77</v>
      </c>
      <c r="E427" t="s">
        <v>24</v>
      </c>
      <c r="F427">
        <v>288</v>
      </c>
      <c r="G427">
        <v>310</v>
      </c>
      <c r="H427">
        <v>138</v>
      </c>
      <c r="I427">
        <v>465</v>
      </c>
      <c r="J427">
        <v>7.1</v>
      </c>
      <c r="K427">
        <v>120</v>
      </c>
      <c r="L427" t="s">
        <v>25</v>
      </c>
      <c r="M427">
        <v>0</v>
      </c>
      <c r="N427">
        <v>385</v>
      </c>
      <c r="O427">
        <v>5</v>
      </c>
      <c r="P427" t="s">
        <v>56</v>
      </c>
      <c r="Q427" t="s">
        <v>169</v>
      </c>
      <c r="R427">
        <v>4264</v>
      </c>
      <c r="S427">
        <v>1809</v>
      </c>
      <c r="T427">
        <v>1564</v>
      </c>
      <c r="U427" t="s">
        <v>28</v>
      </c>
      <c r="V427" t="s">
        <v>958</v>
      </c>
    </row>
    <row r="428" spans="1:22">
      <c r="A428" t="s">
        <v>940</v>
      </c>
      <c r="B428" t="s">
        <v>959</v>
      </c>
      <c r="C428">
        <v>160</v>
      </c>
      <c r="D428">
        <v>52</v>
      </c>
      <c r="E428" t="s">
        <v>24</v>
      </c>
      <c r="F428">
        <v>192</v>
      </c>
      <c r="G428">
        <v>310</v>
      </c>
      <c r="H428">
        <v>134</v>
      </c>
      <c r="I428">
        <v>325</v>
      </c>
      <c r="J428">
        <v>8.1999999999999993</v>
      </c>
      <c r="K428">
        <v>90</v>
      </c>
      <c r="L428" t="s">
        <v>25</v>
      </c>
      <c r="M428">
        <v>0</v>
      </c>
      <c r="N428">
        <v>385</v>
      </c>
      <c r="O428">
        <v>5</v>
      </c>
      <c r="P428" t="s">
        <v>56</v>
      </c>
      <c r="Q428" t="s">
        <v>169</v>
      </c>
      <c r="R428">
        <v>4264</v>
      </c>
      <c r="S428">
        <v>1809</v>
      </c>
      <c r="T428">
        <v>1564</v>
      </c>
      <c r="U428" t="s">
        <v>28</v>
      </c>
      <c r="V428" t="s">
        <v>960</v>
      </c>
    </row>
    <row r="429" spans="1:22">
      <c r="A429" t="s">
        <v>940</v>
      </c>
      <c r="B429" t="s">
        <v>961</v>
      </c>
      <c r="C429">
        <v>180</v>
      </c>
      <c r="D429">
        <v>77</v>
      </c>
      <c r="E429" t="s">
        <v>24</v>
      </c>
      <c r="F429">
        <v>288</v>
      </c>
      <c r="G429">
        <v>679</v>
      </c>
      <c r="H429">
        <v>152</v>
      </c>
      <c r="I429">
        <v>420</v>
      </c>
      <c r="J429">
        <v>5.4</v>
      </c>
      <c r="K429">
        <v>120</v>
      </c>
      <c r="L429" t="s">
        <v>25</v>
      </c>
      <c r="M429">
        <v>1200</v>
      </c>
      <c r="N429">
        <v>543</v>
      </c>
      <c r="O429">
        <v>5</v>
      </c>
      <c r="P429" t="s">
        <v>63</v>
      </c>
      <c r="Q429" t="s">
        <v>40</v>
      </c>
      <c r="R429">
        <v>4584</v>
      </c>
      <c r="S429">
        <v>1852</v>
      </c>
      <c r="T429">
        <v>1631</v>
      </c>
      <c r="U429" t="s">
        <v>34</v>
      </c>
      <c r="V429" t="s">
        <v>962</v>
      </c>
    </row>
    <row r="430" spans="1:22">
      <c r="A430" t="s">
        <v>940</v>
      </c>
      <c r="B430" t="s">
        <v>963</v>
      </c>
      <c r="C430">
        <v>180</v>
      </c>
      <c r="D430">
        <v>77</v>
      </c>
      <c r="E430" t="s">
        <v>24</v>
      </c>
      <c r="F430">
        <v>288</v>
      </c>
      <c r="G430">
        <v>545</v>
      </c>
      <c r="H430">
        <v>149</v>
      </c>
      <c r="I430">
        <v>445</v>
      </c>
      <c r="J430">
        <v>6.7</v>
      </c>
      <c r="K430">
        <v>120</v>
      </c>
      <c r="L430" t="s">
        <v>25</v>
      </c>
      <c r="M430">
        <v>1000</v>
      </c>
      <c r="N430">
        <v>543</v>
      </c>
      <c r="O430">
        <v>5</v>
      </c>
      <c r="P430" t="s">
        <v>56</v>
      </c>
      <c r="Q430" t="s">
        <v>40</v>
      </c>
      <c r="R430">
        <v>4584</v>
      </c>
      <c r="S430">
        <v>1852</v>
      </c>
      <c r="T430">
        <v>1631</v>
      </c>
      <c r="U430" t="s">
        <v>34</v>
      </c>
      <c r="V430" t="s">
        <v>964</v>
      </c>
    </row>
    <row r="431" spans="1:22">
      <c r="A431" t="s">
        <v>940</v>
      </c>
      <c r="B431" t="s">
        <v>965</v>
      </c>
      <c r="C431">
        <v>180</v>
      </c>
      <c r="D431">
        <v>77</v>
      </c>
      <c r="E431" t="s">
        <v>24</v>
      </c>
      <c r="F431">
        <v>288</v>
      </c>
      <c r="G431">
        <v>679</v>
      </c>
      <c r="H431">
        <v>155</v>
      </c>
      <c r="I431">
        <v>435</v>
      </c>
      <c r="J431">
        <v>6.6</v>
      </c>
      <c r="K431">
        <v>120</v>
      </c>
      <c r="L431" t="s">
        <v>25</v>
      </c>
      <c r="M431">
        <v>1200</v>
      </c>
      <c r="N431">
        <v>543</v>
      </c>
      <c r="O431">
        <v>5</v>
      </c>
      <c r="P431" t="s">
        <v>63</v>
      </c>
      <c r="Q431" t="s">
        <v>40</v>
      </c>
      <c r="R431">
        <v>4584</v>
      </c>
      <c r="S431">
        <v>1852</v>
      </c>
      <c r="T431">
        <v>1631</v>
      </c>
      <c r="U431" t="s">
        <v>34</v>
      </c>
      <c r="V431" t="s">
        <v>966</v>
      </c>
    </row>
    <row r="432" spans="1:22">
      <c r="A432" t="s">
        <v>940</v>
      </c>
      <c r="B432" t="s">
        <v>967</v>
      </c>
      <c r="C432">
        <v>160</v>
      </c>
      <c r="D432">
        <v>52</v>
      </c>
      <c r="E432" t="s">
        <v>24</v>
      </c>
      <c r="F432">
        <v>192</v>
      </c>
      <c r="G432">
        <v>310</v>
      </c>
      <c r="H432">
        <v>143</v>
      </c>
      <c r="I432">
        <v>285</v>
      </c>
      <c r="J432">
        <v>9</v>
      </c>
      <c r="K432">
        <v>87</v>
      </c>
      <c r="L432" t="s">
        <v>25</v>
      </c>
      <c r="M432">
        <v>1000</v>
      </c>
      <c r="N432">
        <v>543</v>
      </c>
      <c r="O432">
        <v>5</v>
      </c>
      <c r="P432" t="s">
        <v>56</v>
      </c>
      <c r="Q432" t="s">
        <v>40</v>
      </c>
      <c r="R432">
        <v>4584</v>
      </c>
      <c r="S432">
        <v>1852</v>
      </c>
      <c r="T432">
        <v>1640</v>
      </c>
      <c r="U432" t="s">
        <v>34</v>
      </c>
      <c r="V432" t="s">
        <v>968</v>
      </c>
    </row>
    <row r="433" spans="1:22">
      <c r="A433" t="s">
        <v>940</v>
      </c>
      <c r="B433" t="s">
        <v>969</v>
      </c>
      <c r="C433">
        <v>180</v>
      </c>
      <c r="D433">
        <v>77</v>
      </c>
      <c r="E433" t="s">
        <v>24</v>
      </c>
      <c r="F433">
        <v>288</v>
      </c>
      <c r="G433">
        <v>679</v>
      </c>
      <c r="H433">
        <v>144</v>
      </c>
      <c r="I433">
        <v>430</v>
      </c>
      <c r="J433">
        <v>5.5</v>
      </c>
      <c r="K433">
        <v>120</v>
      </c>
      <c r="L433" t="s">
        <v>25</v>
      </c>
      <c r="M433">
        <v>1200</v>
      </c>
      <c r="N433">
        <v>549</v>
      </c>
      <c r="O433">
        <v>5</v>
      </c>
      <c r="P433" t="s">
        <v>63</v>
      </c>
      <c r="Q433" t="s">
        <v>40</v>
      </c>
      <c r="R433">
        <v>4599</v>
      </c>
      <c r="S433">
        <v>1852</v>
      </c>
      <c r="T433">
        <v>1615</v>
      </c>
      <c r="U433" t="s">
        <v>34</v>
      </c>
      <c r="V433" t="s">
        <v>970</v>
      </c>
    </row>
    <row r="434" spans="1:22">
      <c r="A434" t="s">
        <v>940</v>
      </c>
      <c r="B434" t="s">
        <v>971</v>
      </c>
      <c r="C434">
        <v>180</v>
      </c>
      <c r="D434">
        <v>77</v>
      </c>
      <c r="E434" t="s">
        <v>24</v>
      </c>
      <c r="F434">
        <v>288</v>
      </c>
      <c r="G434">
        <v>545</v>
      </c>
      <c r="H434">
        <v>138</v>
      </c>
      <c r="I434">
        <v>460</v>
      </c>
      <c r="J434">
        <v>6.7</v>
      </c>
      <c r="K434">
        <v>120</v>
      </c>
      <c r="L434" t="s">
        <v>25</v>
      </c>
      <c r="M434">
        <v>1000</v>
      </c>
      <c r="N434">
        <v>549</v>
      </c>
      <c r="O434">
        <v>5</v>
      </c>
      <c r="P434" t="s">
        <v>56</v>
      </c>
      <c r="Q434" t="s">
        <v>40</v>
      </c>
      <c r="R434">
        <v>4599</v>
      </c>
      <c r="S434">
        <v>1852</v>
      </c>
      <c r="T434">
        <v>1615</v>
      </c>
      <c r="U434" t="s">
        <v>34</v>
      </c>
      <c r="V434" t="s">
        <v>972</v>
      </c>
    </row>
    <row r="435" spans="1:22">
      <c r="A435" t="s">
        <v>940</v>
      </c>
      <c r="B435" t="s">
        <v>973</v>
      </c>
      <c r="C435">
        <v>160</v>
      </c>
      <c r="D435">
        <v>52</v>
      </c>
      <c r="E435" t="s">
        <v>24</v>
      </c>
      <c r="F435">
        <v>288</v>
      </c>
      <c r="G435">
        <v>310</v>
      </c>
      <c r="H435">
        <v>142</v>
      </c>
      <c r="I435">
        <v>320</v>
      </c>
      <c r="J435">
        <v>8.9</v>
      </c>
      <c r="K435">
        <v>87</v>
      </c>
      <c r="L435" t="s">
        <v>25</v>
      </c>
      <c r="M435">
        <v>1000</v>
      </c>
      <c r="N435">
        <v>549</v>
      </c>
      <c r="O435">
        <v>5</v>
      </c>
      <c r="P435" t="s">
        <v>56</v>
      </c>
      <c r="Q435" t="s">
        <v>40</v>
      </c>
      <c r="R435">
        <v>4599</v>
      </c>
      <c r="S435">
        <v>1852</v>
      </c>
      <c r="T435">
        <v>1615</v>
      </c>
      <c r="U435" t="s">
        <v>34</v>
      </c>
      <c r="V435" t="s">
        <v>974</v>
      </c>
    </row>
    <row r="436" spans="1:22">
      <c r="A436" t="s">
        <v>940</v>
      </c>
      <c r="B436" t="s">
        <v>975</v>
      </c>
      <c r="C436">
        <v>180</v>
      </c>
      <c r="D436">
        <v>86</v>
      </c>
      <c r="E436" t="s">
        <v>24</v>
      </c>
      <c r="F436">
        <v>312</v>
      </c>
      <c r="G436">
        <v>560</v>
      </c>
      <c r="H436">
        <v>145</v>
      </c>
      <c r="I436">
        <v>500</v>
      </c>
      <c r="J436">
        <v>5.4</v>
      </c>
      <c r="K436">
        <v>145</v>
      </c>
      <c r="L436" t="s">
        <v>25</v>
      </c>
      <c r="M436">
        <v>1200</v>
      </c>
      <c r="N436">
        <v>532</v>
      </c>
      <c r="O436">
        <v>5</v>
      </c>
      <c r="P436" t="s">
        <v>63</v>
      </c>
      <c r="Q436" t="s">
        <v>131</v>
      </c>
      <c r="R436">
        <v>4961</v>
      </c>
      <c r="S436">
        <v>1862</v>
      </c>
      <c r="T436">
        <v>1536</v>
      </c>
      <c r="U436" t="s">
        <v>66</v>
      </c>
      <c r="V436" t="s">
        <v>976</v>
      </c>
    </row>
    <row r="437" spans="1:22">
      <c r="A437" t="s">
        <v>940</v>
      </c>
      <c r="B437" t="s">
        <v>977</v>
      </c>
      <c r="C437">
        <v>180</v>
      </c>
      <c r="D437">
        <v>77</v>
      </c>
      <c r="E437" t="s">
        <v>24</v>
      </c>
      <c r="F437">
        <v>288</v>
      </c>
      <c r="G437">
        <v>550</v>
      </c>
      <c r="H437">
        <v>132</v>
      </c>
      <c r="I437">
        <v>475</v>
      </c>
      <c r="J437">
        <v>6.5</v>
      </c>
      <c r="K437">
        <v>125</v>
      </c>
      <c r="L437" t="s">
        <v>25</v>
      </c>
      <c r="M437">
        <v>1000</v>
      </c>
      <c r="N437">
        <v>532</v>
      </c>
      <c r="O437">
        <v>5</v>
      </c>
      <c r="P437" t="s">
        <v>56</v>
      </c>
      <c r="Q437" t="s">
        <v>131</v>
      </c>
      <c r="R437">
        <v>4961</v>
      </c>
      <c r="S437">
        <v>1862</v>
      </c>
      <c r="T437">
        <v>1536</v>
      </c>
      <c r="U437" t="s">
        <v>66</v>
      </c>
      <c r="V437" t="s">
        <v>978</v>
      </c>
    </row>
    <row r="438" spans="1:22">
      <c r="A438" t="s">
        <v>940</v>
      </c>
      <c r="B438" t="s">
        <v>979</v>
      </c>
      <c r="C438">
        <v>180</v>
      </c>
      <c r="D438">
        <v>86</v>
      </c>
      <c r="E438" t="s">
        <v>24</v>
      </c>
      <c r="F438">
        <v>312</v>
      </c>
      <c r="G438">
        <v>550</v>
      </c>
      <c r="H438">
        <v>133</v>
      </c>
      <c r="I438">
        <v>525</v>
      </c>
      <c r="J438">
        <v>6.6</v>
      </c>
      <c r="K438">
        <v>145</v>
      </c>
      <c r="L438" t="s">
        <v>25</v>
      </c>
      <c r="M438">
        <v>1000</v>
      </c>
      <c r="N438">
        <v>532</v>
      </c>
      <c r="O438">
        <v>5</v>
      </c>
      <c r="P438" t="s">
        <v>56</v>
      </c>
      <c r="Q438" t="s">
        <v>131</v>
      </c>
      <c r="R438">
        <v>4961</v>
      </c>
      <c r="S438">
        <v>1862</v>
      </c>
      <c r="T438">
        <v>1536</v>
      </c>
      <c r="U438" t="s">
        <v>66</v>
      </c>
      <c r="V438" t="s">
        <v>980</v>
      </c>
    </row>
    <row r="439" spans="1:22">
      <c r="A439" t="s">
        <v>940</v>
      </c>
      <c r="B439" t="s">
        <v>981</v>
      </c>
      <c r="C439">
        <v>180</v>
      </c>
      <c r="D439">
        <v>86</v>
      </c>
      <c r="E439" t="s">
        <v>24</v>
      </c>
      <c r="F439">
        <v>312</v>
      </c>
      <c r="G439">
        <v>560</v>
      </c>
      <c r="H439">
        <v>147</v>
      </c>
      <c r="I439">
        <v>500</v>
      </c>
      <c r="J439">
        <v>5.5</v>
      </c>
      <c r="K439">
        <v>145</v>
      </c>
      <c r="L439" t="s">
        <v>25</v>
      </c>
      <c r="M439">
        <v>1200</v>
      </c>
      <c r="N439">
        <v>605</v>
      </c>
      <c r="O439">
        <v>5</v>
      </c>
      <c r="P439" t="s">
        <v>63</v>
      </c>
      <c r="Q439" t="s">
        <v>131</v>
      </c>
      <c r="R439">
        <v>4961</v>
      </c>
      <c r="S439">
        <v>1862</v>
      </c>
      <c r="T439">
        <v>1536</v>
      </c>
      <c r="U439" t="s">
        <v>58</v>
      </c>
      <c r="V439" t="s">
        <v>982</v>
      </c>
    </row>
    <row r="440" spans="1:22">
      <c r="A440" t="s">
        <v>940</v>
      </c>
      <c r="B440" t="s">
        <v>983</v>
      </c>
      <c r="C440">
        <v>180</v>
      </c>
      <c r="D440">
        <v>77</v>
      </c>
      <c r="E440" t="s">
        <v>24</v>
      </c>
      <c r="F440">
        <v>288</v>
      </c>
      <c r="G440">
        <v>550</v>
      </c>
      <c r="H440">
        <v>146</v>
      </c>
      <c r="I440">
        <v>470</v>
      </c>
      <c r="J440">
        <v>6.6</v>
      </c>
      <c r="K440">
        <v>125</v>
      </c>
      <c r="L440" t="s">
        <v>25</v>
      </c>
      <c r="M440">
        <v>1000</v>
      </c>
      <c r="N440">
        <v>605</v>
      </c>
      <c r="O440">
        <v>5</v>
      </c>
      <c r="P440" t="s">
        <v>56</v>
      </c>
      <c r="Q440" t="s">
        <v>131</v>
      </c>
      <c r="R440">
        <v>4961</v>
      </c>
      <c r="S440">
        <v>1862</v>
      </c>
      <c r="T440">
        <v>1536</v>
      </c>
      <c r="U440" t="s">
        <v>58</v>
      </c>
      <c r="V440" t="s">
        <v>984</v>
      </c>
    </row>
    <row r="441" spans="1:22">
      <c r="A441" t="s">
        <v>940</v>
      </c>
      <c r="B441" t="s">
        <v>985</v>
      </c>
      <c r="C441">
        <v>180</v>
      </c>
      <c r="D441">
        <v>86</v>
      </c>
      <c r="E441" t="s">
        <v>24</v>
      </c>
      <c r="F441">
        <v>312</v>
      </c>
      <c r="G441">
        <v>550</v>
      </c>
      <c r="H441">
        <v>125</v>
      </c>
      <c r="I441">
        <v>520</v>
      </c>
      <c r="J441">
        <v>6.7</v>
      </c>
      <c r="K441">
        <v>145</v>
      </c>
      <c r="L441" t="s">
        <v>25</v>
      </c>
      <c r="M441">
        <v>1000</v>
      </c>
      <c r="N441">
        <v>605</v>
      </c>
      <c r="O441">
        <v>5</v>
      </c>
      <c r="P441" t="s">
        <v>56</v>
      </c>
      <c r="Q441" t="s">
        <v>131</v>
      </c>
      <c r="R441">
        <v>4961</v>
      </c>
      <c r="S441">
        <v>1862</v>
      </c>
      <c r="T441">
        <v>1536</v>
      </c>
      <c r="U441" t="s">
        <v>58</v>
      </c>
      <c r="V441" t="s">
        <v>986</v>
      </c>
    </row>
    <row r="442" spans="1:22">
      <c r="A442" t="s">
        <v>987</v>
      </c>
      <c r="B442" t="s">
        <v>988</v>
      </c>
      <c r="C442">
        <v>180</v>
      </c>
      <c r="D442">
        <v>67</v>
      </c>
      <c r="E442" t="s">
        <v>24</v>
      </c>
      <c r="G442">
        <v>420</v>
      </c>
      <c r="H442">
        <v>151</v>
      </c>
      <c r="I442">
        <v>360</v>
      </c>
      <c r="J442">
        <v>7.3</v>
      </c>
      <c r="K442">
        <v>110</v>
      </c>
      <c r="L442" t="s">
        <v>25</v>
      </c>
      <c r="M442">
        <v>1500</v>
      </c>
      <c r="N442">
        <v>404</v>
      </c>
      <c r="O442">
        <v>5</v>
      </c>
      <c r="P442" t="s">
        <v>56</v>
      </c>
      <c r="Q442" t="s">
        <v>40</v>
      </c>
      <c r="R442">
        <v>4440</v>
      </c>
      <c r="S442">
        <v>1873</v>
      </c>
      <c r="T442">
        <v>1596</v>
      </c>
      <c r="U442" t="s">
        <v>34</v>
      </c>
      <c r="V442" t="s">
        <v>989</v>
      </c>
    </row>
    <row r="443" spans="1:22">
      <c r="A443" t="s">
        <v>987</v>
      </c>
      <c r="B443" t="s">
        <v>990</v>
      </c>
      <c r="C443">
        <v>180</v>
      </c>
      <c r="D443">
        <v>79</v>
      </c>
      <c r="E443" t="s">
        <v>24</v>
      </c>
      <c r="F443">
        <v>324</v>
      </c>
      <c r="G443">
        <v>420</v>
      </c>
      <c r="H443">
        <v>146</v>
      </c>
      <c r="I443">
        <v>420</v>
      </c>
      <c r="J443">
        <v>7.3</v>
      </c>
      <c r="K443">
        <v>125</v>
      </c>
      <c r="L443" t="s">
        <v>25</v>
      </c>
      <c r="M443">
        <v>1500</v>
      </c>
      <c r="N443">
        <v>404</v>
      </c>
      <c r="O443">
        <v>5</v>
      </c>
      <c r="P443" t="s">
        <v>56</v>
      </c>
      <c r="Q443" t="s">
        <v>40</v>
      </c>
      <c r="R443">
        <v>4440</v>
      </c>
      <c r="S443">
        <v>1873</v>
      </c>
      <c r="T443">
        <v>1596</v>
      </c>
      <c r="U443" t="s">
        <v>34</v>
      </c>
      <c r="V443" t="s">
        <v>991</v>
      </c>
    </row>
    <row r="444" spans="1:22">
      <c r="A444" t="s">
        <v>987</v>
      </c>
      <c r="B444" t="s">
        <v>992</v>
      </c>
      <c r="C444">
        <v>180</v>
      </c>
      <c r="D444">
        <v>79</v>
      </c>
      <c r="E444" t="s">
        <v>24</v>
      </c>
      <c r="F444">
        <v>324</v>
      </c>
      <c r="G444">
        <v>670</v>
      </c>
      <c r="H444">
        <v>155</v>
      </c>
      <c r="I444">
        <v>400</v>
      </c>
      <c r="J444">
        <v>4.8</v>
      </c>
      <c r="K444">
        <v>125</v>
      </c>
      <c r="L444" t="s">
        <v>25</v>
      </c>
      <c r="M444">
        <v>1800</v>
      </c>
      <c r="N444">
        <v>404</v>
      </c>
      <c r="O444">
        <v>5</v>
      </c>
      <c r="P444" t="s">
        <v>63</v>
      </c>
      <c r="Q444" t="s">
        <v>40</v>
      </c>
      <c r="R444">
        <v>4440</v>
      </c>
      <c r="S444">
        <v>1873</v>
      </c>
      <c r="T444">
        <v>1596</v>
      </c>
      <c r="U444" t="s">
        <v>34</v>
      </c>
      <c r="V444" t="s">
        <v>993</v>
      </c>
    </row>
    <row r="445" spans="1:22">
      <c r="A445" t="s">
        <v>987</v>
      </c>
      <c r="B445" t="s">
        <v>994</v>
      </c>
      <c r="C445">
        <v>180</v>
      </c>
      <c r="D445">
        <v>79</v>
      </c>
      <c r="E445" t="s">
        <v>24</v>
      </c>
      <c r="F445">
        <v>324</v>
      </c>
      <c r="G445">
        <v>670</v>
      </c>
      <c r="H445">
        <v>155</v>
      </c>
      <c r="I445">
        <v>400</v>
      </c>
      <c r="J445">
        <v>4.5999999999999996</v>
      </c>
      <c r="K445">
        <v>125</v>
      </c>
      <c r="L445" t="s">
        <v>25</v>
      </c>
      <c r="M445">
        <v>1800</v>
      </c>
      <c r="N445">
        <v>404</v>
      </c>
      <c r="O445">
        <v>5</v>
      </c>
      <c r="P445" t="s">
        <v>63</v>
      </c>
      <c r="Q445" t="s">
        <v>40</v>
      </c>
      <c r="R445">
        <v>4440</v>
      </c>
      <c r="S445">
        <v>1873</v>
      </c>
      <c r="T445">
        <v>1596</v>
      </c>
      <c r="U445" t="s">
        <v>34</v>
      </c>
      <c r="V445" t="s">
        <v>995</v>
      </c>
    </row>
    <row r="446" spans="1:22">
      <c r="A446" t="s">
        <v>987</v>
      </c>
      <c r="B446" t="s">
        <v>996</v>
      </c>
      <c r="C446">
        <v>180</v>
      </c>
      <c r="D446">
        <v>88</v>
      </c>
      <c r="E446" t="s">
        <v>24</v>
      </c>
      <c r="G446">
        <v>480</v>
      </c>
      <c r="H446">
        <v>135</v>
      </c>
      <c r="I446">
        <v>485</v>
      </c>
      <c r="J446">
        <v>6.9</v>
      </c>
      <c r="K446">
        <v>190</v>
      </c>
      <c r="L446" t="s">
        <v>25</v>
      </c>
      <c r="M446">
        <v>1600</v>
      </c>
      <c r="N446">
        <v>446</v>
      </c>
      <c r="O446">
        <v>5</v>
      </c>
      <c r="P446" t="s">
        <v>56</v>
      </c>
      <c r="Q446" t="s">
        <v>111</v>
      </c>
      <c r="R446">
        <v>5000</v>
      </c>
      <c r="S446">
        <v>1942</v>
      </c>
      <c r="T446">
        <v>1546</v>
      </c>
      <c r="U446" t="s">
        <v>66</v>
      </c>
      <c r="V446" t="s">
        <v>997</v>
      </c>
    </row>
    <row r="447" spans="1:22">
      <c r="A447" t="s">
        <v>987</v>
      </c>
      <c r="B447" t="s">
        <v>998</v>
      </c>
      <c r="C447">
        <v>180</v>
      </c>
      <c r="D447">
        <v>102</v>
      </c>
      <c r="E447" t="s">
        <v>24</v>
      </c>
      <c r="G447">
        <v>670</v>
      </c>
      <c r="H447">
        <v>146</v>
      </c>
      <c r="I447">
        <v>530</v>
      </c>
      <c r="J447">
        <v>5.5</v>
      </c>
      <c r="K447">
        <v>225</v>
      </c>
      <c r="L447" t="s">
        <v>25</v>
      </c>
      <c r="M447">
        <v>2000</v>
      </c>
      <c r="N447">
        <v>446</v>
      </c>
      <c r="O447">
        <v>5</v>
      </c>
      <c r="P447" t="s">
        <v>63</v>
      </c>
      <c r="Q447" t="s">
        <v>111</v>
      </c>
      <c r="R447">
        <v>5000</v>
      </c>
      <c r="S447">
        <v>1942</v>
      </c>
      <c r="T447">
        <v>1546</v>
      </c>
      <c r="U447" t="s">
        <v>66</v>
      </c>
      <c r="V447" t="s">
        <v>999</v>
      </c>
    </row>
    <row r="448" spans="1:22">
      <c r="A448" t="s">
        <v>987</v>
      </c>
      <c r="B448" t="s">
        <v>1000</v>
      </c>
      <c r="C448">
        <v>180</v>
      </c>
      <c r="D448">
        <v>102</v>
      </c>
      <c r="E448" t="s">
        <v>24</v>
      </c>
      <c r="G448">
        <v>870</v>
      </c>
      <c r="H448">
        <v>146</v>
      </c>
      <c r="I448">
        <v>530</v>
      </c>
      <c r="J448">
        <v>4</v>
      </c>
      <c r="K448">
        <v>225</v>
      </c>
      <c r="L448" t="s">
        <v>25</v>
      </c>
      <c r="M448">
        <v>2000</v>
      </c>
      <c r="N448">
        <v>446</v>
      </c>
      <c r="O448">
        <v>5</v>
      </c>
      <c r="P448" t="s">
        <v>63</v>
      </c>
      <c r="Q448" t="s">
        <v>111</v>
      </c>
      <c r="R448">
        <v>5000</v>
      </c>
      <c r="S448">
        <v>1942</v>
      </c>
      <c r="T448">
        <v>1546</v>
      </c>
      <c r="U448" t="s">
        <v>66</v>
      </c>
      <c r="V448" t="s">
        <v>1001</v>
      </c>
    </row>
    <row r="449" spans="1:22">
      <c r="A449" t="s">
        <v>987</v>
      </c>
      <c r="B449" t="s">
        <v>1002</v>
      </c>
      <c r="C449">
        <v>180</v>
      </c>
      <c r="D449">
        <v>65</v>
      </c>
      <c r="E449" t="s">
        <v>24</v>
      </c>
      <c r="G449">
        <v>543</v>
      </c>
      <c r="H449">
        <v>152</v>
      </c>
      <c r="I449">
        <v>330</v>
      </c>
      <c r="J449">
        <v>3.7</v>
      </c>
      <c r="K449">
        <v>114</v>
      </c>
      <c r="L449" t="s">
        <v>25</v>
      </c>
      <c r="M449">
        <v>1600</v>
      </c>
      <c r="N449">
        <v>318</v>
      </c>
      <c r="O449">
        <v>5</v>
      </c>
      <c r="P449" t="s">
        <v>63</v>
      </c>
      <c r="Q449" t="s">
        <v>33</v>
      </c>
      <c r="R449">
        <v>4233</v>
      </c>
      <c r="S449">
        <v>1837</v>
      </c>
      <c r="T449">
        <v>1573</v>
      </c>
      <c r="U449" t="s">
        <v>34</v>
      </c>
      <c r="V449" t="s">
        <v>1003</v>
      </c>
    </row>
    <row r="450" spans="1:22">
      <c r="A450" t="s">
        <v>987</v>
      </c>
      <c r="B450" t="s">
        <v>1004</v>
      </c>
      <c r="C450">
        <v>180</v>
      </c>
      <c r="D450">
        <v>49</v>
      </c>
      <c r="E450" t="s">
        <v>24</v>
      </c>
      <c r="G450">
        <v>343</v>
      </c>
      <c r="H450">
        <v>147</v>
      </c>
      <c r="I450">
        <v>275</v>
      </c>
      <c r="J450">
        <v>5.7</v>
      </c>
      <c r="K450">
        <v>80</v>
      </c>
      <c r="L450" t="s">
        <v>25</v>
      </c>
      <c r="M450">
        <v>1000</v>
      </c>
      <c r="N450">
        <v>318</v>
      </c>
      <c r="O450">
        <v>5</v>
      </c>
      <c r="P450" t="s">
        <v>56</v>
      </c>
      <c r="Q450" t="s">
        <v>33</v>
      </c>
      <c r="R450">
        <v>4233</v>
      </c>
      <c r="S450">
        <v>1837</v>
      </c>
      <c r="T450">
        <v>1549</v>
      </c>
      <c r="U450" t="s">
        <v>34</v>
      </c>
      <c r="V450" t="s">
        <v>1005</v>
      </c>
    </row>
    <row r="451" spans="1:22">
      <c r="A451" t="s">
        <v>987</v>
      </c>
      <c r="B451" t="s">
        <v>1006</v>
      </c>
      <c r="C451">
        <v>180</v>
      </c>
      <c r="D451">
        <v>65</v>
      </c>
      <c r="E451" t="s">
        <v>24</v>
      </c>
      <c r="G451">
        <v>343</v>
      </c>
      <c r="H451">
        <v>138</v>
      </c>
      <c r="I451">
        <v>365</v>
      </c>
      <c r="J451">
        <v>5.3</v>
      </c>
      <c r="K451">
        <v>113</v>
      </c>
      <c r="L451" t="s">
        <v>25</v>
      </c>
      <c r="M451">
        <v>1600</v>
      </c>
      <c r="N451">
        <v>318</v>
      </c>
      <c r="O451">
        <v>5</v>
      </c>
      <c r="P451" t="s">
        <v>56</v>
      </c>
      <c r="Q451" t="s">
        <v>33</v>
      </c>
      <c r="R451">
        <v>4233</v>
      </c>
      <c r="S451">
        <v>1837</v>
      </c>
      <c r="T451">
        <v>1549</v>
      </c>
      <c r="U451" t="s">
        <v>34</v>
      </c>
      <c r="V451" t="s">
        <v>1007</v>
      </c>
    </row>
    <row r="452" spans="1:22">
      <c r="A452" t="s">
        <v>987</v>
      </c>
      <c r="B452" t="s">
        <v>1008</v>
      </c>
      <c r="C452">
        <v>180</v>
      </c>
      <c r="D452">
        <v>65</v>
      </c>
      <c r="E452" t="s">
        <v>24</v>
      </c>
      <c r="G452">
        <v>543</v>
      </c>
      <c r="H452">
        <v>145</v>
      </c>
      <c r="I452">
        <v>340</v>
      </c>
      <c r="J452">
        <v>3.6</v>
      </c>
      <c r="K452">
        <v>113</v>
      </c>
      <c r="L452" t="s">
        <v>25</v>
      </c>
      <c r="M452">
        <v>1600</v>
      </c>
      <c r="N452">
        <v>318</v>
      </c>
      <c r="O452">
        <v>5</v>
      </c>
      <c r="P452" t="s">
        <v>63</v>
      </c>
      <c r="Q452" t="s">
        <v>33</v>
      </c>
      <c r="R452">
        <v>4233</v>
      </c>
      <c r="S452">
        <v>1837</v>
      </c>
      <c r="T452">
        <v>1549</v>
      </c>
      <c r="U452" t="s">
        <v>34</v>
      </c>
      <c r="V452" t="s">
        <v>1009</v>
      </c>
    </row>
    <row r="453" spans="1:22">
      <c r="A453" t="s">
        <v>987</v>
      </c>
      <c r="B453" t="s">
        <v>1010</v>
      </c>
      <c r="C453">
        <v>180</v>
      </c>
      <c r="D453">
        <v>67</v>
      </c>
      <c r="E453" t="s">
        <v>24</v>
      </c>
      <c r="G453">
        <v>420</v>
      </c>
      <c r="H453">
        <v>154</v>
      </c>
      <c r="I453">
        <v>345</v>
      </c>
      <c r="J453">
        <v>7.3</v>
      </c>
      <c r="K453">
        <v>110</v>
      </c>
      <c r="L453" t="s">
        <v>25</v>
      </c>
      <c r="M453">
        <v>1500</v>
      </c>
      <c r="N453">
        <v>410</v>
      </c>
      <c r="O453">
        <v>5</v>
      </c>
      <c r="P453" t="s">
        <v>56</v>
      </c>
      <c r="Q453" t="s">
        <v>40</v>
      </c>
      <c r="R453">
        <v>4440</v>
      </c>
      <c r="S453">
        <v>1863</v>
      </c>
      <c r="T453">
        <v>1652</v>
      </c>
      <c r="U453" t="s">
        <v>34</v>
      </c>
      <c r="V453" t="s">
        <v>1011</v>
      </c>
    </row>
    <row r="454" spans="1:22">
      <c r="A454" t="s">
        <v>987</v>
      </c>
      <c r="B454" t="s">
        <v>1012</v>
      </c>
      <c r="C454">
        <v>180</v>
      </c>
      <c r="D454">
        <v>79</v>
      </c>
      <c r="E454" t="s">
        <v>24</v>
      </c>
      <c r="F454">
        <v>324</v>
      </c>
      <c r="G454">
        <v>420</v>
      </c>
      <c r="H454">
        <v>152</v>
      </c>
      <c r="I454">
        <v>400</v>
      </c>
      <c r="J454">
        <v>7.3</v>
      </c>
      <c r="K454">
        <v>125</v>
      </c>
      <c r="L454" t="s">
        <v>25</v>
      </c>
      <c r="M454">
        <v>1500</v>
      </c>
      <c r="N454">
        <v>410</v>
      </c>
      <c r="O454">
        <v>5</v>
      </c>
      <c r="P454" t="s">
        <v>56</v>
      </c>
      <c r="Q454" t="s">
        <v>40</v>
      </c>
      <c r="R454">
        <v>4440</v>
      </c>
      <c r="S454">
        <v>1863</v>
      </c>
      <c r="T454">
        <v>1652</v>
      </c>
      <c r="U454" t="s">
        <v>34</v>
      </c>
      <c r="V454" t="s">
        <v>1013</v>
      </c>
    </row>
    <row r="455" spans="1:22">
      <c r="A455" t="s">
        <v>987</v>
      </c>
      <c r="B455" t="s">
        <v>1014</v>
      </c>
      <c r="C455">
        <v>180</v>
      </c>
      <c r="D455">
        <v>79</v>
      </c>
      <c r="E455" t="s">
        <v>24</v>
      </c>
      <c r="F455">
        <v>324</v>
      </c>
      <c r="G455">
        <v>670</v>
      </c>
      <c r="H455">
        <v>163</v>
      </c>
      <c r="I455">
        <v>385</v>
      </c>
      <c r="J455">
        <v>4.8</v>
      </c>
      <c r="K455">
        <v>125</v>
      </c>
      <c r="L455" t="s">
        <v>25</v>
      </c>
      <c r="M455">
        <v>1800</v>
      </c>
      <c r="N455">
        <v>410</v>
      </c>
      <c r="O455">
        <v>5</v>
      </c>
      <c r="P455" t="s">
        <v>63</v>
      </c>
      <c r="Q455" t="s">
        <v>40</v>
      </c>
      <c r="R455">
        <v>4440</v>
      </c>
      <c r="S455">
        <v>1863</v>
      </c>
      <c r="T455">
        <v>1652</v>
      </c>
      <c r="U455" t="s">
        <v>34</v>
      </c>
      <c r="V455" t="s">
        <v>1015</v>
      </c>
    </row>
    <row r="456" spans="1:22">
      <c r="A456" t="s">
        <v>987</v>
      </c>
      <c r="B456" t="s">
        <v>1016</v>
      </c>
      <c r="C456">
        <v>180</v>
      </c>
      <c r="D456">
        <v>79</v>
      </c>
      <c r="E456" t="s">
        <v>24</v>
      </c>
      <c r="F456">
        <v>324</v>
      </c>
      <c r="G456">
        <v>670</v>
      </c>
      <c r="H456">
        <v>163</v>
      </c>
      <c r="I456">
        <v>385</v>
      </c>
      <c r="J456">
        <v>4.5999999999999996</v>
      </c>
      <c r="K456">
        <v>125</v>
      </c>
      <c r="L456" t="s">
        <v>25</v>
      </c>
      <c r="M456">
        <v>1800</v>
      </c>
      <c r="N456">
        <v>410</v>
      </c>
      <c r="O456">
        <v>5</v>
      </c>
      <c r="P456" t="s">
        <v>63</v>
      </c>
      <c r="Q456" t="s">
        <v>40</v>
      </c>
      <c r="R456">
        <v>4440</v>
      </c>
      <c r="S456">
        <v>1863</v>
      </c>
      <c r="T456">
        <v>1652</v>
      </c>
      <c r="U456" t="s">
        <v>34</v>
      </c>
      <c r="V456" t="s">
        <v>1017</v>
      </c>
    </row>
    <row r="457" spans="1:22">
      <c r="A457" t="s">
        <v>987</v>
      </c>
      <c r="B457" t="s">
        <v>1018</v>
      </c>
      <c r="C457">
        <v>180</v>
      </c>
      <c r="D457">
        <v>100</v>
      </c>
      <c r="E457" t="s">
        <v>24</v>
      </c>
      <c r="F457">
        <v>192</v>
      </c>
      <c r="G457">
        <v>490</v>
      </c>
      <c r="H457">
        <v>182</v>
      </c>
      <c r="I457">
        <v>460</v>
      </c>
      <c r="J457">
        <v>8.4</v>
      </c>
      <c r="K457">
        <v>140</v>
      </c>
      <c r="L457" t="s">
        <v>25</v>
      </c>
      <c r="M457">
        <v>1200</v>
      </c>
      <c r="N457">
        <v>310</v>
      </c>
      <c r="O457">
        <v>7</v>
      </c>
      <c r="P457" t="s">
        <v>56</v>
      </c>
      <c r="Q457" t="s">
        <v>212</v>
      </c>
      <c r="R457">
        <v>5037</v>
      </c>
      <c r="S457">
        <v>1964</v>
      </c>
      <c r="T457">
        <v>1744</v>
      </c>
      <c r="U457" t="s">
        <v>34</v>
      </c>
      <c r="V457" t="s">
        <v>1019</v>
      </c>
    </row>
    <row r="458" spans="1:22">
      <c r="A458" t="s">
        <v>987</v>
      </c>
      <c r="B458" t="s">
        <v>1020</v>
      </c>
      <c r="C458">
        <v>180</v>
      </c>
      <c r="D458">
        <v>107</v>
      </c>
      <c r="E458" t="s">
        <v>24</v>
      </c>
      <c r="F458">
        <v>204</v>
      </c>
      <c r="G458">
        <v>770</v>
      </c>
      <c r="H458">
        <v>188</v>
      </c>
      <c r="I458">
        <v>470</v>
      </c>
      <c r="J458">
        <v>5.9</v>
      </c>
      <c r="K458">
        <v>150</v>
      </c>
      <c r="L458" t="s">
        <v>25</v>
      </c>
      <c r="M458">
        <v>2200</v>
      </c>
      <c r="N458">
        <v>310</v>
      </c>
      <c r="O458">
        <v>7</v>
      </c>
      <c r="P458" t="s">
        <v>63</v>
      </c>
      <c r="Q458" t="s">
        <v>212</v>
      </c>
      <c r="R458">
        <v>5037</v>
      </c>
      <c r="S458">
        <v>1964</v>
      </c>
      <c r="T458">
        <v>1744</v>
      </c>
      <c r="U458" t="s">
        <v>34</v>
      </c>
      <c r="V458" t="s">
        <v>1021</v>
      </c>
    </row>
    <row r="459" spans="1:22">
      <c r="A459" t="s">
        <v>987</v>
      </c>
      <c r="B459" t="s">
        <v>1022</v>
      </c>
      <c r="C459">
        <v>180</v>
      </c>
      <c r="D459">
        <v>107</v>
      </c>
      <c r="E459" t="s">
        <v>24</v>
      </c>
      <c r="F459">
        <v>204</v>
      </c>
      <c r="G459">
        <v>910</v>
      </c>
      <c r="H459">
        <v>188</v>
      </c>
      <c r="I459">
        <v>455</v>
      </c>
      <c r="J459">
        <v>4.9000000000000004</v>
      </c>
      <c r="K459">
        <v>150</v>
      </c>
      <c r="L459" t="s">
        <v>25</v>
      </c>
      <c r="M459">
        <v>2200</v>
      </c>
      <c r="N459">
        <v>310</v>
      </c>
      <c r="O459">
        <v>7</v>
      </c>
      <c r="P459" t="s">
        <v>63</v>
      </c>
      <c r="Q459" t="s">
        <v>212</v>
      </c>
      <c r="R459">
        <v>5037</v>
      </c>
      <c r="S459">
        <v>1964</v>
      </c>
      <c r="T459">
        <v>1744</v>
      </c>
      <c r="U459" t="s">
        <v>34</v>
      </c>
      <c r="V459" t="s">
        <v>1023</v>
      </c>
    </row>
    <row r="460" spans="1:22">
      <c r="A460" t="s">
        <v>1024</v>
      </c>
      <c r="B460" t="s">
        <v>1025</v>
      </c>
      <c r="C460">
        <v>200</v>
      </c>
      <c r="D460">
        <v>100</v>
      </c>
      <c r="E460" t="s">
        <v>24</v>
      </c>
      <c r="G460">
        <v>720</v>
      </c>
      <c r="H460">
        <v>200</v>
      </c>
      <c r="I460">
        <v>480</v>
      </c>
      <c r="J460">
        <v>4.4000000000000004</v>
      </c>
      <c r="K460">
        <v>80</v>
      </c>
      <c r="L460" t="s">
        <v>25</v>
      </c>
      <c r="M460">
        <v>2000</v>
      </c>
      <c r="N460">
        <v>550</v>
      </c>
      <c r="O460">
        <v>5</v>
      </c>
      <c r="P460" t="s">
        <v>63</v>
      </c>
      <c r="Q460" t="s">
        <v>57</v>
      </c>
      <c r="R460">
        <v>4905</v>
      </c>
      <c r="S460">
        <v>1950</v>
      </c>
      <c r="T460">
        <v>1645</v>
      </c>
      <c r="U460" t="s">
        <v>34</v>
      </c>
      <c r="V460" t="s">
        <v>1026</v>
      </c>
    </row>
    <row r="461" spans="1:22">
      <c r="A461" t="s">
        <v>1027</v>
      </c>
      <c r="B461" t="s">
        <v>1028</v>
      </c>
      <c r="C461">
        <v>200</v>
      </c>
      <c r="D461">
        <v>87.5</v>
      </c>
      <c r="E461" t="s">
        <v>24</v>
      </c>
      <c r="G461">
        <v>660</v>
      </c>
      <c r="H461">
        <v>159</v>
      </c>
      <c r="I461">
        <v>475</v>
      </c>
      <c r="J461">
        <v>4.0999999999999996</v>
      </c>
      <c r="K461">
        <v>180</v>
      </c>
      <c r="L461" t="s">
        <v>25</v>
      </c>
      <c r="M461">
        <v>1500</v>
      </c>
      <c r="N461">
        <v>571</v>
      </c>
      <c r="O461">
        <v>5</v>
      </c>
      <c r="P461" t="s">
        <v>63</v>
      </c>
      <c r="Q461" t="s">
        <v>89</v>
      </c>
      <c r="R461">
        <v>4753</v>
      </c>
      <c r="S461">
        <v>1920</v>
      </c>
      <c r="T461">
        <v>1650</v>
      </c>
      <c r="U461" t="s">
        <v>34</v>
      </c>
      <c r="V461" t="s">
        <v>1029</v>
      </c>
    </row>
    <row r="462" spans="1:22">
      <c r="A462" t="s">
        <v>1027</v>
      </c>
      <c r="B462" t="s">
        <v>1030</v>
      </c>
      <c r="C462">
        <v>200</v>
      </c>
      <c r="D462">
        <v>87.5</v>
      </c>
      <c r="E462" t="s">
        <v>24</v>
      </c>
      <c r="G462">
        <v>440</v>
      </c>
      <c r="H462">
        <v>154</v>
      </c>
      <c r="I462">
        <v>480</v>
      </c>
      <c r="J462">
        <v>6.7</v>
      </c>
      <c r="K462">
        <v>180</v>
      </c>
      <c r="L462" t="s">
        <v>25</v>
      </c>
      <c r="M462">
        <v>1500</v>
      </c>
      <c r="N462">
        <v>571</v>
      </c>
      <c r="O462">
        <v>5</v>
      </c>
      <c r="P462" t="s">
        <v>56</v>
      </c>
      <c r="Q462" t="s">
        <v>89</v>
      </c>
      <c r="R462">
        <v>4753</v>
      </c>
      <c r="S462">
        <v>1920</v>
      </c>
      <c r="T462">
        <v>1650</v>
      </c>
      <c r="U462" t="s">
        <v>34</v>
      </c>
      <c r="V462" t="s">
        <v>1031</v>
      </c>
    </row>
    <row r="463" spans="1:22">
      <c r="A463" t="s">
        <v>1027</v>
      </c>
      <c r="B463" t="s">
        <v>1032</v>
      </c>
      <c r="C463">
        <v>200</v>
      </c>
      <c r="D463">
        <v>66</v>
      </c>
      <c r="E463" t="s">
        <v>24</v>
      </c>
      <c r="G463">
        <v>440</v>
      </c>
      <c r="H463">
        <v>152</v>
      </c>
      <c r="I463">
        <v>370</v>
      </c>
      <c r="J463">
        <v>6.9</v>
      </c>
      <c r="K463">
        <v>140</v>
      </c>
      <c r="L463" t="s">
        <v>25</v>
      </c>
      <c r="M463">
        <v>1500</v>
      </c>
      <c r="N463">
        <v>571</v>
      </c>
      <c r="O463">
        <v>5</v>
      </c>
      <c r="P463" t="s">
        <v>56</v>
      </c>
      <c r="Q463" t="s">
        <v>89</v>
      </c>
      <c r="R463">
        <v>4753</v>
      </c>
      <c r="S463">
        <v>1920</v>
      </c>
      <c r="T463">
        <v>1650</v>
      </c>
      <c r="U463" t="s">
        <v>34</v>
      </c>
      <c r="V463" t="s">
        <v>1033</v>
      </c>
    </row>
    <row r="464" spans="1:22">
      <c r="A464" t="s">
        <v>1027</v>
      </c>
      <c r="B464" t="s">
        <v>1034</v>
      </c>
      <c r="C464">
        <v>200</v>
      </c>
      <c r="D464">
        <v>93.1</v>
      </c>
      <c r="E464" t="s">
        <v>24</v>
      </c>
      <c r="G464">
        <v>717</v>
      </c>
      <c r="H464">
        <v>179</v>
      </c>
      <c r="I464">
        <v>465</v>
      </c>
      <c r="J464">
        <v>3.9</v>
      </c>
      <c r="K464">
        <v>224</v>
      </c>
      <c r="L464" t="s">
        <v>25</v>
      </c>
      <c r="M464">
        <v>1500</v>
      </c>
      <c r="N464">
        <v>660</v>
      </c>
      <c r="O464">
        <v>5</v>
      </c>
      <c r="P464" t="s">
        <v>63</v>
      </c>
      <c r="Q464" t="s">
        <v>57</v>
      </c>
      <c r="R464">
        <v>4891</v>
      </c>
      <c r="S464">
        <v>1937</v>
      </c>
      <c r="T464">
        <v>1670</v>
      </c>
      <c r="U464" t="s">
        <v>34</v>
      </c>
      <c r="V464" t="s">
        <v>1035</v>
      </c>
    </row>
    <row r="465" spans="1:22">
      <c r="A465" t="s">
        <v>1027</v>
      </c>
      <c r="B465" t="s">
        <v>1036</v>
      </c>
      <c r="C465">
        <v>200</v>
      </c>
      <c r="D465">
        <v>93.1</v>
      </c>
      <c r="E465" t="s">
        <v>24</v>
      </c>
      <c r="G465">
        <v>430</v>
      </c>
      <c r="H465">
        <v>163</v>
      </c>
      <c r="I465">
        <v>480</v>
      </c>
      <c r="J465">
        <v>6.4</v>
      </c>
      <c r="K465">
        <v>224</v>
      </c>
      <c r="L465" t="s">
        <v>25</v>
      </c>
      <c r="M465">
        <v>1500</v>
      </c>
      <c r="N465">
        <v>660</v>
      </c>
      <c r="O465">
        <v>5</v>
      </c>
      <c r="P465" t="s">
        <v>56</v>
      </c>
      <c r="Q465" t="s">
        <v>57</v>
      </c>
      <c r="R465">
        <v>4891</v>
      </c>
      <c r="S465">
        <v>1937</v>
      </c>
      <c r="T465">
        <v>1670</v>
      </c>
      <c r="U465" t="s">
        <v>34</v>
      </c>
      <c r="V465" t="s">
        <v>1037</v>
      </c>
    </row>
    <row r="466" spans="1:22">
      <c r="A466" t="s">
        <v>1027</v>
      </c>
      <c r="B466" t="s">
        <v>1038</v>
      </c>
      <c r="C466">
        <v>200</v>
      </c>
      <c r="D466">
        <v>75.8</v>
      </c>
      <c r="E466" t="s">
        <v>24</v>
      </c>
      <c r="G466">
        <v>430</v>
      </c>
      <c r="H466">
        <v>165</v>
      </c>
      <c r="I466">
        <v>395</v>
      </c>
      <c r="J466">
        <v>6.4</v>
      </c>
      <c r="K466">
        <v>170</v>
      </c>
      <c r="L466" t="s">
        <v>25</v>
      </c>
      <c r="M466">
        <v>1500</v>
      </c>
      <c r="N466">
        <v>660</v>
      </c>
      <c r="O466">
        <v>5</v>
      </c>
      <c r="P466" t="s">
        <v>56</v>
      </c>
      <c r="Q466" t="s">
        <v>57</v>
      </c>
      <c r="R466">
        <v>4891</v>
      </c>
      <c r="S466">
        <v>1937</v>
      </c>
      <c r="T466">
        <v>1680</v>
      </c>
      <c r="U466" t="s">
        <v>34</v>
      </c>
      <c r="V466" t="s">
        <v>1039</v>
      </c>
    </row>
    <row r="467" spans="1:22">
      <c r="A467" t="s">
        <v>1027</v>
      </c>
      <c r="B467" t="s">
        <v>1040</v>
      </c>
      <c r="C467">
        <v>200</v>
      </c>
      <c r="D467">
        <v>82.7</v>
      </c>
      <c r="E467" t="s">
        <v>24</v>
      </c>
      <c r="G467">
        <v>757</v>
      </c>
      <c r="H467">
        <v>164</v>
      </c>
      <c r="I467">
        <v>460</v>
      </c>
      <c r="J467">
        <v>4.0999999999999996</v>
      </c>
      <c r="K467">
        <v>138</v>
      </c>
      <c r="L467" t="s">
        <v>25</v>
      </c>
      <c r="M467">
        <v>0</v>
      </c>
      <c r="N467">
        <v>440</v>
      </c>
      <c r="O467">
        <v>5</v>
      </c>
      <c r="P467" t="s">
        <v>63</v>
      </c>
      <c r="Q467" t="s">
        <v>131</v>
      </c>
      <c r="R467">
        <v>4888</v>
      </c>
      <c r="S467">
        <v>1896</v>
      </c>
      <c r="T467">
        <v>1450</v>
      </c>
      <c r="U467" t="s">
        <v>112</v>
      </c>
      <c r="V467" t="s">
        <v>1041</v>
      </c>
    </row>
    <row r="468" spans="1:22">
      <c r="A468" t="s">
        <v>1027</v>
      </c>
      <c r="B468" t="s">
        <v>1042</v>
      </c>
      <c r="C468">
        <v>200</v>
      </c>
      <c r="D468">
        <v>82.7</v>
      </c>
      <c r="E468" t="s">
        <v>24</v>
      </c>
      <c r="G468">
        <v>440</v>
      </c>
      <c r="H468">
        <v>144</v>
      </c>
      <c r="I468">
        <v>495</v>
      </c>
      <c r="J468">
        <v>6.7</v>
      </c>
      <c r="K468">
        <v>138</v>
      </c>
      <c r="L468" t="s">
        <v>25</v>
      </c>
      <c r="M468">
        <v>0</v>
      </c>
      <c r="N468">
        <v>440</v>
      </c>
      <c r="O468">
        <v>5</v>
      </c>
      <c r="P468" t="s">
        <v>56</v>
      </c>
      <c r="Q468" t="s">
        <v>131</v>
      </c>
      <c r="R468">
        <v>4888</v>
      </c>
      <c r="S468">
        <v>1896</v>
      </c>
      <c r="T468">
        <v>1450</v>
      </c>
      <c r="U468" t="s">
        <v>112</v>
      </c>
      <c r="V468" t="s">
        <v>1043</v>
      </c>
    </row>
    <row r="469" spans="1:22">
      <c r="A469" t="s">
        <v>1027</v>
      </c>
      <c r="B469" t="s">
        <v>1044</v>
      </c>
      <c r="C469">
        <v>200</v>
      </c>
      <c r="D469">
        <v>82.7</v>
      </c>
      <c r="E469" t="s">
        <v>24</v>
      </c>
      <c r="G469">
        <v>757</v>
      </c>
      <c r="H469">
        <v>164</v>
      </c>
      <c r="I469">
        <v>455</v>
      </c>
      <c r="J469">
        <v>4.0999999999999996</v>
      </c>
      <c r="K469">
        <v>138</v>
      </c>
      <c r="L469" t="s">
        <v>25</v>
      </c>
      <c r="M469">
        <v>0</v>
      </c>
      <c r="N469">
        <v>440</v>
      </c>
      <c r="O469">
        <v>5</v>
      </c>
      <c r="P469" t="s">
        <v>63</v>
      </c>
      <c r="Q469" t="s">
        <v>131</v>
      </c>
      <c r="R469">
        <v>4888</v>
      </c>
      <c r="S469">
        <v>1896</v>
      </c>
      <c r="T469">
        <v>1450</v>
      </c>
      <c r="U469" t="s">
        <v>112</v>
      </c>
      <c r="V469" t="s">
        <v>1045</v>
      </c>
    </row>
    <row r="470" spans="1:22">
      <c r="A470" t="s">
        <v>1046</v>
      </c>
      <c r="B470" t="s">
        <v>1047</v>
      </c>
      <c r="C470">
        <v>200</v>
      </c>
      <c r="D470">
        <v>94</v>
      </c>
      <c r="E470" t="s">
        <v>24</v>
      </c>
      <c r="F470">
        <v>110</v>
      </c>
      <c r="G470">
        <v>343</v>
      </c>
      <c r="H470">
        <v>152</v>
      </c>
      <c r="I470">
        <v>505</v>
      </c>
      <c r="J470">
        <v>7.2</v>
      </c>
      <c r="K470">
        <v>135</v>
      </c>
      <c r="L470" t="s">
        <v>25</v>
      </c>
      <c r="M470">
        <v>1500</v>
      </c>
      <c r="N470">
        <v>539</v>
      </c>
      <c r="O470">
        <v>5</v>
      </c>
      <c r="P470" t="s">
        <v>56</v>
      </c>
      <c r="Q470" t="s">
        <v>131</v>
      </c>
      <c r="R470">
        <v>4955</v>
      </c>
      <c r="S470">
        <v>1999</v>
      </c>
      <c r="T470">
        <v>1560</v>
      </c>
      <c r="U470" t="s">
        <v>66</v>
      </c>
      <c r="V470" t="s">
        <v>1048</v>
      </c>
    </row>
    <row r="471" spans="1:22">
      <c r="A471" t="s">
        <v>1046</v>
      </c>
      <c r="B471" t="s">
        <v>1049</v>
      </c>
      <c r="C471">
        <v>200</v>
      </c>
      <c r="D471">
        <v>94</v>
      </c>
      <c r="E471" t="s">
        <v>24</v>
      </c>
      <c r="F471">
        <v>110</v>
      </c>
      <c r="G471">
        <v>686</v>
      </c>
      <c r="H471">
        <v>159</v>
      </c>
      <c r="I471">
        <v>480</v>
      </c>
      <c r="J471">
        <v>3.8</v>
      </c>
      <c r="K471">
        <v>135</v>
      </c>
      <c r="L471" t="s">
        <v>25</v>
      </c>
      <c r="M471">
        <v>2000</v>
      </c>
      <c r="N471">
        <v>539</v>
      </c>
      <c r="O471">
        <v>5</v>
      </c>
      <c r="P471" t="s">
        <v>63</v>
      </c>
      <c r="Q471" t="s">
        <v>131</v>
      </c>
      <c r="R471">
        <v>4955</v>
      </c>
      <c r="S471">
        <v>1999</v>
      </c>
      <c r="T471">
        <v>1560</v>
      </c>
      <c r="U471" t="s">
        <v>66</v>
      </c>
      <c r="V471" t="s">
        <v>1050</v>
      </c>
    </row>
    <row r="472" spans="1:22">
      <c r="A472" t="s">
        <v>1046</v>
      </c>
      <c r="B472" t="s">
        <v>1051</v>
      </c>
      <c r="C472">
        <v>200</v>
      </c>
      <c r="D472">
        <v>94</v>
      </c>
      <c r="E472" t="s">
        <v>24</v>
      </c>
      <c r="F472">
        <v>110</v>
      </c>
      <c r="G472">
        <v>686</v>
      </c>
      <c r="H472">
        <v>162</v>
      </c>
      <c r="I472">
        <v>480</v>
      </c>
      <c r="J472">
        <v>3.8</v>
      </c>
      <c r="K472">
        <v>135</v>
      </c>
      <c r="L472" t="s">
        <v>25</v>
      </c>
      <c r="M472">
        <v>2000</v>
      </c>
      <c r="N472">
        <v>539</v>
      </c>
      <c r="O472">
        <v>5</v>
      </c>
      <c r="P472" t="s">
        <v>63</v>
      </c>
      <c r="Q472" t="s">
        <v>131</v>
      </c>
      <c r="R472">
        <v>4955</v>
      </c>
      <c r="S472">
        <v>1999</v>
      </c>
      <c r="T472">
        <v>1548</v>
      </c>
      <c r="U472" t="s">
        <v>66</v>
      </c>
      <c r="V472" t="s">
        <v>1052</v>
      </c>
    </row>
    <row r="473" spans="1:22">
      <c r="A473" t="s">
        <v>1046</v>
      </c>
      <c r="B473" t="s">
        <v>1053</v>
      </c>
      <c r="C473">
        <v>210</v>
      </c>
      <c r="D473">
        <v>94</v>
      </c>
      <c r="E473" t="s">
        <v>24</v>
      </c>
      <c r="G473">
        <v>440</v>
      </c>
      <c r="H473">
        <v>153</v>
      </c>
      <c r="I473">
        <v>475</v>
      </c>
      <c r="J473">
        <v>6</v>
      </c>
      <c r="K473">
        <v>260</v>
      </c>
      <c r="L473" t="s">
        <v>25</v>
      </c>
      <c r="M473">
        <v>2000</v>
      </c>
      <c r="N473">
        <v>539</v>
      </c>
      <c r="O473">
        <v>5</v>
      </c>
      <c r="P473" t="s">
        <v>56</v>
      </c>
      <c r="Q473" t="s">
        <v>89</v>
      </c>
      <c r="R473">
        <v>4787</v>
      </c>
      <c r="S473">
        <v>1930</v>
      </c>
      <c r="T473">
        <v>1650</v>
      </c>
      <c r="U473" t="s">
        <v>34</v>
      </c>
      <c r="V473" t="s">
        <v>1054</v>
      </c>
    </row>
    <row r="474" spans="1:22">
      <c r="A474" t="s">
        <v>1046</v>
      </c>
      <c r="B474" t="s">
        <v>1055</v>
      </c>
      <c r="C474">
        <v>210</v>
      </c>
      <c r="D474">
        <v>94</v>
      </c>
      <c r="E474" t="s">
        <v>24</v>
      </c>
      <c r="G474">
        <v>710</v>
      </c>
      <c r="H474">
        <v>173</v>
      </c>
      <c r="I474">
        <v>450</v>
      </c>
      <c r="J474">
        <v>3.8</v>
      </c>
      <c r="K474">
        <v>260</v>
      </c>
      <c r="L474" t="s">
        <v>25</v>
      </c>
      <c r="M474">
        <v>2000</v>
      </c>
      <c r="N474">
        <v>539</v>
      </c>
      <c r="O474">
        <v>5</v>
      </c>
      <c r="P474" t="s">
        <v>63</v>
      </c>
      <c r="Q474" t="s">
        <v>89</v>
      </c>
      <c r="R474">
        <v>4787</v>
      </c>
      <c r="S474">
        <v>1930</v>
      </c>
      <c r="T474">
        <v>1650</v>
      </c>
      <c r="U474" t="s">
        <v>34</v>
      </c>
      <c r="V474" t="s">
        <v>1056</v>
      </c>
    </row>
    <row r="475" spans="1:22">
      <c r="A475" t="s">
        <v>1046</v>
      </c>
      <c r="B475" t="s">
        <v>1057</v>
      </c>
      <c r="C475">
        <v>210</v>
      </c>
      <c r="D475">
        <v>71</v>
      </c>
      <c r="E475" t="s">
        <v>24</v>
      </c>
      <c r="G475">
        <v>440</v>
      </c>
      <c r="H475">
        <v>148</v>
      </c>
      <c r="I475">
        <v>365</v>
      </c>
      <c r="J475">
        <v>6</v>
      </c>
      <c r="K475">
        <v>240</v>
      </c>
      <c r="L475" t="s">
        <v>25</v>
      </c>
      <c r="M475">
        <v>2000</v>
      </c>
      <c r="N475">
        <v>539</v>
      </c>
      <c r="O475">
        <v>5</v>
      </c>
      <c r="P475" t="s">
        <v>56</v>
      </c>
      <c r="Q475" t="s">
        <v>89</v>
      </c>
      <c r="R475">
        <v>4787</v>
      </c>
      <c r="S475">
        <v>1930</v>
      </c>
      <c r="T475">
        <v>1650</v>
      </c>
      <c r="U475" t="s">
        <v>34</v>
      </c>
      <c r="V475" t="s">
        <v>1058</v>
      </c>
    </row>
    <row r="476" spans="1:22">
      <c r="A476" t="s">
        <v>1046</v>
      </c>
      <c r="B476" t="s">
        <v>1059</v>
      </c>
      <c r="C476">
        <v>190</v>
      </c>
      <c r="D476">
        <v>49</v>
      </c>
      <c r="E476" t="s">
        <v>24</v>
      </c>
      <c r="G476">
        <v>343</v>
      </c>
      <c r="H476">
        <v>148</v>
      </c>
      <c r="I476">
        <v>265</v>
      </c>
      <c r="J476">
        <v>5.9</v>
      </c>
      <c r="K476">
        <v>70</v>
      </c>
      <c r="L476" t="s">
        <v>25</v>
      </c>
      <c r="M476">
        <v>1600</v>
      </c>
      <c r="N476">
        <v>362</v>
      </c>
      <c r="O476">
        <v>5</v>
      </c>
      <c r="P476" t="s">
        <v>56</v>
      </c>
      <c r="Q476" t="s">
        <v>33</v>
      </c>
      <c r="R476">
        <v>4432</v>
      </c>
      <c r="S476">
        <v>1836</v>
      </c>
      <c r="T476">
        <v>1566</v>
      </c>
      <c r="U476" t="s">
        <v>34</v>
      </c>
      <c r="V476" t="s">
        <v>1060</v>
      </c>
    </row>
    <row r="477" spans="1:22">
      <c r="A477" t="s">
        <v>1046</v>
      </c>
      <c r="B477" t="s">
        <v>1061</v>
      </c>
      <c r="C477">
        <v>190</v>
      </c>
      <c r="D477">
        <v>65</v>
      </c>
      <c r="E477" t="s">
        <v>24</v>
      </c>
      <c r="G477">
        <v>343</v>
      </c>
      <c r="H477">
        <v>146</v>
      </c>
      <c r="I477">
        <v>360</v>
      </c>
      <c r="J477">
        <v>5.6</v>
      </c>
      <c r="K477">
        <v>114</v>
      </c>
      <c r="L477" t="s">
        <v>25</v>
      </c>
      <c r="M477">
        <v>1600</v>
      </c>
      <c r="N477">
        <v>362</v>
      </c>
      <c r="O477">
        <v>5</v>
      </c>
      <c r="P477" t="s">
        <v>56</v>
      </c>
      <c r="Q477" t="s">
        <v>33</v>
      </c>
      <c r="R477">
        <v>4432</v>
      </c>
      <c r="S477">
        <v>1836</v>
      </c>
      <c r="T477">
        <v>1566</v>
      </c>
      <c r="U477" t="s">
        <v>34</v>
      </c>
      <c r="V477" t="s">
        <v>1062</v>
      </c>
    </row>
    <row r="478" spans="1:22">
      <c r="A478" t="s">
        <v>1046</v>
      </c>
      <c r="B478" t="s">
        <v>1063</v>
      </c>
      <c r="C478">
        <v>190</v>
      </c>
      <c r="D478">
        <v>65</v>
      </c>
      <c r="E478" t="s">
        <v>24</v>
      </c>
      <c r="G478">
        <v>543</v>
      </c>
      <c r="H478">
        <v>153</v>
      </c>
      <c r="I478">
        <v>350</v>
      </c>
      <c r="J478">
        <v>3.8</v>
      </c>
      <c r="K478">
        <v>114</v>
      </c>
      <c r="L478" t="s">
        <v>25</v>
      </c>
      <c r="M478">
        <v>1600</v>
      </c>
      <c r="N478">
        <v>362</v>
      </c>
      <c r="O478">
        <v>5</v>
      </c>
      <c r="P478" t="s">
        <v>63</v>
      </c>
      <c r="Q478" t="s">
        <v>33</v>
      </c>
      <c r="R478">
        <v>4432</v>
      </c>
      <c r="S478">
        <v>1836</v>
      </c>
      <c r="T478">
        <v>1566</v>
      </c>
      <c r="U478" t="s">
        <v>34</v>
      </c>
      <c r="V478" t="s">
        <v>1064</v>
      </c>
    </row>
    <row r="479" spans="1:22">
      <c r="A479" t="s">
        <v>1065</v>
      </c>
      <c r="C479">
        <v>150</v>
      </c>
      <c r="D479">
        <v>41.2</v>
      </c>
      <c r="E479" t="s">
        <v>24</v>
      </c>
      <c r="F479">
        <v>112</v>
      </c>
      <c r="G479">
        <v>200</v>
      </c>
      <c r="H479">
        <v>125</v>
      </c>
      <c r="I479">
        <v>250</v>
      </c>
      <c r="J479">
        <v>8.1</v>
      </c>
      <c r="K479">
        <v>65</v>
      </c>
      <c r="L479" t="s">
        <v>25</v>
      </c>
      <c r="M479">
        <v>0</v>
      </c>
      <c r="N479">
        <v>404</v>
      </c>
      <c r="O479">
        <v>5</v>
      </c>
      <c r="P479" t="s">
        <v>56</v>
      </c>
      <c r="Q479" t="s">
        <v>27</v>
      </c>
      <c r="R479">
        <v>4003</v>
      </c>
      <c r="S479">
        <v>1885</v>
      </c>
      <c r="T479">
        <v>1557</v>
      </c>
      <c r="U479" t="s">
        <v>28</v>
      </c>
      <c r="V479" t="s">
        <v>1066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1B225-6E95-4D03-AA6F-3B3B94AE5B3C}">
  <dimension ref="A1:J479"/>
  <sheetViews>
    <sheetView workbookViewId="0"/>
  </sheetViews>
  <sheetFormatPr defaultRowHeight="15"/>
  <cols>
    <col min="1" max="1" width="19.6328125" customWidth="1"/>
    <col min="2" max="2" width="24.08984375" customWidth="1"/>
    <col min="3" max="3" width="14.08984375" customWidth="1"/>
    <col min="4" max="4" width="24.1796875" customWidth="1"/>
    <col min="5" max="5" width="22.6328125" customWidth="1"/>
    <col min="6" max="6" width="29.81640625" customWidth="1"/>
    <col min="10" max="10" width="14.1796875" customWidth="1"/>
  </cols>
  <sheetData>
    <row r="1" spans="1:10" ht="21">
      <c r="A1" s="15" t="s">
        <v>2</v>
      </c>
      <c r="B1" s="15" t="s">
        <v>3</v>
      </c>
      <c r="C1" s="15" t="s">
        <v>6</v>
      </c>
      <c r="D1" s="15" t="s">
        <v>7</v>
      </c>
      <c r="E1" s="15" t="s">
        <v>9</v>
      </c>
      <c r="F1" s="15" t="s">
        <v>10</v>
      </c>
      <c r="G1" s="32" t="s">
        <v>26</v>
      </c>
      <c r="H1" s="32" t="s">
        <v>56</v>
      </c>
      <c r="I1" s="32" t="s">
        <v>63</v>
      </c>
      <c r="J1" s="33" t="s">
        <v>8</v>
      </c>
    </row>
    <row r="2" spans="1:10">
      <c r="A2" s="1">
        <v>155</v>
      </c>
      <c r="B2" s="1">
        <v>37.799999999999997</v>
      </c>
      <c r="C2" s="1">
        <v>235</v>
      </c>
      <c r="D2" s="1">
        <v>156</v>
      </c>
      <c r="E2" s="1">
        <v>7</v>
      </c>
      <c r="F2" s="1">
        <v>67</v>
      </c>
      <c r="G2" s="4">
        <v>1</v>
      </c>
      <c r="H2" s="4">
        <v>0</v>
      </c>
      <c r="I2" s="4">
        <v>0</v>
      </c>
      <c r="J2" s="34">
        <v>225</v>
      </c>
    </row>
    <row r="3" spans="1:10">
      <c r="A3" s="1">
        <v>155</v>
      </c>
      <c r="B3" s="1">
        <v>37.799999999999997</v>
      </c>
      <c r="C3" s="1">
        <v>235</v>
      </c>
      <c r="D3" s="1">
        <v>149</v>
      </c>
      <c r="E3" s="1">
        <v>7</v>
      </c>
      <c r="F3" s="1">
        <v>67</v>
      </c>
      <c r="G3" s="4">
        <v>1</v>
      </c>
      <c r="H3" s="4">
        <v>0</v>
      </c>
      <c r="I3" s="4">
        <v>0</v>
      </c>
      <c r="J3" s="34">
        <v>225</v>
      </c>
    </row>
    <row r="4" spans="1:10">
      <c r="A4" s="1">
        <v>200</v>
      </c>
      <c r="B4" s="1">
        <v>50.8</v>
      </c>
      <c r="C4" s="1">
        <v>345</v>
      </c>
      <c r="D4" s="1">
        <v>158</v>
      </c>
      <c r="E4" s="1">
        <v>5.9</v>
      </c>
      <c r="F4" s="1">
        <v>79</v>
      </c>
      <c r="G4" s="4">
        <v>1</v>
      </c>
      <c r="H4" s="4">
        <v>0</v>
      </c>
      <c r="I4" s="4">
        <v>0</v>
      </c>
      <c r="J4" s="34">
        <v>280</v>
      </c>
    </row>
    <row r="5" spans="1:10">
      <c r="A5" s="1">
        <v>200</v>
      </c>
      <c r="B5" s="1">
        <v>50.8</v>
      </c>
      <c r="C5" s="1">
        <v>345</v>
      </c>
      <c r="D5" s="1">
        <v>158</v>
      </c>
      <c r="E5" s="1">
        <v>6.2</v>
      </c>
      <c r="F5" s="1">
        <v>79</v>
      </c>
      <c r="G5" s="4">
        <v>1</v>
      </c>
      <c r="H5" s="4">
        <v>0</v>
      </c>
      <c r="I5" s="4">
        <v>0</v>
      </c>
      <c r="J5" s="34">
        <v>280</v>
      </c>
    </row>
    <row r="6" spans="1:10">
      <c r="A6" s="1">
        <v>150</v>
      </c>
      <c r="B6" s="1">
        <v>60</v>
      </c>
      <c r="C6" s="1">
        <v>310</v>
      </c>
      <c r="D6" s="1">
        <v>156</v>
      </c>
      <c r="E6" s="1">
        <v>7.5</v>
      </c>
      <c r="F6" s="1">
        <v>78</v>
      </c>
      <c r="G6" s="4">
        <v>1</v>
      </c>
      <c r="H6" s="4">
        <v>0</v>
      </c>
      <c r="I6" s="4">
        <v>0</v>
      </c>
      <c r="J6" s="34">
        <v>315</v>
      </c>
    </row>
    <row r="7" spans="1:10">
      <c r="A7" s="1">
        <v>160</v>
      </c>
      <c r="B7" s="1">
        <v>60</v>
      </c>
      <c r="C7" s="1">
        <v>315</v>
      </c>
      <c r="D7" s="1">
        <v>150</v>
      </c>
      <c r="E7" s="1">
        <v>7</v>
      </c>
      <c r="F7" s="1">
        <v>78</v>
      </c>
      <c r="G7" s="4">
        <v>1</v>
      </c>
      <c r="H7" s="4">
        <v>0</v>
      </c>
      <c r="I7" s="4">
        <v>0</v>
      </c>
      <c r="J7" s="34">
        <v>350</v>
      </c>
    </row>
    <row r="8" spans="1:10">
      <c r="A8" s="1">
        <v>150</v>
      </c>
      <c r="B8" s="1">
        <v>50.8</v>
      </c>
      <c r="C8" s="1">
        <v>260</v>
      </c>
      <c r="D8" s="1">
        <v>128</v>
      </c>
      <c r="E8" s="1">
        <v>9</v>
      </c>
      <c r="F8" s="1">
        <v>85</v>
      </c>
      <c r="G8" s="4">
        <v>1</v>
      </c>
      <c r="H8" s="4">
        <v>0</v>
      </c>
      <c r="I8" s="4">
        <v>0</v>
      </c>
      <c r="J8" s="34">
        <v>320</v>
      </c>
    </row>
    <row r="9" spans="1:10">
      <c r="A9" s="1">
        <v>200</v>
      </c>
      <c r="B9" s="1">
        <v>50.8</v>
      </c>
      <c r="C9" s="1">
        <v>345</v>
      </c>
      <c r="D9" s="1">
        <v>164</v>
      </c>
      <c r="E9" s="1">
        <v>6</v>
      </c>
      <c r="F9" s="1">
        <v>85</v>
      </c>
      <c r="G9" s="4">
        <v>1</v>
      </c>
      <c r="H9" s="4">
        <v>0</v>
      </c>
      <c r="I9" s="4">
        <v>0</v>
      </c>
      <c r="J9" s="34">
        <v>310</v>
      </c>
    </row>
    <row r="10" spans="1:10">
      <c r="A10" s="1">
        <v>160</v>
      </c>
      <c r="B10" s="1">
        <v>52</v>
      </c>
      <c r="C10" s="1">
        <v>285</v>
      </c>
      <c r="D10" s="1">
        <v>138</v>
      </c>
      <c r="E10" s="1">
        <v>7.4</v>
      </c>
      <c r="F10" s="1">
        <v>70</v>
      </c>
      <c r="G10" s="4">
        <v>1</v>
      </c>
      <c r="H10" s="4">
        <v>0</v>
      </c>
      <c r="I10" s="4">
        <v>0</v>
      </c>
      <c r="J10" s="34">
        <v>310</v>
      </c>
    </row>
    <row r="11" spans="1:10">
      <c r="A11" s="1">
        <v>170</v>
      </c>
      <c r="B11" s="1">
        <v>52</v>
      </c>
      <c r="C11" s="1">
        <v>300</v>
      </c>
      <c r="D11" s="1">
        <v>144</v>
      </c>
      <c r="E11" s="1">
        <v>6.4</v>
      </c>
      <c r="F11" s="1">
        <v>70</v>
      </c>
      <c r="G11" s="4">
        <v>1</v>
      </c>
      <c r="H11" s="4">
        <v>0</v>
      </c>
      <c r="I11" s="4">
        <v>0</v>
      </c>
      <c r="J11" s="34">
        <v>305</v>
      </c>
    </row>
    <row r="12" spans="1:10">
      <c r="A12" s="1">
        <v>210</v>
      </c>
      <c r="B12" s="1">
        <v>75.8</v>
      </c>
      <c r="C12" s="1">
        <v>435</v>
      </c>
      <c r="D12" s="1">
        <v>146</v>
      </c>
      <c r="E12" s="1">
        <v>6</v>
      </c>
      <c r="F12" s="1">
        <v>150</v>
      </c>
      <c r="G12" s="4">
        <v>0</v>
      </c>
      <c r="H12" s="4">
        <v>1</v>
      </c>
      <c r="I12" s="4">
        <v>0</v>
      </c>
      <c r="J12" s="34">
        <v>465</v>
      </c>
    </row>
    <row r="13" spans="1:10">
      <c r="A13" s="1">
        <v>210</v>
      </c>
      <c r="B13" s="1">
        <v>94.9</v>
      </c>
      <c r="C13" s="1">
        <v>565</v>
      </c>
      <c r="D13" s="1">
        <v>151</v>
      </c>
      <c r="E13" s="1">
        <v>5.4</v>
      </c>
      <c r="F13" s="1">
        <v>200</v>
      </c>
      <c r="G13" s="4">
        <v>0</v>
      </c>
      <c r="H13" s="4">
        <v>1</v>
      </c>
      <c r="I13" s="4">
        <v>0</v>
      </c>
      <c r="J13" s="34">
        <v>575</v>
      </c>
    </row>
    <row r="14" spans="1:10">
      <c r="A14" s="1">
        <v>210</v>
      </c>
      <c r="B14" s="1">
        <v>94.9</v>
      </c>
      <c r="C14" s="1">
        <v>855</v>
      </c>
      <c r="D14" s="1">
        <v>157</v>
      </c>
      <c r="E14" s="1">
        <v>4.5</v>
      </c>
      <c r="F14" s="1">
        <v>200</v>
      </c>
      <c r="G14" s="4">
        <v>0</v>
      </c>
      <c r="H14" s="4">
        <v>0</v>
      </c>
      <c r="I14" s="4">
        <v>1</v>
      </c>
      <c r="J14" s="34">
        <v>560</v>
      </c>
    </row>
    <row r="15" spans="1:10">
      <c r="A15" s="1">
        <v>210</v>
      </c>
      <c r="B15" s="1">
        <v>75.8</v>
      </c>
      <c r="C15" s="1">
        <v>435</v>
      </c>
      <c r="D15" s="1">
        <v>136</v>
      </c>
      <c r="E15" s="1">
        <v>6</v>
      </c>
      <c r="F15" s="1">
        <v>150</v>
      </c>
      <c r="G15" s="4">
        <v>0</v>
      </c>
      <c r="H15" s="4">
        <v>1</v>
      </c>
      <c r="I15" s="4">
        <v>0</v>
      </c>
      <c r="J15" s="34">
        <v>495</v>
      </c>
    </row>
    <row r="16" spans="1:10">
      <c r="A16" s="1">
        <v>210</v>
      </c>
      <c r="B16" s="1">
        <v>94.9</v>
      </c>
      <c r="C16" s="1">
        <v>565</v>
      </c>
      <c r="D16" s="1">
        <v>141</v>
      </c>
      <c r="E16" s="1">
        <v>5.4</v>
      </c>
      <c r="F16" s="1">
        <v>200</v>
      </c>
      <c r="G16" s="4">
        <v>0</v>
      </c>
      <c r="H16" s="4">
        <v>1</v>
      </c>
      <c r="I16" s="4">
        <v>0</v>
      </c>
      <c r="J16" s="34">
        <v>610</v>
      </c>
    </row>
    <row r="17" spans="1:10">
      <c r="A17" s="1">
        <v>210</v>
      </c>
      <c r="B17" s="1">
        <v>94.9</v>
      </c>
      <c r="C17" s="1">
        <v>855</v>
      </c>
      <c r="D17" s="1">
        <v>147</v>
      </c>
      <c r="E17" s="1">
        <v>4.7</v>
      </c>
      <c r="F17" s="1">
        <v>200</v>
      </c>
      <c r="G17" s="4">
        <v>0</v>
      </c>
      <c r="H17" s="4">
        <v>0</v>
      </c>
      <c r="I17" s="4">
        <v>1</v>
      </c>
      <c r="J17" s="34">
        <v>590</v>
      </c>
    </row>
    <row r="18" spans="1:10">
      <c r="A18" s="1">
        <v>160</v>
      </c>
      <c r="B18" s="1">
        <v>59</v>
      </c>
      <c r="C18" s="1">
        <v>310</v>
      </c>
      <c r="D18" s="1">
        <v>156</v>
      </c>
      <c r="E18" s="1">
        <v>8.1</v>
      </c>
      <c r="F18" s="1">
        <v>110</v>
      </c>
      <c r="G18" s="4">
        <v>0</v>
      </c>
      <c r="H18" s="4">
        <v>1</v>
      </c>
      <c r="I18" s="4">
        <v>0</v>
      </c>
      <c r="J18" s="34">
        <v>340</v>
      </c>
    </row>
    <row r="19" spans="1:10">
      <c r="A19" s="1">
        <v>180</v>
      </c>
      <c r="B19" s="1">
        <v>77</v>
      </c>
      <c r="C19" s="1">
        <v>545</v>
      </c>
      <c r="D19" s="1">
        <v>162</v>
      </c>
      <c r="E19" s="1">
        <v>6.7</v>
      </c>
      <c r="F19" s="1">
        <v>120</v>
      </c>
      <c r="G19" s="4">
        <v>0</v>
      </c>
      <c r="H19" s="4">
        <v>1</v>
      </c>
      <c r="I19" s="4">
        <v>0</v>
      </c>
      <c r="J19" s="34">
        <v>435</v>
      </c>
    </row>
    <row r="20" spans="1:10">
      <c r="A20" s="1">
        <v>180</v>
      </c>
      <c r="B20" s="1">
        <v>77</v>
      </c>
      <c r="C20" s="1">
        <v>679</v>
      </c>
      <c r="D20" s="1">
        <v>165</v>
      </c>
      <c r="E20" s="1">
        <v>6.6</v>
      </c>
      <c r="F20" s="1">
        <v>120</v>
      </c>
      <c r="G20" s="4">
        <v>0</v>
      </c>
      <c r="H20" s="4">
        <v>0</v>
      </c>
      <c r="I20" s="4">
        <v>1</v>
      </c>
      <c r="J20" s="34">
        <v>410</v>
      </c>
    </row>
    <row r="21" spans="1:10">
      <c r="A21" s="1">
        <v>180</v>
      </c>
      <c r="B21" s="1">
        <v>77</v>
      </c>
      <c r="C21" s="1">
        <v>679</v>
      </c>
      <c r="D21" s="1">
        <v>165</v>
      </c>
      <c r="E21" s="1">
        <v>5.4</v>
      </c>
      <c r="F21" s="1">
        <v>120</v>
      </c>
      <c r="G21" s="4">
        <v>0</v>
      </c>
      <c r="H21" s="4">
        <v>0</v>
      </c>
      <c r="I21" s="4">
        <v>1</v>
      </c>
      <c r="J21" s="34">
        <v>415</v>
      </c>
    </row>
    <row r="22" spans="1:10">
      <c r="A22" s="1">
        <v>160</v>
      </c>
      <c r="B22" s="1">
        <v>59</v>
      </c>
      <c r="C22" s="1">
        <v>310</v>
      </c>
      <c r="D22" s="1">
        <v>159</v>
      </c>
      <c r="E22" s="1">
        <v>8.1</v>
      </c>
      <c r="F22" s="1">
        <v>110</v>
      </c>
      <c r="G22" s="4">
        <v>0</v>
      </c>
      <c r="H22" s="4">
        <v>1</v>
      </c>
      <c r="I22" s="4">
        <v>0</v>
      </c>
      <c r="J22" s="34">
        <v>325</v>
      </c>
    </row>
    <row r="23" spans="1:10">
      <c r="A23" s="1">
        <v>180</v>
      </c>
      <c r="B23" s="1">
        <v>77</v>
      </c>
      <c r="C23" s="1">
        <v>545</v>
      </c>
      <c r="D23" s="1">
        <v>169</v>
      </c>
      <c r="E23" s="1">
        <v>6.7</v>
      </c>
      <c r="F23" s="1">
        <v>120</v>
      </c>
      <c r="G23" s="4">
        <v>0</v>
      </c>
      <c r="H23" s="4">
        <v>1</v>
      </c>
      <c r="I23" s="4">
        <v>0</v>
      </c>
      <c r="J23" s="34">
        <v>420</v>
      </c>
    </row>
    <row r="24" spans="1:10">
      <c r="A24" s="1">
        <v>180</v>
      </c>
      <c r="B24" s="1">
        <v>77</v>
      </c>
      <c r="C24" s="1">
        <v>679</v>
      </c>
      <c r="D24" s="1">
        <v>171</v>
      </c>
      <c r="E24" s="1">
        <v>6.6</v>
      </c>
      <c r="F24" s="1">
        <v>120</v>
      </c>
      <c r="G24" s="4">
        <v>0</v>
      </c>
      <c r="H24" s="4">
        <v>0</v>
      </c>
      <c r="I24" s="4">
        <v>1</v>
      </c>
      <c r="J24" s="34">
        <v>395</v>
      </c>
    </row>
    <row r="25" spans="1:10">
      <c r="A25" s="1">
        <v>180</v>
      </c>
      <c r="B25" s="1">
        <v>77</v>
      </c>
      <c r="C25" s="1">
        <v>679</v>
      </c>
      <c r="D25" s="1">
        <v>171</v>
      </c>
      <c r="E25" s="1">
        <v>5.4</v>
      </c>
      <c r="F25" s="1">
        <v>120</v>
      </c>
      <c r="G25" s="4">
        <v>0</v>
      </c>
      <c r="H25" s="4">
        <v>0</v>
      </c>
      <c r="I25" s="4">
        <v>1</v>
      </c>
      <c r="J25" s="34">
        <v>395</v>
      </c>
    </row>
    <row r="26" spans="1:10">
      <c r="A26" s="1">
        <v>210</v>
      </c>
      <c r="B26" s="1">
        <v>75.8</v>
      </c>
      <c r="C26" s="1">
        <v>450</v>
      </c>
      <c r="D26" s="1">
        <v>166</v>
      </c>
      <c r="E26" s="1">
        <v>7</v>
      </c>
      <c r="F26" s="1">
        <v>150</v>
      </c>
      <c r="G26" s="4">
        <v>0</v>
      </c>
      <c r="H26" s="4">
        <v>1</v>
      </c>
      <c r="I26" s="4">
        <v>0</v>
      </c>
      <c r="J26" s="34">
        <v>395</v>
      </c>
    </row>
    <row r="27" spans="1:10">
      <c r="A27" s="1">
        <v>210</v>
      </c>
      <c r="B27" s="1">
        <v>75.8</v>
      </c>
      <c r="C27" s="1">
        <v>450</v>
      </c>
      <c r="D27" s="1">
        <v>139</v>
      </c>
      <c r="E27" s="1">
        <v>7</v>
      </c>
      <c r="F27" s="1">
        <v>150</v>
      </c>
      <c r="G27" s="4">
        <v>0</v>
      </c>
      <c r="H27" s="4">
        <v>1</v>
      </c>
      <c r="I27" s="4">
        <v>0</v>
      </c>
      <c r="J27" s="34">
        <v>410</v>
      </c>
    </row>
    <row r="28" spans="1:10">
      <c r="A28" s="1">
        <v>210</v>
      </c>
      <c r="B28" s="1">
        <v>94.9</v>
      </c>
      <c r="C28" s="1">
        <v>485</v>
      </c>
      <c r="D28" s="1">
        <v>145</v>
      </c>
      <c r="E28" s="1">
        <v>6.6</v>
      </c>
      <c r="F28" s="1">
        <v>190</v>
      </c>
      <c r="G28" s="4">
        <v>0</v>
      </c>
      <c r="H28" s="4">
        <v>1</v>
      </c>
      <c r="I28" s="4">
        <v>0</v>
      </c>
      <c r="J28" s="34">
        <v>510</v>
      </c>
    </row>
    <row r="29" spans="1:10">
      <c r="A29" s="1">
        <v>210</v>
      </c>
      <c r="B29" s="1">
        <v>94.9</v>
      </c>
      <c r="C29" s="1">
        <v>855</v>
      </c>
      <c r="D29" s="1">
        <v>149</v>
      </c>
      <c r="E29" s="1">
        <v>5.9</v>
      </c>
      <c r="F29" s="1">
        <v>200</v>
      </c>
      <c r="G29" s="4">
        <v>0</v>
      </c>
      <c r="H29" s="4">
        <v>0</v>
      </c>
      <c r="I29" s="4">
        <v>1</v>
      </c>
      <c r="J29" s="34">
        <v>500</v>
      </c>
    </row>
    <row r="30" spans="1:10">
      <c r="A30" s="1">
        <v>210</v>
      </c>
      <c r="B30" s="1">
        <v>94.9</v>
      </c>
      <c r="C30" s="1">
        <v>485</v>
      </c>
      <c r="D30" s="1">
        <v>171</v>
      </c>
      <c r="E30" s="1">
        <v>6.6</v>
      </c>
      <c r="F30" s="1">
        <v>190</v>
      </c>
      <c r="G30" s="4">
        <v>0</v>
      </c>
      <c r="H30" s="4">
        <v>1</v>
      </c>
      <c r="I30" s="4">
        <v>0</v>
      </c>
      <c r="J30" s="34">
        <v>490</v>
      </c>
    </row>
    <row r="31" spans="1:10">
      <c r="A31" s="1">
        <v>210</v>
      </c>
      <c r="B31" s="1">
        <v>94.9</v>
      </c>
      <c r="C31" s="1">
        <v>855</v>
      </c>
      <c r="D31" s="1">
        <v>176</v>
      </c>
      <c r="E31" s="1">
        <v>5.9</v>
      </c>
      <c r="F31" s="1">
        <v>200</v>
      </c>
      <c r="G31" s="4">
        <v>0</v>
      </c>
      <c r="H31" s="4">
        <v>0</v>
      </c>
      <c r="I31" s="4">
        <v>1</v>
      </c>
      <c r="J31" s="34">
        <v>480</v>
      </c>
    </row>
    <row r="32" spans="1:10">
      <c r="A32" s="1">
        <v>240</v>
      </c>
      <c r="B32" s="1">
        <v>94.9</v>
      </c>
      <c r="C32" s="1">
        <v>855</v>
      </c>
      <c r="D32" s="1">
        <v>156</v>
      </c>
      <c r="E32" s="1">
        <v>3.9</v>
      </c>
      <c r="F32" s="1">
        <v>200</v>
      </c>
      <c r="G32" s="4">
        <v>0</v>
      </c>
      <c r="H32" s="4">
        <v>0</v>
      </c>
      <c r="I32" s="4">
        <v>1</v>
      </c>
      <c r="J32" s="34">
        <v>530</v>
      </c>
    </row>
    <row r="33" spans="1:10">
      <c r="A33" s="1">
        <v>240</v>
      </c>
      <c r="B33" s="1">
        <v>94.9</v>
      </c>
      <c r="C33" s="1">
        <v>855</v>
      </c>
      <c r="D33" s="1">
        <v>149</v>
      </c>
      <c r="E33" s="1">
        <v>3.9</v>
      </c>
      <c r="F33" s="1">
        <v>200</v>
      </c>
      <c r="G33" s="4">
        <v>0</v>
      </c>
      <c r="H33" s="4">
        <v>0</v>
      </c>
      <c r="I33" s="4">
        <v>1</v>
      </c>
      <c r="J33" s="34">
        <v>555</v>
      </c>
    </row>
    <row r="34" spans="1:10">
      <c r="A34" s="1">
        <v>230</v>
      </c>
      <c r="B34" s="1">
        <v>94.9</v>
      </c>
      <c r="C34" s="1">
        <v>855</v>
      </c>
      <c r="D34" s="1">
        <v>169</v>
      </c>
      <c r="E34" s="1">
        <v>4.3</v>
      </c>
      <c r="F34" s="1">
        <v>200</v>
      </c>
      <c r="G34" s="4">
        <v>0</v>
      </c>
      <c r="H34" s="4">
        <v>0</v>
      </c>
      <c r="I34" s="4">
        <v>1</v>
      </c>
      <c r="J34" s="34">
        <v>470</v>
      </c>
    </row>
    <row r="35" spans="1:10">
      <c r="A35" s="1">
        <v>230</v>
      </c>
      <c r="B35" s="1">
        <v>94.9</v>
      </c>
      <c r="C35" s="1">
        <v>855</v>
      </c>
      <c r="D35" s="1">
        <v>164</v>
      </c>
      <c r="E35" s="1">
        <v>4.3</v>
      </c>
      <c r="F35" s="1">
        <v>200</v>
      </c>
      <c r="G35" s="4">
        <v>0</v>
      </c>
      <c r="H35" s="4">
        <v>0</v>
      </c>
      <c r="I35" s="4">
        <v>1</v>
      </c>
      <c r="J35" s="34">
        <v>495</v>
      </c>
    </row>
    <row r="36" spans="1:10">
      <c r="A36" s="1">
        <v>250</v>
      </c>
      <c r="B36" s="1">
        <v>97</v>
      </c>
      <c r="C36" s="1">
        <v>865</v>
      </c>
      <c r="D36" s="1">
        <v>184</v>
      </c>
      <c r="E36" s="1">
        <v>2.8</v>
      </c>
      <c r="F36" s="1">
        <v>281</v>
      </c>
      <c r="G36" s="4">
        <v>0</v>
      </c>
      <c r="H36" s="4">
        <v>0</v>
      </c>
      <c r="I36" s="4">
        <v>1</v>
      </c>
      <c r="J36" s="34">
        <v>525</v>
      </c>
    </row>
    <row r="37" spans="1:10">
      <c r="A37" s="1">
        <v>250</v>
      </c>
      <c r="B37" s="1">
        <v>97</v>
      </c>
      <c r="C37" s="1">
        <v>1027</v>
      </c>
      <c r="D37" s="1">
        <v>182</v>
      </c>
      <c r="E37" s="1">
        <v>2.5</v>
      </c>
      <c r="F37" s="1">
        <v>281</v>
      </c>
      <c r="G37" s="4">
        <v>0</v>
      </c>
      <c r="H37" s="4">
        <v>0</v>
      </c>
      <c r="I37" s="4">
        <v>1</v>
      </c>
      <c r="J37" s="34">
        <v>525</v>
      </c>
    </row>
    <row r="38" spans="1:10">
      <c r="A38" s="1">
        <v>245</v>
      </c>
      <c r="B38" s="1">
        <v>97</v>
      </c>
      <c r="C38" s="1">
        <v>740</v>
      </c>
      <c r="D38" s="1">
        <v>172</v>
      </c>
      <c r="E38" s="1">
        <v>3.4</v>
      </c>
      <c r="F38" s="1">
        <v>281</v>
      </c>
      <c r="G38" s="4">
        <v>0</v>
      </c>
      <c r="H38" s="4">
        <v>0</v>
      </c>
      <c r="I38" s="4">
        <v>1</v>
      </c>
      <c r="J38" s="34">
        <v>540</v>
      </c>
    </row>
    <row r="39" spans="1:10">
      <c r="A39" s="1">
        <v>245</v>
      </c>
      <c r="B39" s="1">
        <v>97</v>
      </c>
      <c r="C39" s="1">
        <v>625</v>
      </c>
      <c r="D39" s="1">
        <v>169</v>
      </c>
      <c r="E39" s="1">
        <v>4</v>
      </c>
      <c r="F39" s="1">
        <v>281</v>
      </c>
      <c r="G39" s="4">
        <v>0</v>
      </c>
      <c r="H39" s="4">
        <v>0</v>
      </c>
      <c r="I39" s="4">
        <v>1</v>
      </c>
      <c r="J39" s="34">
        <v>540</v>
      </c>
    </row>
    <row r="40" spans="1:10">
      <c r="A40" s="1">
        <v>225</v>
      </c>
      <c r="B40" s="1">
        <v>81.3</v>
      </c>
      <c r="C40" s="1">
        <v>795</v>
      </c>
      <c r="D40" s="1">
        <v>197</v>
      </c>
      <c r="E40" s="1">
        <v>3.9</v>
      </c>
      <c r="F40" s="1">
        <v>131</v>
      </c>
      <c r="G40" s="4">
        <v>0</v>
      </c>
      <c r="H40" s="4">
        <v>0</v>
      </c>
      <c r="I40" s="4">
        <v>1</v>
      </c>
      <c r="J40" s="34">
        <v>450</v>
      </c>
    </row>
    <row r="41" spans="1:10">
      <c r="A41" s="1">
        <v>190</v>
      </c>
      <c r="B41" s="1">
        <v>67.099999999999994</v>
      </c>
      <c r="C41" s="1">
        <v>400</v>
      </c>
      <c r="D41" s="1">
        <v>174</v>
      </c>
      <c r="E41" s="1">
        <v>6</v>
      </c>
      <c r="F41" s="1">
        <v>95</v>
      </c>
      <c r="G41" s="4">
        <v>0</v>
      </c>
      <c r="H41" s="4">
        <v>1</v>
      </c>
      <c r="I41" s="4">
        <v>0</v>
      </c>
      <c r="J41" s="34">
        <v>430</v>
      </c>
    </row>
    <row r="42" spans="1:10">
      <c r="A42" s="1">
        <v>190</v>
      </c>
      <c r="B42" s="1">
        <v>81.3</v>
      </c>
      <c r="C42" s="1">
        <v>430</v>
      </c>
      <c r="D42" s="1">
        <v>174</v>
      </c>
      <c r="E42" s="1">
        <v>5.6</v>
      </c>
      <c r="F42" s="1">
        <v>131</v>
      </c>
      <c r="G42" s="4">
        <v>0</v>
      </c>
      <c r="H42" s="4">
        <v>1</v>
      </c>
      <c r="I42" s="4">
        <v>0</v>
      </c>
      <c r="J42" s="34">
        <v>515</v>
      </c>
    </row>
    <row r="43" spans="1:10">
      <c r="A43" s="1">
        <v>200</v>
      </c>
      <c r="B43" s="1">
        <v>81.3</v>
      </c>
      <c r="C43" s="1">
        <v>600</v>
      </c>
      <c r="D43" s="1">
        <v>183</v>
      </c>
      <c r="E43" s="1">
        <v>5.0999999999999996</v>
      </c>
      <c r="F43" s="1">
        <v>131</v>
      </c>
      <c r="G43" s="4">
        <v>0</v>
      </c>
      <c r="H43" s="4">
        <v>0</v>
      </c>
      <c r="I43" s="4">
        <v>1</v>
      </c>
      <c r="J43" s="34">
        <v>490</v>
      </c>
    </row>
    <row r="44" spans="1:10">
      <c r="A44" s="1">
        <v>230</v>
      </c>
      <c r="B44" s="1">
        <v>81.2</v>
      </c>
      <c r="C44" s="1">
        <v>795</v>
      </c>
      <c r="D44" s="1">
        <v>172</v>
      </c>
      <c r="E44" s="1">
        <v>3.8</v>
      </c>
      <c r="F44" s="1">
        <v>136</v>
      </c>
      <c r="G44" s="4">
        <v>0</v>
      </c>
      <c r="H44" s="4">
        <v>0</v>
      </c>
      <c r="I44" s="4">
        <v>1</v>
      </c>
      <c r="J44" s="34">
        <v>430</v>
      </c>
    </row>
    <row r="45" spans="1:10">
      <c r="A45" s="1">
        <v>230</v>
      </c>
      <c r="B45" s="1">
        <v>81.2</v>
      </c>
      <c r="C45" s="1">
        <v>795</v>
      </c>
      <c r="D45" s="1">
        <v>179</v>
      </c>
      <c r="E45" s="1">
        <v>3.9</v>
      </c>
      <c r="F45" s="1">
        <v>136</v>
      </c>
      <c r="G45" s="4">
        <v>0</v>
      </c>
      <c r="H45" s="4">
        <v>0</v>
      </c>
      <c r="I45" s="4">
        <v>1</v>
      </c>
      <c r="J45" s="34">
        <v>425</v>
      </c>
    </row>
    <row r="46" spans="1:10">
      <c r="A46" s="1">
        <v>193</v>
      </c>
      <c r="B46" s="1">
        <v>81.2</v>
      </c>
      <c r="C46" s="1">
        <v>400</v>
      </c>
      <c r="D46" s="1">
        <v>159</v>
      </c>
      <c r="E46" s="1">
        <v>6</v>
      </c>
      <c r="F46" s="1">
        <v>136</v>
      </c>
      <c r="G46" s="4">
        <v>0</v>
      </c>
      <c r="H46" s="4">
        <v>1</v>
      </c>
      <c r="I46" s="4">
        <v>0</v>
      </c>
      <c r="J46" s="34">
        <v>480</v>
      </c>
    </row>
    <row r="47" spans="1:10">
      <c r="A47" s="1">
        <v>193</v>
      </c>
      <c r="B47" s="1">
        <v>81.2</v>
      </c>
      <c r="C47" s="1">
        <v>400</v>
      </c>
      <c r="D47" s="1">
        <v>165</v>
      </c>
      <c r="E47" s="1">
        <v>6.1</v>
      </c>
      <c r="F47" s="1">
        <v>136</v>
      </c>
      <c r="G47" s="4">
        <v>0</v>
      </c>
      <c r="H47" s="4">
        <v>1</v>
      </c>
      <c r="I47" s="4">
        <v>0</v>
      </c>
      <c r="J47" s="34">
        <v>465</v>
      </c>
    </row>
    <row r="48" spans="1:10">
      <c r="A48" s="1">
        <v>215</v>
      </c>
      <c r="B48" s="1">
        <v>81.2</v>
      </c>
      <c r="C48" s="1">
        <v>590</v>
      </c>
      <c r="D48" s="1">
        <v>167</v>
      </c>
      <c r="E48" s="1">
        <v>5.4</v>
      </c>
      <c r="F48" s="1">
        <v>136</v>
      </c>
      <c r="G48" s="4">
        <v>0</v>
      </c>
      <c r="H48" s="4">
        <v>0</v>
      </c>
      <c r="I48" s="4">
        <v>1</v>
      </c>
      <c r="J48" s="34">
        <v>465</v>
      </c>
    </row>
    <row r="49" spans="1:10">
      <c r="A49" s="1">
        <v>215</v>
      </c>
      <c r="B49" s="1">
        <v>81.2</v>
      </c>
      <c r="C49" s="1">
        <v>590</v>
      </c>
      <c r="D49" s="1">
        <v>174</v>
      </c>
      <c r="E49" s="1">
        <v>5.5</v>
      </c>
      <c r="F49" s="1">
        <v>136</v>
      </c>
      <c r="G49" s="4">
        <v>0</v>
      </c>
      <c r="H49" s="4">
        <v>0</v>
      </c>
      <c r="I49" s="4">
        <v>1</v>
      </c>
      <c r="J49" s="34">
        <v>450</v>
      </c>
    </row>
    <row r="50" spans="1:10">
      <c r="A50" s="1">
        <v>250</v>
      </c>
      <c r="B50" s="1">
        <v>101.7</v>
      </c>
      <c r="C50" s="1">
        <v>1100</v>
      </c>
      <c r="D50" s="1">
        <v>208</v>
      </c>
      <c r="E50" s="1">
        <v>3.7</v>
      </c>
      <c r="F50" s="1">
        <v>159</v>
      </c>
      <c r="G50" s="4">
        <v>0</v>
      </c>
      <c r="H50" s="4">
        <v>0</v>
      </c>
      <c r="I50" s="4">
        <v>1</v>
      </c>
      <c r="J50" s="34">
        <v>490</v>
      </c>
    </row>
    <row r="51" spans="1:10">
      <c r="A51" s="1">
        <v>205</v>
      </c>
      <c r="B51" s="1">
        <v>101.7</v>
      </c>
      <c r="C51" s="1">
        <v>650</v>
      </c>
      <c r="D51" s="1">
        <v>177</v>
      </c>
      <c r="E51" s="1">
        <v>5.5</v>
      </c>
      <c r="F51" s="1">
        <v>159</v>
      </c>
      <c r="G51" s="4">
        <v>0</v>
      </c>
      <c r="H51" s="4">
        <v>1</v>
      </c>
      <c r="I51" s="4">
        <v>0</v>
      </c>
      <c r="J51" s="34">
        <v>520</v>
      </c>
    </row>
    <row r="52" spans="1:10">
      <c r="A52" s="1">
        <v>240</v>
      </c>
      <c r="B52" s="1">
        <v>101.7</v>
      </c>
      <c r="C52" s="1">
        <v>745</v>
      </c>
      <c r="D52" s="1">
        <v>172</v>
      </c>
      <c r="E52" s="1">
        <v>4.7</v>
      </c>
      <c r="F52" s="1">
        <v>159</v>
      </c>
      <c r="G52" s="4">
        <v>0</v>
      </c>
      <c r="H52" s="4">
        <v>0</v>
      </c>
      <c r="I52" s="4">
        <v>1</v>
      </c>
      <c r="J52" s="34">
        <v>510</v>
      </c>
    </row>
    <row r="53" spans="1:10">
      <c r="A53" s="1">
        <v>250</v>
      </c>
      <c r="B53" s="1">
        <v>108.9</v>
      </c>
      <c r="C53" s="1">
        <v>1015</v>
      </c>
      <c r="D53" s="1">
        <v>209</v>
      </c>
      <c r="E53" s="1">
        <v>3.8</v>
      </c>
      <c r="F53" s="1">
        <v>150</v>
      </c>
      <c r="G53" s="4">
        <v>0</v>
      </c>
      <c r="H53" s="4">
        <v>0</v>
      </c>
      <c r="I53" s="4">
        <v>1</v>
      </c>
      <c r="J53" s="34">
        <v>500</v>
      </c>
    </row>
    <row r="54" spans="1:10">
      <c r="A54" s="1">
        <v>200</v>
      </c>
      <c r="B54" s="1">
        <v>94.8</v>
      </c>
      <c r="C54" s="1">
        <v>700</v>
      </c>
      <c r="D54" s="1">
        <v>193</v>
      </c>
      <c r="E54" s="1">
        <v>5.0999999999999996</v>
      </c>
      <c r="F54" s="1">
        <v>115</v>
      </c>
      <c r="G54" s="4">
        <v>0</v>
      </c>
      <c r="H54" s="4">
        <v>0</v>
      </c>
      <c r="I54" s="4">
        <v>1</v>
      </c>
      <c r="J54" s="34">
        <v>470</v>
      </c>
    </row>
    <row r="55" spans="1:10">
      <c r="A55" s="1">
        <v>200</v>
      </c>
      <c r="B55" s="1">
        <v>109.1</v>
      </c>
      <c r="C55" s="1">
        <v>765</v>
      </c>
      <c r="D55" s="1">
        <v>194</v>
      </c>
      <c r="E55" s="1">
        <v>4.5999999999999996</v>
      </c>
      <c r="F55" s="1">
        <v>150</v>
      </c>
      <c r="G55" s="4">
        <v>0</v>
      </c>
      <c r="H55" s="4">
        <v>0</v>
      </c>
      <c r="I55" s="4">
        <v>1</v>
      </c>
      <c r="J55" s="34">
        <v>525</v>
      </c>
    </row>
    <row r="56" spans="1:10">
      <c r="A56" s="1">
        <v>170</v>
      </c>
      <c r="B56" s="1">
        <v>64.7</v>
      </c>
      <c r="C56" s="1">
        <v>247</v>
      </c>
      <c r="D56" s="1">
        <v>150</v>
      </c>
      <c r="E56" s="1">
        <v>8.3000000000000007</v>
      </c>
      <c r="F56" s="1">
        <v>94</v>
      </c>
      <c r="G56" s="4">
        <v>1</v>
      </c>
      <c r="H56" s="4">
        <v>0</v>
      </c>
      <c r="I56" s="4">
        <v>0</v>
      </c>
      <c r="J56" s="34">
        <v>390</v>
      </c>
    </row>
    <row r="57" spans="1:10">
      <c r="A57" s="1">
        <v>180</v>
      </c>
      <c r="B57" s="1">
        <v>64.7</v>
      </c>
      <c r="C57" s="1">
        <v>494</v>
      </c>
      <c r="D57" s="1">
        <v>155</v>
      </c>
      <c r="E57" s="1">
        <v>5.6</v>
      </c>
      <c r="F57" s="1">
        <v>94</v>
      </c>
      <c r="G57" s="4">
        <v>0</v>
      </c>
      <c r="H57" s="4">
        <v>0</v>
      </c>
      <c r="I57" s="4">
        <v>1</v>
      </c>
      <c r="J57" s="34">
        <v>380</v>
      </c>
    </row>
    <row r="58" spans="1:10">
      <c r="A58" s="1">
        <v>170</v>
      </c>
      <c r="B58" s="1">
        <v>64.7</v>
      </c>
      <c r="C58" s="1">
        <v>247</v>
      </c>
      <c r="D58" s="1">
        <v>147</v>
      </c>
      <c r="E58" s="1">
        <v>8.6</v>
      </c>
      <c r="F58" s="1">
        <v>94</v>
      </c>
      <c r="G58" s="4">
        <v>1</v>
      </c>
      <c r="H58" s="4">
        <v>0</v>
      </c>
      <c r="I58" s="4">
        <v>0</v>
      </c>
      <c r="J58" s="34">
        <v>395</v>
      </c>
    </row>
    <row r="59" spans="1:10">
      <c r="A59" s="1">
        <v>180</v>
      </c>
      <c r="B59" s="1">
        <v>64.7</v>
      </c>
      <c r="C59" s="1">
        <v>494</v>
      </c>
      <c r="D59" s="1">
        <v>155</v>
      </c>
      <c r="E59" s="1">
        <v>5.6</v>
      </c>
      <c r="F59" s="1">
        <v>94</v>
      </c>
      <c r="G59" s="4">
        <v>0</v>
      </c>
      <c r="H59" s="4">
        <v>0</v>
      </c>
      <c r="I59" s="4">
        <v>1</v>
      </c>
      <c r="J59" s="34">
        <v>385</v>
      </c>
    </row>
    <row r="60" spans="1:10">
      <c r="A60" s="1">
        <v>160</v>
      </c>
      <c r="B60" s="1">
        <v>45.1</v>
      </c>
      <c r="C60" s="1">
        <v>290</v>
      </c>
      <c r="D60" s="1">
        <v>145</v>
      </c>
      <c r="E60" s="1">
        <v>7.9</v>
      </c>
      <c r="F60" s="1">
        <v>51</v>
      </c>
      <c r="G60" s="4">
        <v>1</v>
      </c>
      <c r="H60" s="4">
        <v>0</v>
      </c>
      <c r="I60" s="4">
        <v>0</v>
      </c>
      <c r="J60" s="34">
        <v>245</v>
      </c>
    </row>
    <row r="61" spans="1:10">
      <c r="A61" s="1">
        <v>160</v>
      </c>
      <c r="B61" s="1">
        <v>60.5</v>
      </c>
      <c r="C61" s="1">
        <v>310</v>
      </c>
      <c r="D61" s="1">
        <v>144</v>
      </c>
      <c r="E61" s="1">
        <v>7.3</v>
      </c>
      <c r="F61" s="1">
        <v>75</v>
      </c>
      <c r="G61" s="4">
        <v>1</v>
      </c>
      <c r="H61" s="4">
        <v>0</v>
      </c>
      <c r="I61" s="4">
        <v>0</v>
      </c>
      <c r="J61" s="34">
        <v>340</v>
      </c>
    </row>
    <row r="62" spans="1:10">
      <c r="A62" s="1">
        <v>150</v>
      </c>
      <c r="B62" s="1">
        <v>44.9</v>
      </c>
      <c r="C62" s="1">
        <v>180</v>
      </c>
      <c r="D62" s="1">
        <v>132</v>
      </c>
      <c r="E62" s="1">
        <v>12.3</v>
      </c>
      <c r="F62" s="1">
        <v>50</v>
      </c>
      <c r="G62" s="4">
        <v>1</v>
      </c>
      <c r="H62" s="4">
        <v>0</v>
      </c>
      <c r="I62" s="4">
        <v>0</v>
      </c>
      <c r="J62" s="34">
        <v>265</v>
      </c>
    </row>
    <row r="63" spans="1:10">
      <c r="A63" s="1">
        <v>160</v>
      </c>
      <c r="B63" s="1">
        <v>44.9</v>
      </c>
      <c r="C63" s="1">
        <v>498</v>
      </c>
      <c r="D63" s="1">
        <v>145</v>
      </c>
      <c r="E63" s="1">
        <v>8</v>
      </c>
      <c r="F63" s="1">
        <v>50</v>
      </c>
      <c r="G63" s="4">
        <v>1</v>
      </c>
      <c r="H63" s="4">
        <v>0</v>
      </c>
      <c r="I63" s="4">
        <v>0</v>
      </c>
      <c r="J63" s="34">
        <v>260</v>
      </c>
    </row>
    <row r="64" spans="1:10">
      <c r="A64" s="1">
        <v>160</v>
      </c>
      <c r="B64" s="1">
        <v>60.5</v>
      </c>
      <c r="C64" s="1">
        <v>310</v>
      </c>
      <c r="D64" s="1">
        <v>142</v>
      </c>
      <c r="E64" s="1">
        <v>7</v>
      </c>
      <c r="F64" s="1">
        <v>65</v>
      </c>
      <c r="G64" s="4">
        <v>1</v>
      </c>
      <c r="H64" s="4">
        <v>0</v>
      </c>
      <c r="I64" s="4">
        <v>0</v>
      </c>
      <c r="J64" s="34">
        <v>350</v>
      </c>
    </row>
    <row r="65" spans="1:10">
      <c r="A65" s="1">
        <v>150</v>
      </c>
      <c r="B65" s="1">
        <v>30</v>
      </c>
      <c r="C65" s="1">
        <v>175</v>
      </c>
      <c r="D65" s="1">
        <v>136</v>
      </c>
      <c r="E65" s="1">
        <v>11.1</v>
      </c>
      <c r="F65" s="1">
        <v>45</v>
      </c>
      <c r="G65" s="4">
        <v>1</v>
      </c>
      <c r="H65" s="4">
        <v>0</v>
      </c>
      <c r="I65" s="4">
        <v>0</v>
      </c>
      <c r="J65" s="34">
        <v>190</v>
      </c>
    </row>
    <row r="66" spans="1:10">
      <c r="A66" s="1">
        <v>150</v>
      </c>
      <c r="B66" s="1">
        <v>43.2</v>
      </c>
      <c r="C66" s="1">
        <v>175</v>
      </c>
      <c r="D66" s="1">
        <v>134</v>
      </c>
      <c r="E66" s="1">
        <v>12.1</v>
      </c>
      <c r="F66" s="1">
        <v>60</v>
      </c>
      <c r="G66" s="4">
        <v>1</v>
      </c>
      <c r="H66" s="4">
        <v>0</v>
      </c>
      <c r="I66" s="4">
        <v>0</v>
      </c>
      <c r="J66" s="34">
        <v>270</v>
      </c>
    </row>
    <row r="67" spans="1:10">
      <c r="A67" s="1">
        <v>150</v>
      </c>
      <c r="B67" s="1">
        <v>43.2</v>
      </c>
      <c r="C67" s="1">
        <v>220</v>
      </c>
      <c r="D67" s="1">
        <v>139</v>
      </c>
      <c r="E67" s="1">
        <v>9.1</v>
      </c>
      <c r="F67" s="1">
        <v>60</v>
      </c>
      <c r="G67" s="4">
        <v>1</v>
      </c>
      <c r="H67" s="4">
        <v>0</v>
      </c>
      <c r="I67" s="4">
        <v>0</v>
      </c>
      <c r="J67" s="34">
        <v>265</v>
      </c>
    </row>
    <row r="68" spans="1:10">
      <c r="A68" s="1">
        <v>220</v>
      </c>
      <c r="B68" s="1">
        <v>61.4</v>
      </c>
      <c r="C68" s="1">
        <v>380</v>
      </c>
      <c r="D68" s="1">
        <v>133</v>
      </c>
      <c r="E68" s="1">
        <v>7.5</v>
      </c>
      <c r="F68" s="1">
        <v>75</v>
      </c>
      <c r="G68" s="4">
        <v>0</v>
      </c>
      <c r="H68" s="4">
        <v>1</v>
      </c>
      <c r="I68" s="4">
        <v>0</v>
      </c>
      <c r="J68" s="34">
        <v>365</v>
      </c>
    </row>
    <row r="69" spans="1:10">
      <c r="A69" s="1">
        <v>180</v>
      </c>
      <c r="B69" s="1">
        <v>82.5</v>
      </c>
      <c r="C69" s="1">
        <v>670</v>
      </c>
      <c r="D69" s="1">
        <v>159</v>
      </c>
      <c r="E69" s="1">
        <v>3.8</v>
      </c>
      <c r="F69" s="1">
        <v>100</v>
      </c>
      <c r="G69" s="4">
        <v>0</v>
      </c>
      <c r="H69" s="4">
        <v>0</v>
      </c>
      <c r="I69" s="4">
        <v>1</v>
      </c>
      <c r="J69" s="34">
        <v>445</v>
      </c>
    </row>
    <row r="70" spans="1:10">
      <c r="A70" s="1">
        <v>180</v>
      </c>
      <c r="B70" s="1">
        <v>82.5</v>
      </c>
      <c r="C70" s="1">
        <v>360</v>
      </c>
      <c r="D70" s="1">
        <v>145</v>
      </c>
      <c r="E70" s="1">
        <v>5.9</v>
      </c>
      <c r="F70" s="1">
        <v>100</v>
      </c>
      <c r="G70" s="4">
        <v>0</v>
      </c>
      <c r="H70" s="4">
        <v>1</v>
      </c>
      <c r="I70" s="4">
        <v>0</v>
      </c>
      <c r="J70" s="34">
        <v>480</v>
      </c>
    </row>
    <row r="71" spans="1:10">
      <c r="A71" s="1">
        <v>175</v>
      </c>
      <c r="B71" s="1">
        <v>71.8</v>
      </c>
      <c r="C71" s="1">
        <v>310</v>
      </c>
      <c r="D71" s="1">
        <v>171</v>
      </c>
      <c r="E71" s="1">
        <v>9.3000000000000007</v>
      </c>
      <c r="F71" s="1">
        <v>72</v>
      </c>
      <c r="G71" s="4">
        <v>1</v>
      </c>
      <c r="H71" s="4">
        <v>0</v>
      </c>
      <c r="I71" s="4">
        <v>0</v>
      </c>
      <c r="J71" s="34">
        <v>360</v>
      </c>
    </row>
    <row r="72" spans="1:10">
      <c r="A72" s="1">
        <v>175</v>
      </c>
      <c r="B72" s="1">
        <v>87</v>
      </c>
      <c r="C72" s="1">
        <v>330</v>
      </c>
      <c r="D72" s="1">
        <v>174</v>
      </c>
      <c r="E72" s="1">
        <v>9.6</v>
      </c>
      <c r="F72" s="1">
        <v>85</v>
      </c>
      <c r="G72" s="4">
        <v>1</v>
      </c>
      <c r="H72" s="4">
        <v>0</v>
      </c>
      <c r="I72" s="4">
        <v>0</v>
      </c>
      <c r="J72" s="34">
        <v>425</v>
      </c>
    </row>
    <row r="73" spans="1:10">
      <c r="A73" s="1">
        <v>215</v>
      </c>
      <c r="B73" s="1">
        <v>82.5</v>
      </c>
      <c r="C73" s="1">
        <v>690</v>
      </c>
      <c r="D73" s="1">
        <v>181</v>
      </c>
      <c r="E73" s="1">
        <v>4.5</v>
      </c>
      <c r="F73" s="1">
        <v>115</v>
      </c>
      <c r="G73" s="4">
        <v>0</v>
      </c>
      <c r="H73" s="4">
        <v>0</v>
      </c>
      <c r="I73" s="4">
        <v>1</v>
      </c>
      <c r="J73" s="34">
        <v>400</v>
      </c>
    </row>
    <row r="74" spans="1:10">
      <c r="A74" s="1">
        <v>215</v>
      </c>
      <c r="B74" s="1">
        <v>82.5</v>
      </c>
      <c r="C74" s="1">
        <v>380</v>
      </c>
      <c r="D74" s="1">
        <v>171</v>
      </c>
      <c r="E74" s="1">
        <v>6.7</v>
      </c>
      <c r="F74" s="1">
        <v>115</v>
      </c>
      <c r="G74" s="4">
        <v>0</v>
      </c>
      <c r="H74" s="4">
        <v>1</v>
      </c>
      <c r="I74" s="4">
        <v>0</v>
      </c>
      <c r="J74" s="34">
        <v>415</v>
      </c>
    </row>
    <row r="75" spans="1:10">
      <c r="A75" s="1">
        <v>215</v>
      </c>
      <c r="B75" s="1">
        <v>91.3</v>
      </c>
      <c r="C75" s="1">
        <v>690</v>
      </c>
      <c r="D75" s="1">
        <v>182</v>
      </c>
      <c r="E75" s="1">
        <v>4.5</v>
      </c>
      <c r="F75" s="1">
        <v>165</v>
      </c>
      <c r="G75" s="4">
        <v>0</v>
      </c>
      <c r="H75" s="4">
        <v>0</v>
      </c>
      <c r="I75" s="4">
        <v>1</v>
      </c>
      <c r="J75" s="34">
        <v>430</v>
      </c>
    </row>
    <row r="76" spans="1:10">
      <c r="A76" s="1">
        <v>190</v>
      </c>
      <c r="B76" s="1">
        <v>108.8</v>
      </c>
      <c r="C76" s="1">
        <v>700</v>
      </c>
      <c r="D76" s="1">
        <v>205</v>
      </c>
      <c r="E76" s="1">
        <v>4.9000000000000004</v>
      </c>
      <c r="F76" s="1">
        <v>100</v>
      </c>
      <c r="G76" s="4">
        <v>0</v>
      </c>
      <c r="H76" s="4">
        <v>0</v>
      </c>
      <c r="I76" s="4">
        <v>1</v>
      </c>
      <c r="J76" s="34">
        <v>460</v>
      </c>
    </row>
    <row r="77" spans="1:10">
      <c r="A77" s="1">
        <v>160</v>
      </c>
      <c r="B77" s="1">
        <v>59</v>
      </c>
      <c r="C77" s="1">
        <v>310</v>
      </c>
      <c r="D77" s="1">
        <v>156</v>
      </c>
      <c r="E77" s="1">
        <v>6.7</v>
      </c>
      <c r="F77" s="1">
        <v>110</v>
      </c>
      <c r="G77" s="4">
        <v>0</v>
      </c>
      <c r="H77" s="4">
        <v>1</v>
      </c>
      <c r="I77" s="4">
        <v>0</v>
      </c>
      <c r="J77" s="34">
        <v>360</v>
      </c>
    </row>
    <row r="78" spans="1:10">
      <c r="A78" s="1">
        <v>160</v>
      </c>
      <c r="B78" s="1">
        <v>77</v>
      </c>
      <c r="C78" s="1">
        <v>310</v>
      </c>
      <c r="D78" s="1">
        <v>157</v>
      </c>
      <c r="E78" s="1">
        <v>7</v>
      </c>
      <c r="F78" s="1">
        <v>125</v>
      </c>
      <c r="G78" s="4">
        <v>0</v>
      </c>
      <c r="H78" s="4">
        <v>1</v>
      </c>
      <c r="I78" s="4">
        <v>0</v>
      </c>
      <c r="J78" s="34">
        <v>460</v>
      </c>
    </row>
    <row r="79" spans="1:10">
      <c r="A79" s="1">
        <v>200</v>
      </c>
      <c r="B79" s="1">
        <v>79</v>
      </c>
      <c r="C79" s="1">
        <v>545</v>
      </c>
      <c r="D79" s="1">
        <v>149</v>
      </c>
      <c r="E79" s="1">
        <v>5.6</v>
      </c>
      <c r="F79" s="1">
        <v>135</v>
      </c>
      <c r="G79" s="4">
        <v>0</v>
      </c>
      <c r="H79" s="4">
        <v>1</v>
      </c>
      <c r="I79" s="4">
        <v>0</v>
      </c>
      <c r="J79" s="34">
        <v>465</v>
      </c>
    </row>
    <row r="80" spans="1:10">
      <c r="A80" s="1">
        <v>180</v>
      </c>
      <c r="B80" s="1">
        <v>77</v>
      </c>
      <c r="C80" s="1">
        <v>545</v>
      </c>
      <c r="D80" s="1">
        <v>142</v>
      </c>
      <c r="E80" s="1">
        <v>6.8</v>
      </c>
      <c r="F80" s="1">
        <v>120</v>
      </c>
      <c r="G80" s="4">
        <v>0</v>
      </c>
      <c r="H80" s="4">
        <v>1</v>
      </c>
      <c r="I80" s="4">
        <v>0</v>
      </c>
      <c r="J80" s="34">
        <v>445</v>
      </c>
    </row>
    <row r="81" spans="1:10">
      <c r="A81" s="1">
        <v>180</v>
      </c>
      <c r="B81" s="1">
        <v>77</v>
      </c>
      <c r="C81" s="1">
        <v>545</v>
      </c>
      <c r="D81" s="1">
        <v>150</v>
      </c>
      <c r="E81" s="1">
        <v>5.5</v>
      </c>
      <c r="F81" s="1">
        <v>120</v>
      </c>
      <c r="G81" s="4">
        <v>0</v>
      </c>
      <c r="H81" s="4">
        <v>0</v>
      </c>
      <c r="I81" s="4">
        <v>1</v>
      </c>
      <c r="J81" s="34">
        <v>425</v>
      </c>
    </row>
    <row r="82" spans="1:10">
      <c r="A82" s="1">
        <v>210</v>
      </c>
      <c r="B82" s="1">
        <v>102</v>
      </c>
      <c r="C82" s="1">
        <v>610</v>
      </c>
      <c r="D82" s="1">
        <v>192</v>
      </c>
      <c r="E82" s="1">
        <v>5.3</v>
      </c>
      <c r="F82" s="1">
        <v>165</v>
      </c>
      <c r="G82" s="4">
        <v>0</v>
      </c>
      <c r="H82" s="4">
        <v>0</v>
      </c>
      <c r="I82" s="4">
        <v>1</v>
      </c>
      <c r="J82" s="34">
        <v>460</v>
      </c>
    </row>
    <row r="83" spans="1:10">
      <c r="A83" s="1">
        <v>132</v>
      </c>
      <c r="B83" s="1">
        <v>50</v>
      </c>
      <c r="C83" s="1">
        <v>260</v>
      </c>
      <c r="D83" s="1">
        <v>149</v>
      </c>
      <c r="E83" s="1">
        <v>11.7</v>
      </c>
      <c r="F83" s="1">
        <v>80</v>
      </c>
      <c r="G83" s="4">
        <v>1</v>
      </c>
      <c r="H83" s="4">
        <v>0</v>
      </c>
      <c r="I83" s="4">
        <v>0</v>
      </c>
      <c r="J83" s="34">
        <v>235</v>
      </c>
    </row>
    <row r="84" spans="1:10">
      <c r="A84" s="1">
        <v>132</v>
      </c>
      <c r="B84" s="1">
        <v>50</v>
      </c>
      <c r="C84" s="1">
        <v>260</v>
      </c>
      <c r="D84" s="1">
        <v>149</v>
      </c>
      <c r="E84" s="1">
        <v>11.7</v>
      </c>
      <c r="F84" s="1">
        <v>80</v>
      </c>
      <c r="G84" s="4">
        <v>1</v>
      </c>
      <c r="H84" s="4">
        <v>0</v>
      </c>
      <c r="I84" s="4">
        <v>0</v>
      </c>
      <c r="J84" s="34">
        <v>230</v>
      </c>
    </row>
    <row r="85" spans="1:10">
      <c r="A85" s="1">
        <v>135</v>
      </c>
      <c r="B85" s="1">
        <v>44</v>
      </c>
      <c r="C85" s="1">
        <v>120</v>
      </c>
      <c r="D85" s="1">
        <v>135</v>
      </c>
      <c r="E85" s="1">
        <v>11.5</v>
      </c>
      <c r="F85" s="1">
        <v>60</v>
      </c>
      <c r="G85" s="4">
        <v>1</v>
      </c>
      <c r="H85" s="4">
        <v>0</v>
      </c>
      <c r="I85" s="4">
        <v>0</v>
      </c>
      <c r="J85" s="34">
        <v>255</v>
      </c>
    </row>
    <row r="86" spans="1:10">
      <c r="A86" s="1">
        <v>145</v>
      </c>
      <c r="B86" s="1">
        <v>44</v>
      </c>
      <c r="C86" s="1">
        <v>125</v>
      </c>
      <c r="D86" s="1">
        <v>144</v>
      </c>
      <c r="E86" s="1">
        <v>12.9</v>
      </c>
      <c r="F86" s="1">
        <v>60</v>
      </c>
      <c r="G86" s="4">
        <v>1</v>
      </c>
      <c r="H86" s="4">
        <v>0</v>
      </c>
      <c r="I86" s="4">
        <v>0</v>
      </c>
      <c r="J86" s="34">
        <v>240</v>
      </c>
    </row>
    <row r="87" spans="1:10">
      <c r="A87" s="1">
        <v>150</v>
      </c>
      <c r="B87" s="1">
        <v>46.3</v>
      </c>
      <c r="C87" s="1">
        <v>260</v>
      </c>
      <c r="D87" s="1">
        <v>135</v>
      </c>
      <c r="E87" s="1">
        <v>9.9</v>
      </c>
      <c r="F87" s="1">
        <v>78</v>
      </c>
      <c r="G87" s="4">
        <v>1</v>
      </c>
      <c r="H87" s="4">
        <v>0</v>
      </c>
      <c r="I87" s="4">
        <v>0</v>
      </c>
      <c r="J87" s="34">
        <v>285</v>
      </c>
    </row>
    <row r="88" spans="1:10">
      <c r="A88" s="1">
        <v>150</v>
      </c>
      <c r="B88" s="1">
        <v>50.8</v>
      </c>
      <c r="C88" s="1">
        <v>260</v>
      </c>
      <c r="D88" s="1">
        <v>122</v>
      </c>
      <c r="E88" s="1">
        <v>9.1</v>
      </c>
      <c r="F88" s="1">
        <v>78</v>
      </c>
      <c r="G88" s="4">
        <v>1</v>
      </c>
      <c r="H88" s="4">
        <v>0</v>
      </c>
      <c r="I88" s="4">
        <v>0</v>
      </c>
      <c r="J88" s="34">
        <v>325</v>
      </c>
    </row>
    <row r="89" spans="1:10">
      <c r="A89" s="1">
        <v>150</v>
      </c>
      <c r="B89" s="1">
        <v>46.3</v>
      </c>
      <c r="C89" s="1">
        <v>260</v>
      </c>
      <c r="D89" s="1">
        <v>132</v>
      </c>
      <c r="E89" s="1">
        <v>9.9</v>
      </c>
      <c r="F89" s="1">
        <v>78</v>
      </c>
      <c r="G89" s="4">
        <v>1</v>
      </c>
      <c r="H89" s="4">
        <v>0</v>
      </c>
      <c r="I89" s="4">
        <v>0</v>
      </c>
      <c r="J89" s="34">
        <v>290</v>
      </c>
    </row>
    <row r="90" spans="1:10">
      <c r="A90" s="1">
        <v>150</v>
      </c>
      <c r="B90" s="1">
        <v>50.8</v>
      </c>
      <c r="C90" s="1">
        <v>260</v>
      </c>
      <c r="D90" s="1">
        <v>119</v>
      </c>
      <c r="E90" s="1">
        <v>9.1</v>
      </c>
      <c r="F90" s="1">
        <v>78</v>
      </c>
      <c r="G90" s="4">
        <v>1</v>
      </c>
      <c r="H90" s="4">
        <v>0</v>
      </c>
      <c r="I90" s="4">
        <v>0</v>
      </c>
      <c r="J90" s="34">
        <v>335</v>
      </c>
    </row>
    <row r="91" spans="1:10">
      <c r="A91" s="1">
        <v>130</v>
      </c>
      <c r="B91" s="1">
        <v>46.3</v>
      </c>
      <c r="C91" s="1">
        <v>220</v>
      </c>
      <c r="D91" s="1">
        <v>217</v>
      </c>
      <c r="E91" s="1">
        <v>13.3</v>
      </c>
      <c r="F91" s="1">
        <v>78</v>
      </c>
      <c r="G91" s="4">
        <v>1</v>
      </c>
      <c r="H91" s="4">
        <v>0</v>
      </c>
      <c r="I91" s="4">
        <v>0</v>
      </c>
      <c r="J91" s="34">
        <v>180</v>
      </c>
    </row>
    <row r="92" spans="1:10">
      <c r="A92" s="1">
        <v>130</v>
      </c>
      <c r="B92" s="1">
        <v>68</v>
      </c>
      <c r="C92" s="1">
        <v>220</v>
      </c>
      <c r="D92" s="1">
        <v>202</v>
      </c>
      <c r="E92" s="1">
        <v>14.2</v>
      </c>
      <c r="F92" s="1">
        <v>79</v>
      </c>
      <c r="G92" s="4">
        <v>1</v>
      </c>
      <c r="H92" s="4">
        <v>0</v>
      </c>
      <c r="I92" s="4">
        <v>0</v>
      </c>
      <c r="J92" s="34">
        <v>260</v>
      </c>
    </row>
    <row r="93" spans="1:10">
      <c r="A93" s="1">
        <v>130</v>
      </c>
      <c r="B93" s="1">
        <v>46.3</v>
      </c>
      <c r="C93" s="1">
        <v>220</v>
      </c>
      <c r="D93" s="1">
        <v>219</v>
      </c>
      <c r="E93" s="1">
        <v>13.3</v>
      </c>
      <c r="F93" s="1">
        <v>78</v>
      </c>
      <c r="G93" s="4">
        <v>1</v>
      </c>
      <c r="H93" s="4">
        <v>0</v>
      </c>
      <c r="I93" s="4">
        <v>0</v>
      </c>
      <c r="J93" s="34">
        <v>180</v>
      </c>
    </row>
    <row r="94" spans="1:10">
      <c r="A94" s="1">
        <v>130</v>
      </c>
      <c r="B94" s="1">
        <v>68</v>
      </c>
      <c r="C94" s="1">
        <v>220</v>
      </c>
      <c r="D94" s="1">
        <v>204</v>
      </c>
      <c r="E94" s="1">
        <v>14.2</v>
      </c>
      <c r="F94" s="1">
        <v>79</v>
      </c>
      <c r="G94" s="4">
        <v>1</v>
      </c>
      <c r="H94" s="4">
        <v>0</v>
      </c>
      <c r="I94" s="4">
        <v>0</v>
      </c>
      <c r="J94" s="34">
        <v>260</v>
      </c>
    </row>
    <row r="95" spans="1:10">
      <c r="A95" s="1">
        <v>150</v>
      </c>
      <c r="B95" s="1">
        <v>50.8</v>
      </c>
      <c r="C95" s="1">
        <v>260</v>
      </c>
      <c r="D95" s="1">
        <v>128</v>
      </c>
      <c r="E95" s="1">
        <v>9</v>
      </c>
      <c r="F95" s="1">
        <v>85</v>
      </c>
      <c r="G95" s="4">
        <v>1</v>
      </c>
      <c r="H95" s="4">
        <v>0</v>
      </c>
      <c r="I95" s="4">
        <v>0</v>
      </c>
      <c r="J95" s="34">
        <v>300</v>
      </c>
    </row>
    <row r="96" spans="1:10">
      <c r="A96" s="1">
        <v>160</v>
      </c>
      <c r="B96" s="1">
        <v>58.3</v>
      </c>
      <c r="C96" s="1">
        <v>345</v>
      </c>
      <c r="D96" s="1">
        <v>130</v>
      </c>
      <c r="E96" s="1">
        <v>7.1</v>
      </c>
      <c r="F96" s="1">
        <v>70</v>
      </c>
      <c r="G96" s="4">
        <v>1</v>
      </c>
      <c r="H96" s="4">
        <v>0</v>
      </c>
      <c r="I96" s="4">
        <v>0</v>
      </c>
      <c r="J96" s="34">
        <v>375</v>
      </c>
    </row>
    <row r="97" spans="1:10">
      <c r="A97" s="1">
        <v>190</v>
      </c>
      <c r="B97" s="1">
        <v>97.2</v>
      </c>
      <c r="C97" s="1">
        <v>511</v>
      </c>
      <c r="D97" s="1">
        <v>146</v>
      </c>
      <c r="E97" s="1">
        <v>5.4</v>
      </c>
      <c r="F97" s="1">
        <v>130</v>
      </c>
      <c r="G97" s="4">
        <v>0</v>
      </c>
      <c r="H97" s="4">
        <v>0</v>
      </c>
      <c r="I97" s="4">
        <v>1</v>
      </c>
      <c r="J97" s="34">
        <v>530</v>
      </c>
    </row>
    <row r="98" spans="1:10">
      <c r="A98" s="1">
        <v>190</v>
      </c>
      <c r="B98" s="1">
        <v>73.7</v>
      </c>
      <c r="C98" s="1">
        <v>345</v>
      </c>
      <c r="D98" s="1">
        <v>141</v>
      </c>
      <c r="E98" s="1">
        <v>7.7</v>
      </c>
      <c r="F98" s="1">
        <v>100</v>
      </c>
      <c r="G98" s="4">
        <v>1</v>
      </c>
      <c r="H98" s="4">
        <v>0</v>
      </c>
      <c r="I98" s="4">
        <v>0</v>
      </c>
      <c r="J98" s="34">
        <v>415</v>
      </c>
    </row>
    <row r="99" spans="1:10">
      <c r="A99" s="1">
        <v>190</v>
      </c>
      <c r="B99" s="1">
        <v>97.2</v>
      </c>
      <c r="C99" s="1">
        <v>345</v>
      </c>
      <c r="D99" s="1">
        <v>136</v>
      </c>
      <c r="E99" s="1">
        <v>7.8</v>
      </c>
      <c r="F99" s="1">
        <v>130</v>
      </c>
      <c r="G99" s="4">
        <v>1</v>
      </c>
      <c r="H99" s="4">
        <v>0</v>
      </c>
      <c r="I99" s="4">
        <v>0</v>
      </c>
      <c r="J99" s="34">
        <v>545</v>
      </c>
    </row>
    <row r="100" spans="1:10">
      <c r="A100" s="1">
        <v>125</v>
      </c>
      <c r="B100" s="1">
        <v>25</v>
      </c>
      <c r="C100" s="1">
        <v>125</v>
      </c>
      <c r="D100" s="1">
        <v>109</v>
      </c>
      <c r="E100" s="1">
        <v>19.100000000000001</v>
      </c>
      <c r="F100" s="1">
        <v>29</v>
      </c>
      <c r="G100" s="4">
        <v>1</v>
      </c>
      <c r="H100" s="4">
        <v>0</v>
      </c>
      <c r="I100" s="4">
        <v>0</v>
      </c>
      <c r="J100" s="34">
        <v>165</v>
      </c>
    </row>
    <row r="101" spans="1:10">
      <c r="A101" s="1">
        <v>125</v>
      </c>
      <c r="B101" s="1">
        <v>25</v>
      </c>
      <c r="C101" s="1">
        <v>113</v>
      </c>
      <c r="D101" s="1">
        <v>114</v>
      </c>
      <c r="E101" s="1">
        <v>13.7</v>
      </c>
      <c r="F101" s="1">
        <v>29</v>
      </c>
      <c r="G101" s="4">
        <v>1</v>
      </c>
      <c r="H101" s="4">
        <v>0</v>
      </c>
      <c r="I101" s="4">
        <v>0</v>
      </c>
      <c r="J101" s="34">
        <v>160</v>
      </c>
    </row>
    <row r="102" spans="1:10">
      <c r="A102" s="1">
        <v>140</v>
      </c>
      <c r="B102" s="1">
        <v>29</v>
      </c>
      <c r="C102" s="1">
        <v>160</v>
      </c>
      <c r="D102" s="1">
        <v>126</v>
      </c>
      <c r="E102" s="1">
        <v>12.5</v>
      </c>
      <c r="F102" s="1">
        <v>50</v>
      </c>
      <c r="G102" s="4">
        <v>1</v>
      </c>
      <c r="H102" s="4">
        <v>0</v>
      </c>
      <c r="I102" s="4">
        <v>0</v>
      </c>
      <c r="J102" s="34">
        <v>190</v>
      </c>
    </row>
    <row r="103" spans="1:10">
      <c r="A103" s="1">
        <v>140</v>
      </c>
      <c r="B103" s="1">
        <v>40</v>
      </c>
      <c r="C103" s="1">
        <v>160</v>
      </c>
      <c r="D103" s="1">
        <v>129</v>
      </c>
      <c r="E103" s="1">
        <v>12.5</v>
      </c>
      <c r="F103" s="1">
        <v>51</v>
      </c>
      <c r="G103" s="4">
        <v>1</v>
      </c>
      <c r="H103" s="4">
        <v>0</v>
      </c>
      <c r="I103" s="4">
        <v>0</v>
      </c>
      <c r="J103" s="34">
        <v>255</v>
      </c>
    </row>
    <row r="104" spans="1:10">
      <c r="A104" s="1">
        <v>150</v>
      </c>
      <c r="B104" s="1">
        <v>81</v>
      </c>
      <c r="C104" s="1">
        <v>320</v>
      </c>
      <c r="D104" s="1">
        <v>203</v>
      </c>
      <c r="E104" s="1">
        <v>9.5</v>
      </c>
      <c r="F104" s="1">
        <v>65</v>
      </c>
      <c r="G104" s="4">
        <v>1</v>
      </c>
      <c r="H104" s="4">
        <v>0</v>
      </c>
      <c r="I104" s="4">
        <v>0</v>
      </c>
      <c r="J104" s="34">
        <v>390</v>
      </c>
    </row>
    <row r="105" spans="1:10">
      <c r="A105" s="1">
        <v>135</v>
      </c>
      <c r="B105" s="1">
        <v>21.3</v>
      </c>
      <c r="C105" s="1">
        <v>220</v>
      </c>
      <c r="D105" s="1">
        <v>112</v>
      </c>
      <c r="E105" s="1">
        <v>9</v>
      </c>
      <c r="F105" s="1">
        <v>40</v>
      </c>
      <c r="G105" s="4">
        <v>1</v>
      </c>
      <c r="H105" s="4">
        <v>0</v>
      </c>
      <c r="I105" s="4">
        <v>0</v>
      </c>
      <c r="J105" s="34">
        <v>135</v>
      </c>
    </row>
    <row r="106" spans="1:10">
      <c r="A106" s="1">
        <v>150</v>
      </c>
      <c r="B106" s="1">
        <v>37.299999999999997</v>
      </c>
      <c r="C106" s="1">
        <v>220</v>
      </c>
      <c r="D106" s="1">
        <v>122</v>
      </c>
      <c r="E106" s="1">
        <v>9</v>
      </c>
      <c r="F106" s="1">
        <v>67</v>
      </c>
      <c r="G106" s="4">
        <v>1</v>
      </c>
      <c r="H106" s="4">
        <v>0</v>
      </c>
      <c r="I106" s="4">
        <v>0</v>
      </c>
      <c r="J106" s="34">
        <v>235</v>
      </c>
    </row>
    <row r="107" spans="1:10">
      <c r="A107" s="1">
        <v>135</v>
      </c>
      <c r="B107" s="1">
        <v>21.3</v>
      </c>
      <c r="C107" s="1">
        <v>220</v>
      </c>
      <c r="D107" s="1">
        <v>112</v>
      </c>
      <c r="E107" s="1">
        <v>9</v>
      </c>
      <c r="F107" s="1">
        <v>40</v>
      </c>
      <c r="G107" s="4">
        <v>1</v>
      </c>
      <c r="H107" s="4">
        <v>0</v>
      </c>
      <c r="I107" s="4">
        <v>0</v>
      </c>
      <c r="J107" s="34">
        <v>135</v>
      </c>
    </row>
    <row r="108" spans="1:10">
      <c r="A108" s="1">
        <v>150</v>
      </c>
      <c r="B108" s="1">
        <v>37.299999999999997</v>
      </c>
      <c r="C108" s="1">
        <v>220</v>
      </c>
      <c r="D108" s="1">
        <v>125</v>
      </c>
      <c r="E108" s="1">
        <v>9</v>
      </c>
      <c r="F108" s="1">
        <v>67</v>
      </c>
      <c r="G108" s="4">
        <v>1</v>
      </c>
      <c r="H108" s="4">
        <v>0</v>
      </c>
      <c r="I108" s="4">
        <v>0</v>
      </c>
      <c r="J108" s="34">
        <v>230</v>
      </c>
    </row>
    <row r="109" spans="1:10">
      <c r="A109" s="1">
        <v>135</v>
      </c>
      <c r="B109" s="1">
        <v>21.3</v>
      </c>
      <c r="C109" s="1">
        <v>220</v>
      </c>
      <c r="D109" s="1">
        <v>112</v>
      </c>
      <c r="E109" s="1">
        <v>9</v>
      </c>
      <c r="F109" s="1">
        <v>40</v>
      </c>
      <c r="G109" s="4">
        <v>1</v>
      </c>
      <c r="H109" s="4">
        <v>0</v>
      </c>
      <c r="I109" s="4">
        <v>0</v>
      </c>
      <c r="J109" s="34">
        <v>135</v>
      </c>
    </row>
    <row r="110" spans="1:10">
      <c r="A110" s="1">
        <v>150</v>
      </c>
      <c r="B110" s="1">
        <v>37.299999999999997</v>
      </c>
      <c r="C110" s="1">
        <v>220</v>
      </c>
      <c r="D110" s="1">
        <v>118</v>
      </c>
      <c r="E110" s="1">
        <v>9</v>
      </c>
      <c r="F110" s="1">
        <v>67</v>
      </c>
      <c r="G110" s="4">
        <v>1</v>
      </c>
      <c r="H110" s="4">
        <v>0</v>
      </c>
      <c r="I110" s="4">
        <v>0</v>
      </c>
      <c r="J110" s="34">
        <v>235</v>
      </c>
    </row>
    <row r="111" spans="1:10">
      <c r="A111" s="1">
        <v>150</v>
      </c>
      <c r="B111" s="1">
        <v>50.8</v>
      </c>
      <c r="C111" s="1">
        <v>260</v>
      </c>
      <c r="D111" s="1">
        <v>124</v>
      </c>
      <c r="E111" s="1">
        <v>9</v>
      </c>
      <c r="F111" s="1">
        <v>79</v>
      </c>
      <c r="G111" s="4">
        <v>1</v>
      </c>
      <c r="H111" s="4">
        <v>0</v>
      </c>
      <c r="I111" s="4">
        <v>0</v>
      </c>
      <c r="J111" s="34">
        <v>310</v>
      </c>
    </row>
    <row r="112" spans="1:10">
      <c r="A112" s="1">
        <v>132</v>
      </c>
      <c r="B112" s="1">
        <v>43.8</v>
      </c>
      <c r="C112" s="1">
        <v>122</v>
      </c>
      <c r="D112" s="1">
        <v>136</v>
      </c>
      <c r="E112" s="1">
        <v>11</v>
      </c>
      <c r="F112" s="1">
        <v>60</v>
      </c>
      <c r="G112" s="4">
        <v>1</v>
      </c>
      <c r="H112" s="4">
        <v>0</v>
      </c>
      <c r="I112" s="4">
        <v>0</v>
      </c>
      <c r="J112" s="34">
        <v>260</v>
      </c>
    </row>
    <row r="113" spans="1:10">
      <c r="A113" s="1">
        <v>180</v>
      </c>
      <c r="B113" s="1">
        <v>79</v>
      </c>
      <c r="C113" s="1">
        <v>679</v>
      </c>
      <c r="D113" s="1">
        <v>148</v>
      </c>
      <c r="E113" s="1">
        <v>5.3</v>
      </c>
      <c r="F113" s="1">
        <v>135</v>
      </c>
      <c r="G113" s="4">
        <v>0</v>
      </c>
      <c r="H113" s="4">
        <v>0</v>
      </c>
      <c r="I113" s="4">
        <v>1</v>
      </c>
      <c r="J113" s="34">
        <v>455</v>
      </c>
    </row>
    <row r="114" spans="1:10">
      <c r="A114" s="1">
        <v>180</v>
      </c>
      <c r="B114" s="1">
        <v>77</v>
      </c>
      <c r="C114" s="1">
        <v>545</v>
      </c>
      <c r="D114" s="1">
        <v>135</v>
      </c>
      <c r="E114" s="1">
        <v>6.4</v>
      </c>
      <c r="F114" s="1">
        <v>120</v>
      </c>
      <c r="G114" s="4">
        <v>0</v>
      </c>
      <c r="H114" s="4">
        <v>1</v>
      </c>
      <c r="I114" s="4">
        <v>0</v>
      </c>
      <c r="J114" s="34">
        <v>455</v>
      </c>
    </row>
    <row r="115" spans="1:10">
      <c r="A115" s="1">
        <v>160</v>
      </c>
      <c r="B115" s="1">
        <v>52</v>
      </c>
      <c r="C115" s="1">
        <v>310</v>
      </c>
      <c r="D115" s="1">
        <v>163</v>
      </c>
      <c r="E115" s="1">
        <v>9</v>
      </c>
      <c r="F115" s="1">
        <v>85</v>
      </c>
      <c r="G115" s="4">
        <v>0</v>
      </c>
      <c r="H115" s="4">
        <v>1</v>
      </c>
      <c r="I115" s="4">
        <v>0</v>
      </c>
      <c r="J115" s="34">
        <v>320</v>
      </c>
    </row>
    <row r="116" spans="1:10">
      <c r="A116" s="1">
        <v>180</v>
      </c>
      <c r="B116" s="1">
        <v>79</v>
      </c>
      <c r="C116" s="1">
        <v>679</v>
      </c>
      <c r="D116" s="1">
        <v>153</v>
      </c>
      <c r="E116" s="1">
        <v>5.3</v>
      </c>
      <c r="F116" s="1">
        <v>135</v>
      </c>
      <c r="G116" s="4">
        <v>0</v>
      </c>
      <c r="H116" s="4">
        <v>0</v>
      </c>
      <c r="I116" s="4">
        <v>1</v>
      </c>
      <c r="J116" s="34">
        <v>440</v>
      </c>
    </row>
    <row r="117" spans="1:10">
      <c r="A117" s="1">
        <v>180</v>
      </c>
      <c r="B117" s="1">
        <v>77</v>
      </c>
      <c r="C117" s="1">
        <v>545</v>
      </c>
      <c r="D117" s="1">
        <v>139</v>
      </c>
      <c r="E117" s="1">
        <v>6.4</v>
      </c>
      <c r="F117" s="1">
        <v>120</v>
      </c>
      <c r="G117" s="4">
        <v>0</v>
      </c>
      <c r="H117" s="4">
        <v>1</v>
      </c>
      <c r="I117" s="4">
        <v>0</v>
      </c>
      <c r="J117" s="34">
        <v>435</v>
      </c>
    </row>
    <row r="118" spans="1:10">
      <c r="A118" s="1">
        <v>160</v>
      </c>
      <c r="B118" s="1">
        <v>52</v>
      </c>
      <c r="C118" s="1">
        <v>310</v>
      </c>
      <c r="D118" s="1">
        <v>137</v>
      </c>
      <c r="E118" s="1">
        <v>8.6999999999999993</v>
      </c>
      <c r="F118" s="1">
        <v>85</v>
      </c>
      <c r="G118" s="4">
        <v>0</v>
      </c>
      <c r="H118" s="4">
        <v>1</v>
      </c>
      <c r="I118" s="4">
        <v>0</v>
      </c>
      <c r="J118" s="34">
        <v>305</v>
      </c>
    </row>
    <row r="119" spans="1:10">
      <c r="A119" s="1">
        <v>180</v>
      </c>
      <c r="B119" s="1">
        <v>88</v>
      </c>
      <c r="C119" s="1">
        <v>675</v>
      </c>
      <c r="D119" s="1">
        <v>160</v>
      </c>
      <c r="E119" s="1">
        <v>4.8</v>
      </c>
      <c r="F119" s="1">
        <v>105</v>
      </c>
      <c r="G119" s="4">
        <v>0</v>
      </c>
      <c r="H119" s="4">
        <v>0</v>
      </c>
      <c r="I119" s="4">
        <v>1</v>
      </c>
      <c r="J119" s="34">
        <v>435</v>
      </c>
    </row>
    <row r="120" spans="1:10">
      <c r="A120" s="1">
        <v>180</v>
      </c>
      <c r="B120" s="1">
        <v>91</v>
      </c>
      <c r="C120" s="1">
        <v>675</v>
      </c>
      <c r="D120" s="1">
        <v>165</v>
      </c>
      <c r="E120" s="1">
        <v>4.5999999999999996</v>
      </c>
      <c r="F120" s="1">
        <v>115</v>
      </c>
      <c r="G120" s="4">
        <v>0</v>
      </c>
      <c r="H120" s="4">
        <v>0</v>
      </c>
      <c r="I120" s="4">
        <v>1</v>
      </c>
      <c r="J120" s="34">
        <v>445</v>
      </c>
    </row>
    <row r="121" spans="1:10">
      <c r="A121" s="1">
        <v>180</v>
      </c>
      <c r="B121" s="1">
        <v>88</v>
      </c>
      <c r="C121" s="1">
        <v>525</v>
      </c>
      <c r="D121" s="1">
        <v>147</v>
      </c>
      <c r="E121" s="1">
        <v>6.1</v>
      </c>
      <c r="F121" s="1">
        <v>105</v>
      </c>
      <c r="G121" s="4">
        <v>0</v>
      </c>
      <c r="H121" s="4">
        <v>1</v>
      </c>
      <c r="I121" s="4">
        <v>0</v>
      </c>
      <c r="J121" s="34">
        <v>475</v>
      </c>
    </row>
    <row r="122" spans="1:10">
      <c r="A122" s="1">
        <v>180</v>
      </c>
      <c r="B122" s="1">
        <v>91</v>
      </c>
      <c r="C122" s="1">
        <v>525</v>
      </c>
      <c r="D122" s="1">
        <v>152</v>
      </c>
      <c r="E122" s="1">
        <v>5.9</v>
      </c>
      <c r="F122" s="1">
        <v>115</v>
      </c>
      <c r="G122" s="4">
        <v>0</v>
      </c>
      <c r="H122" s="4">
        <v>1</v>
      </c>
      <c r="I122" s="4">
        <v>0</v>
      </c>
      <c r="J122" s="34">
        <v>480</v>
      </c>
    </row>
    <row r="123" spans="1:10">
      <c r="A123" s="1">
        <v>200</v>
      </c>
      <c r="B123" s="1">
        <v>91</v>
      </c>
      <c r="C123" s="1">
        <v>950</v>
      </c>
      <c r="D123" s="1">
        <v>177</v>
      </c>
      <c r="E123" s="1">
        <v>3.8</v>
      </c>
      <c r="F123" s="1">
        <v>115</v>
      </c>
      <c r="G123" s="4">
        <v>0</v>
      </c>
      <c r="H123" s="4">
        <v>0</v>
      </c>
      <c r="I123" s="4">
        <v>1</v>
      </c>
      <c r="J123" s="34">
        <v>425</v>
      </c>
    </row>
    <row r="124" spans="1:10">
      <c r="A124" s="1">
        <v>200</v>
      </c>
      <c r="B124" s="1">
        <v>91</v>
      </c>
      <c r="C124" s="1">
        <v>950</v>
      </c>
      <c r="D124" s="1">
        <v>177</v>
      </c>
      <c r="E124" s="1">
        <v>3.8</v>
      </c>
      <c r="F124" s="1">
        <v>115</v>
      </c>
      <c r="G124" s="4">
        <v>0</v>
      </c>
      <c r="H124" s="4">
        <v>0</v>
      </c>
      <c r="I124" s="4">
        <v>1</v>
      </c>
      <c r="J124" s="34">
        <v>435</v>
      </c>
    </row>
    <row r="125" spans="1:10">
      <c r="A125" s="1">
        <v>200</v>
      </c>
      <c r="B125" s="1">
        <v>91</v>
      </c>
      <c r="C125" s="1">
        <v>950</v>
      </c>
      <c r="D125" s="1">
        <v>178</v>
      </c>
      <c r="E125" s="1">
        <v>3.9</v>
      </c>
      <c r="F125" s="1">
        <v>115</v>
      </c>
      <c r="G125" s="4">
        <v>0</v>
      </c>
      <c r="H125" s="4">
        <v>0</v>
      </c>
      <c r="I125" s="4">
        <v>1</v>
      </c>
      <c r="J125" s="34">
        <v>415</v>
      </c>
    </row>
    <row r="126" spans="1:10">
      <c r="A126" s="1">
        <v>200</v>
      </c>
      <c r="B126" s="1">
        <v>91</v>
      </c>
      <c r="C126" s="1">
        <v>950</v>
      </c>
      <c r="D126" s="1">
        <v>178</v>
      </c>
      <c r="E126" s="1">
        <v>3.9</v>
      </c>
      <c r="F126" s="1">
        <v>115</v>
      </c>
      <c r="G126" s="4">
        <v>0</v>
      </c>
      <c r="H126" s="4">
        <v>0</v>
      </c>
      <c r="I126" s="4">
        <v>1</v>
      </c>
      <c r="J126" s="34">
        <v>410</v>
      </c>
    </row>
    <row r="127" spans="1:10">
      <c r="A127" s="1">
        <v>180</v>
      </c>
      <c r="B127" s="1">
        <v>72.599999999999994</v>
      </c>
      <c r="C127" s="1">
        <v>525</v>
      </c>
      <c r="D127" s="1">
        <v>154</v>
      </c>
      <c r="E127" s="1">
        <v>6.2</v>
      </c>
      <c r="F127" s="1">
        <v>100</v>
      </c>
      <c r="G127" s="4">
        <v>0</v>
      </c>
      <c r="H127" s="4">
        <v>1</v>
      </c>
      <c r="I127" s="4">
        <v>0</v>
      </c>
      <c r="J127" s="34">
        <v>385</v>
      </c>
    </row>
    <row r="128" spans="1:10">
      <c r="A128" s="1">
        <v>180</v>
      </c>
      <c r="B128" s="1">
        <v>72.599999999999994</v>
      </c>
      <c r="C128" s="1">
        <v>525</v>
      </c>
      <c r="D128" s="1">
        <v>154</v>
      </c>
      <c r="E128" s="1">
        <v>6.2</v>
      </c>
      <c r="F128" s="1">
        <v>100</v>
      </c>
      <c r="G128" s="4">
        <v>0</v>
      </c>
      <c r="H128" s="4">
        <v>1</v>
      </c>
      <c r="I128" s="4">
        <v>0</v>
      </c>
      <c r="J128" s="34">
        <v>380</v>
      </c>
    </row>
    <row r="129" spans="1:10">
      <c r="A129" s="1">
        <v>160</v>
      </c>
      <c r="B129" s="1">
        <v>43.6</v>
      </c>
      <c r="C129" s="1">
        <v>290</v>
      </c>
      <c r="D129" s="1">
        <v>126</v>
      </c>
      <c r="E129" s="1">
        <v>8</v>
      </c>
      <c r="F129" s="1">
        <v>85</v>
      </c>
      <c r="G129" s="4">
        <v>1</v>
      </c>
      <c r="H129" s="4">
        <v>0</v>
      </c>
      <c r="I129" s="4">
        <v>0</v>
      </c>
      <c r="J129" s="34">
        <v>275</v>
      </c>
    </row>
    <row r="130" spans="1:10">
      <c r="A130" s="1">
        <v>145</v>
      </c>
      <c r="B130" s="1">
        <v>43.6</v>
      </c>
      <c r="C130" s="1">
        <v>290</v>
      </c>
      <c r="D130" s="1">
        <v>164</v>
      </c>
      <c r="E130" s="1">
        <v>11</v>
      </c>
      <c r="F130" s="1">
        <v>80</v>
      </c>
      <c r="G130" s="4">
        <v>1</v>
      </c>
      <c r="H130" s="4">
        <v>0</v>
      </c>
      <c r="I130" s="4">
        <v>0</v>
      </c>
      <c r="J130" s="34">
        <v>200</v>
      </c>
    </row>
    <row r="131" spans="1:10">
      <c r="A131" s="1">
        <v>130</v>
      </c>
      <c r="B131" s="1">
        <v>64</v>
      </c>
      <c r="C131" s="1">
        <v>415</v>
      </c>
      <c r="D131" s="1">
        <v>370</v>
      </c>
      <c r="E131" s="1">
        <v>9</v>
      </c>
      <c r="F131" s="1">
        <v>70</v>
      </c>
      <c r="G131" s="4">
        <v>0</v>
      </c>
      <c r="H131" s="4">
        <v>1</v>
      </c>
      <c r="I131" s="4">
        <v>0</v>
      </c>
      <c r="J131" s="34">
        <v>235</v>
      </c>
    </row>
    <row r="132" spans="1:10">
      <c r="A132" s="1">
        <v>130</v>
      </c>
      <c r="B132" s="1">
        <v>64</v>
      </c>
      <c r="C132" s="1">
        <v>415</v>
      </c>
      <c r="D132" s="1">
        <v>370</v>
      </c>
      <c r="E132" s="1">
        <v>8</v>
      </c>
      <c r="F132" s="1">
        <v>70</v>
      </c>
      <c r="G132" s="4">
        <v>0</v>
      </c>
      <c r="H132" s="4">
        <v>1</v>
      </c>
      <c r="I132" s="4">
        <v>0</v>
      </c>
      <c r="J132" s="34">
        <v>235</v>
      </c>
    </row>
    <row r="133" spans="1:10">
      <c r="A133" s="1">
        <v>150</v>
      </c>
      <c r="B133" s="1">
        <v>64</v>
      </c>
      <c r="C133" s="1">
        <v>415</v>
      </c>
      <c r="D133" s="1">
        <v>370</v>
      </c>
      <c r="E133" s="1">
        <v>9</v>
      </c>
      <c r="F133" s="1">
        <v>70</v>
      </c>
      <c r="G133" s="4">
        <v>0</v>
      </c>
      <c r="H133" s="4">
        <v>1</v>
      </c>
      <c r="I133" s="4">
        <v>0</v>
      </c>
      <c r="J133" s="34">
        <v>235</v>
      </c>
    </row>
    <row r="134" spans="1:10">
      <c r="A134" s="1">
        <v>150</v>
      </c>
      <c r="B134" s="1">
        <v>64</v>
      </c>
      <c r="C134" s="1">
        <v>415</v>
      </c>
      <c r="D134" s="1">
        <v>370</v>
      </c>
      <c r="E134" s="1">
        <v>8</v>
      </c>
      <c r="F134" s="1">
        <v>70</v>
      </c>
      <c r="G134" s="4">
        <v>0</v>
      </c>
      <c r="H134" s="4">
        <v>1</v>
      </c>
      <c r="I134" s="4">
        <v>0</v>
      </c>
      <c r="J134" s="34">
        <v>235</v>
      </c>
    </row>
    <row r="135" spans="1:10">
      <c r="A135" s="1">
        <v>160</v>
      </c>
      <c r="B135" s="1">
        <v>45.4</v>
      </c>
      <c r="C135" s="1">
        <v>250</v>
      </c>
      <c r="D135" s="1">
        <v>146</v>
      </c>
      <c r="E135" s="1">
        <v>8.3000000000000007</v>
      </c>
      <c r="F135" s="1">
        <v>45</v>
      </c>
      <c r="G135" s="4">
        <v>1</v>
      </c>
      <c r="H135" s="4">
        <v>0</v>
      </c>
      <c r="I135" s="4">
        <v>0</v>
      </c>
      <c r="J135" s="34">
        <v>260</v>
      </c>
    </row>
    <row r="136" spans="1:10">
      <c r="A136" s="1">
        <v>160</v>
      </c>
      <c r="B136" s="1">
        <v>59.3</v>
      </c>
      <c r="C136" s="1">
        <v>250</v>
      </c>
      <c r="D136" s="1">
        <v>141</v>
      </c>
      <c r="E136" s="1">
        <v>8.1999999999999993</v>
      </c>
      <c r="F136" s="1">
        <v>56</v>
      </c>
      <c r="G136" s="4">
        <v>1</v>
      </c>
      <c r="H136" s="4">
        <v>0</v>
      </c>
      <c r="I136" s="4">
        <v>0</v>
      </c>
      <c r="J136" s="34">
        <v>340</v>
      </c>
    </row>
    <row r="137" spans="1:10">
      <c r="A137" s="1">
        <v>160</v>
      </c>
      <c r="B137" s="1">
        <v>59.3</v>
      </c>
      <c r="C137" s="1">
        <v>250</v>
      </c>
      <c r="D137" s="1">
        <v>148</v>
      </c>
      <c r="E137" s="1">
        <v>8.1999999999999993</v>
      </c>
      <c r="F137" s="1">
        <v>56</v>
      </c>
      <c r="G137" s="4">
        <v>1</v>
      </c>
      <c r="H137" s="4">
        <v>0</v>
      </c>
      <c r="I137" s="4">
        <v>0</v>
      </c>
      <c r="J137" s="34">
        <v>325</v>
      </c>
    </row>
    <row r="138" spans="1:10">
      <c r="A138" s="1">
        <v>180</v>
      </c>
      <c r="B138" s="1">
        <v>83.5</v>
      </c>
      <c r="C138" s="1">
        <v>680</v>
      </c>
      <c r="D138" s="1">
        <v>161</v>
      </c>
      <c r="E138" s="1">
        <v>4.5</v>
      </c>
      <c r="F138" s="1">
        <v>80</v>
      </c>
      <c r="G138" s="4">
        <v>0</v>
      </c>
      <c r="H138" s="4">
        <v>0</v>
      </c>
      <c r="I138" s="4">
        <v>1</v>
      </c>
      <c r="J138" s="34">
        <v>430</v>
      </c>
    </row>
    <row r="139" spans="1:10">
      <c r="A139" s="1">
        <v>170</v>
      </c>
      <c r="B139" s="1">
        <v>64.3</v>
      </c>
      <c r="C139" s="1">
        <v>340</v>
      </c>
      <c r="D139" s="1">
        <v>146</v>
      </c>
      <c r="E139" s="1">
        <v>8.1999999999999993</v>
      </c>
      <c r="F139" s="1">
        <v>75</v>
      </c>
      <c r="G139" s="4">
        <v>1</v>
      </c>
      <c r="H139" s="4">
        <v>0</v>
      </c>
      <c r="I139" s="4">
        <v>0</v>
      </c>
      <c r="J139" s="34">
        <v>350</v>
      </c>
    </row>
    <row r="140" spans="1:10">
      <c r="A140" s="1">
        <v>170</v>
      </c>
      <c r="B140" s="1">
        <v>64.3</v>
      </c>
      <c r="C140" s="1">
        <v>340</v>
      </c>
      <c r="D140" s="1">
        <v>146</v>
      </c>
      <c r="E140" s="1">
        <v>8.1999999999999993</v>
      </c>
      <c r="F140" s="1">
        <v>75</v>
      </c>
      <c r="G140" s="4">
        <v>1</v>
      </c>
      <c r="H140" s="4">
        <v>0</v>
      </c>
      <c r="I140" s="4">
        <v>0</v>
      </c>
      <c r="J140" s="34">
        <v>350</v>
      </c>
    </row>
    <row r="141" spans="1:10">
      <c r="A141" s="1">
        <v>225</v>
      </c>
      <c r="B141" s="1">
        <v>82.5</v>
      </c>
      <c r="C141" s="1">
        <v>700</v>
      </c>
      <c r="D141" s="1">
        <v>159</v>
      </c>
      <c r="E141" s="1">
        <v>4.9000000000000004</v>
      </c>
      <c r="F141" s="1">
        <v>160</v>
      </c>
      <c r="G141" s="4">
        <v>0</v>
      </c>
      <c r="H141" s="4">
        <v>0</v>
      </c>
      <c r="I141" s="4">
        <v>1</v>
      </c>
      <c r="J141" s="34">
        <v>440</v>
      </c>
    </row>
    <row r="142" spans="1:10">
      <c r="A142" s="1">
        <v>185</v>
      </c>
      <c r="B142" s="1">
        <v>74</v>
      </c>
      <c r="C142" s="1">
        <v>350</v>
      </c>
      <c r="D142" s="1">
        <v>143</v>
      </c>
      <c r="E142" s="1">
        <v>7.8</v>
      </c>
      <c r="F142" s="1">
        <v>200</v>
      </c>
      <c r="G142" s="4">
        <v>0</v>
      </c>
      <c r="H142" s="4">
        <v>1</v>
      </c>
      <c r="I142" s="4">
        <v>0</v>
      </c>
      <c r="J142" s="34">
        <v>390</v>
      </c>
    </row>
    <row r="143" spans="1:10">
      <c r="A143" s="1">
        <v>200</v>
      </c>
      <c r="B143" s="1">
        <v>74</v>
      </c>
      <c r="C143" s="1">
        <v>605</v>
      </c>
      <c r="D143" s="1">
        <v>157</v>
      </c>
      <c r="E143" s="1">
        <v>5.5</v>
      </c>
      <c r="F143" s="1">
        <v>200</v>
      </c>
      <c r="G143" s="4">
        <v>0</v>
      </c>
      <c r="H143" s="4">
        <v>0</v>
      </c>
      <c r="I143" s="4">
        <v>1</v>
      </c>
      <c r="J143" s="34">
        <v>375</v>
      </c>
    </row>
    <row r="144" spans="1:10">
      <c r="A144" s="1">
        <v>235</v>
      </c>
      <c r="B144" s="1">
        <v>74</v>
      </c>
      <c r="C144" s="1">
        <v>700</v>
      </c>
      <c r="D144" s="1">
        <v>159</v>
      </c>
      <c r="E144" s="1">
        <v>4</v>
      </c>
      <c r="F144" s="1">
        <v>200</v>
      </c>
      <c r="G144" s="4">
        <v>0</v>
      </c>
      <c r="H144" s="4">
        <v>0</v>
      </c>
      <c r="I144" s="4">
        <v>1</v>
      </c>
      <c r="J144" s="34">
        <v>360</v>
      </c>
    </row>
    <row r="145" spans="1:10">
      <c r="A145" s="1">
        <v>235</v>
      </c>
      <c r="B145" s="1">
        <v>74</v>
      </c>
      <c r="C145" s="1">
        <v>700</v>
      </c>
      <c r="D145" s="1">
        <v>163</v>
      </c>
      <c r="E145" s="1">
        <v>4.2</v>
      </c>
      <c r="F145" s="1">
        <v>190</v>
      </c>
      <c r="G145" s="4">
        <v>0</v>
      </c>
      <c r="H145" s="4">
        <v>0</v>
      </c>
      <c r="I145" s="4">
        <v>1</v>
      </c>
      <c r="J145" s="34">
        <v>350</v>
      </c>
    </row>
    <row r="146" spans="1:10">
      <c r="A146" s="1">
        <v>160</v>
      </c>
      <c r="B146" s="1">
        <v>61.9</v>
      </c>
      <c r="C146" s="1">
        <v>310</v>
      </c>
      <c r="D146" s="1">
        <v>150</v>
      </c>
      <c r="E146" s="1">
        <v>7.6</v>
      </c>
      <c r="F146" s="1">
        <v>60</v>
      </c>
      <c r="G146" s="4">
        <v>1</v>
      </c>
      <c r="H146" s="4">
        <v>0</v>
      </c>
      <c r="I146" s="4">
        <v>0</v>
      </c>
      <c r="J146" s="34">
        <v>335</v>
      </c>
    </row>
    <row r="147" spans="1:10">
      <c r="A147" s="1">
        <v>200</v>
      </c>
      <c r="B147" s="1">
        <v>112</v>
      </c>
      <c r="C147" s="1">
        <v>750</v>
      </c>
      <c r="D147" s="1">
        <v>217</v>
      </c>
      <c r="E147" s="1">
        <v>4.9000000000000004</v>
      </c>
      <c r="F147" s="1">
        <v>110</v>
      </c>
      <c r="G147" s="4">
        <v>0</v>
      </c>
      <c r="H147" s="4">
        <v>0</v>
      </c>
      <c r="I147" s="4">
        <v>1</v>
      </c>
      <c r="J147" s="34">
        <v>455</v>
      </c>
    </row>
    <row r="148" spans="1:10">
      <c r="A148" s="1">
        <v>200</v>
      </c>
      <c r="B148" s="1">
        <v>76.5</v>
      </c>
      <c r="C148" s="1">
        <v>600</v>
      </c>
      <c r="D148" s="1">
        <v>193</v>
      </c>
      <c r="E148" s="1">
        <v>6.5</v>
      </c>
      <c r="F148" s="1">
        <v>112</v>
      </c>
      <c r="G148" s="4">
        <v>0</v>
      </c>
      <c r="H148" s="4">
        <v>0</v>
      </c>
      <c r="I148" s="4">
        <v>1</v>
      </c>
      <c r="J148" s="34">
        <v>320</v>
      </c>
    </row>
    <row r="149" spans="1:10">
      <c r="A149" s="1">
        <v>200</v>
      </c>
      <c r="B149" s="1">
        <v>90</v>
      </c>
      <c r="C149" s="1">
        <v>750</v>
      </c>
      <c r="D149" s="1">
        <v>194</v>
      </c>
      <c r="E149" s="1">
        <v>4.9000000000000004</v>
      </c>
      <c r="F149" s="1">
        <v>112</v>
      </c>
      <c r="G149" s="4">
        <v>0</v>
      </c>
      <c r="H149" s="4">
        <v>0</v>
      </c>
      <c r="I149" s="4">
        <v>1</v>
      </c>
      <c r="J149" s="34">
        <v>370</v>
      </c>
    </row>
    <row r="150" spans="1:10">
      <c r="A150" s="1">
        <v>150</v>
      </c>
      <c r="B150" s="1">
        <v>46</v>
      </c>
      <c r="C150" s="1">
        <v>147</v>
      </c>
      <c r="D150" s="1">
        <v>124</v>
      </c>
      <c r="E150" s="1">
        <v>10.6</v>
      </c>
      <c r="F150" s="1">
        <v>70</v>
      </c>
      <c r="G150" s="4">
        <v>1</v>
      </c>
      <c r="H150" s="4">
        <v>0</v>
      </c>
      <c r="I150" s="4">
        <v>0</v>
      </c>
      <c r="J150" s="34">
        <v>300</v>
      </c>
    </row>
    <row r="151" spans="1:10">
      <c r="A151" s="1">
        <v>140</v>
      </c>
      <c r="B151" s="1">
        <v>39</v>
      </c>
      <c r="C151" s="1">
        <v>147</v>
      </c>
      <c r="D151" s="1">
        <v>119</v>
      </c>
      <c r="E151" s="1">
        <v>11.7</v>
      </c>
      <c r="F151" s="1">
        <v>60</v>
      </c>
      <c r="G151" s="4">
        <v>1</v>
      </c>
      <c r="H151" s="4">
        <v>0</v>
      </c>
      <c r="I151" s="4">
        <v>0</v>
      </c>
      <c r="J151" s="34">
        <v>255</v>
      </c>
    </row>
    <row r="152" spans="1:10">
      <c r="A152" s="1">
        <v>185</v>
      </c>
      <c r="B152" s="1">
        <v>60</v>
      </c>
      <c r="C152" s="1">
        <v>350</v>
      </c>
      <c r="D152" s="1">
        <v>136</v>
      </c>
      <c r="E152" s="1">
        <v>8.5</v>
      </c>
      <c r="F152" s="1">
        <v>150</v>
      </c>
      <c r="G152" s="4">
        <v>0</v>
      </c>
      <c r="H152" s="4">
        <v>1</v>
      </c>
      <c r="I152" s="4">
        <v>0</v>
      </c>
      <c r="J152" s="34">
        <v>345</v>
      </c>
    </row>
    <row r="153" spans="1:10">
      <c r="A153" s="1">
        <v>185</v>
      </c>
      <c r="B153" s="1">
        <v>80</v>
      </c>
      <c r="C153" s="1">
        <v>605</v>
      </c>
      <c r="D153" s="1">
        <v>162</v>
      </c>
      <c r="E153" s="1">
        <v>5.3</v>
      </c>
      <c r="F153" s="1">
        <v>205</v>
      </c>
      <c r="G153" s="4">
        <v>0</v>
      </c>
      <c r="H153" s="4">
        <v>0</v>
      </c>
      <c r="I153" s="4">
        <v>1</v>
      </c>
      <c r="J153" s="34">
        <v>445</v>
      </c>
    </row>
    <row r="154" spans="1:10">
      <c r="A154" s="1">
        <v>185</v>
      </c>
      <c r="B154" s="1">
        <v>80</v>
      </c>
      <c r="C154" s="1">
        <v>350</v>
      </c>
      <c r="D154" s="1">
        <v>155</v>
      </c>
      <c r="E154" s="1">
        <v>7.5</v>
      </c>
      <c r="F154" s="1">
        <v>205</v>
      </c>
      <c r="G154" s="4">
        <v>0</v>
      </c>
      <c r="H154" s="4">
        <v>1</v>
      </c>
      <c r="I154" s="4">
        <v>0</v>
      </c>
      <c r="J154" s="34">
        <v>450</v>
      </c>
    </row>
    <row r="155" spans="1:10">
      <c r="A155" s="1">
        <v>260</v>
      </c>
      <c r="B155" s="1">
        <v>80</v>
      </c>
      <c r="C155" s="1">
        <v>740</v>
      </c>
      <c r="D155" s="1">
        <v>179</v>
      </c>
      <c r="E155" s="1">
        <v>3.4</v>
      </c>
      <c r="F155" s="1">
        <v>205</v>
      </c>
      <c r="G155" s="4">
        <v>0</v>
      </c>
      <c r="H155" s="4">
        <v>0</v>
      </c>
      <c r="I155" s="4">
        <v>1</v>
      </c>
      <c r="J155" s="34">
        <v>390</v>
      </c>
    </row>
    <row r="156" spans="1:10">
      <c r="A156" s="1">
        <v>185</v>
      </c>
      <c r="B156" s="1">
        <v>74</v>
      </c>
      <c r="C156" s="1">
        <v>350</v>
      </c>
      <c r="D156" s="1">
        <v>136</v>
      </c>
      <c r="E156" s="1">
        <v>7.4</v>
      </c>
      <c r="F156" s="1">
        <v>200</v>
      </c>
      <c r="G156" s="4">
        <v>0</v>
      </c>
      <c r="H156" s="4">
        <v>1</v>
      </c>
      <c r="I156" s="4">
        <v>0</v>
      </c>
      <c r="J156" s="34">
        <v>495</v>
      </c>
    </row>
    <row r="157" spans="1:10">
      <c r="A157" s="1">
        <v>185</v>
      </c>
      <c r="B157" s="1">
        <v>74</v>
      </c>
      <c r="C157" s="1">
        <v>605</v>
      </c>
      <c r="D157" s="1">
        <v>143</v>
      </c>
      <c r="E157" s="1">
        <v>5.0999999999999996</v>
      </c>
      <c r="F157" s="1">
        <v>200</v>
      </c>
      <c r="G157" s="4">
        <v>0</v>
      </c>
      <c r="H157" s="4">
        <v>0</v>
      </c>
      <c r="I157" s="4">
        <v>1</v>
      </c>
      <c r="J157" s="34">
        <v>440</v>
      </c>
    </row>
    <row r="158" spans="1:10">
      <c r="A158" s="1">
        <v>185</v>
      </c>
      <c r="B158" s="1">
        <v>50</v>
      </c>
      <c r="C158" s="1">
        <v>350</v>
      </c>
      <c r="D158" s="1">
        <v>117</v>
      </c>
      <c r="E158" s="1">
        <v>8.8000000000000007</v>
      </c>
      <c r="F158" s="1">
        <v>120</v>
      </c>
      <c r="G158" s="4">
        <v>0</v>
      </c>
      <c r="H158" s="4">
        <v>1</v>
      </c>
      <c r="I158" s="4">
        <v>0</v>
      </c>
      <c r="J158" s="34">
        <v>335</v>
      </c>
    </row>
    <row r="159" spans="1:10">
      <c r="A159" s="1">
        <v>200</v>
      </c>
      <c r="B159" s="1">
        <v>106</v>
      </c>
      <c r="C159" s="1">
        <v>605</v>
      </c>
      <c r="D159" s="1">
        <v>177</v>
      </c>
      <c r="E159" s="1">
        <v>6.7</v>
      </c>
      <c r="F159" s="1">
        <v>195</v>
      </c>
      <c r="G159" s="4">
        <v>0</v>
      </c>
      <c r="H159" s="4">
        <v>0</v>
      </c>
      <c r="I159" s="4">
        <v>1</v>
      </c>
      <c r="J159" s="34">
        <v>490</v>
      </c>
    </row>
    <row r="160" spans="1:10">
      <c r="A160" s="1">
        <v>185</v>
      </c>
      <c r="B160" s="1">
        <v>106</v>
      </c>
      <c r="C160" s="1">
        <v>350</v>
      </c>
      <c r="D160" s="1">
        <v>171</v>
      </c>
      <c r="E160" s="1">
        <v>9.4</v>
      </c>
      <c r="F160" s="1">
        <v>195</v>
      </c>
      <c r="G160" s="4">
        <v>0</v>
      </c>
      <c r="H160" s="4">
        <v>1</v>
      </c>
      <c r="I160" s="4">
        <v>0</v>
      </c>
      <c r="J160" s="34">
        <v>500</v>
      </c>
    </row>
    <row r="161" spans="1:10">
      <c r="A161" s="1">
        <v>200</v>
      </c>
      <c r="B161" s="1">
        <v>106</v>
      </c>
      <c r="C161" s="1">
        <v>700</v>
      </c>
      <c r="D161" s="1">
        <v>177</v>
      </c>
      <c r="E161" s="1">
        <v>5.2</v>
      </c>
      <c r="F161" s="1">
        <v>195</v>
      </c>
      <c r="G161" s="4">
        <v>0</v>
      </c>
      <c r="H161" s="4">
        <v>0</v>
      </c>
      <c r="I161" s="4">
        <v>1</v>
      </c>
      <c r="J161" s="34">
        <v>480</v>
      </c>
    </row>
    <row r="162" spans="1:10">
      <c r="A162" s="1">
        <v>160</v>
      </c>
      <c r="B162" s="1">
        <v>48.4</v>
      </c>
      <c r="C162" s="1">
        <v>255</v>
      </c>
      <c r="D162" s="1">
        <v>128</v>
      </c>
      <c r="E162" s="1">
        <v>8.8000000000000007</v>
      </c>
      <c r="F162" s="1">
        <v>50</v>
      </c>
      <c r="G162" s="4">
        <v>1</v>
      </c>
      <c r="H162" s="4">
        <v>0</v>
      </c>
      <c r="I162" s="4">
        <v>0</v>
      </c>
      <c r="J162" s="34">
        <v>295</v>
      </c>
    </row>
    <row r="163" spans="1:10">
      <c r="A163" s="1">
        <v>170</v>
      </c>
      <c r="B163" s="1">
        <v>65.400000000000006</v>
      </c>
      <c r="C163" s="1">
        <v>255</v>
      </c>
      <c r="D163" s="1">
        <v>144</v>
      </c>
      <c r="E163" s="1">
        <v>7.8</v>
      </c>
      <c r="F163" s="1">
        <v>86</v>
      </c>
      <c r="G163" s="4">
        <v>1</v>
      </c>
      <c r="H163" s="4">
        <v>0</v>
      </c>
      <c r="I163" s="4">
        <v>0</v>
      </c>
      <c r="J163" s="34">
        <v>390</v>
      </c>
    </row>
    <row r="164" spans="1:10">
      <c r="A164" s="1">
        <v>200</v>
      </c>
      <c r="B164" s="1">
        <v>84.7</v>
      </c>
      <c r="C164" s="1">
        <v>696</v>
      </c>
      <c r="D164" s="1">
        <v>208</v>
      </c>
      <c r="E164" s="1">
        <v>4.8</v>
      </c>
      <c r="F164" s="1">
        <v>85</v>
      </c>
      <c r="G164" s="4">
        <v>0</v>
      </c>
      <c r="H164" s="4">
        <v>0</v>
      </c>
      <c r="I164" s="4">
        <v>1</v>
      </c>
      <c r="J164" s="34">
        <v>380</v>
      </c>
    </row>
    <row r="165" spans="1:10">
      <c r="A165" s="1">
        <v>150</v>
      </c>
      <c r="B165" s="1">
        <v>50.8</v>
      </c>
      <c r="C165" s="1">
        <v>260</v>
      </c>
      <c r="D165" s="1">
        <v>132</v>
      </c>
      <c r="E165" s="1">
        <v>9</v>
      </c>
      <c r="F165" s="1">
        <v>85</v>
      </c>
      <c r="G165" s="4">
        <v>1</v>
      </c>
      <c r="H165" s="4">
        <v>0</v>
      </c>
      <c r="I165" s="4">
        <v>0</v>
      </c>
      <c r="J165" s="34">
        <v>310</v>
      </c>
    </row>
    <row r="166" spans="1:10">
      <c r="A166" s="1">
        <v>180</v>
      </c>
      <c r="B166" s="1">
        <v>74</v>
      </c>
      <c r="C166" s="1">
        <v>345</v>
      </c>
      <c r="D166" s="1">
        <v>148</v>
      </c>
      <c r="E166" s="1">
        <v>8.5</v>
      </c>
      <c r="F166" s="1">
        <v>90</v>
      </c>
      <c r="G166" s="4">
        <v>1</v>
      </c>
      <c r="H166" s="4">
        <v>0</v>
      </c>
      <c r="I166" s="4">
        <v>0</v>
      </c>
      <c r="J166" s="34">
        <v>370</v>
      </c>
    </row>
    <row r="167" spans="1:10">
      <c r="A167" s="1">
        <v>175</v>
      </c>
      <c r="B167" s="1">
        <v>72</v>
      </c>
      <c r="C167" s="1">
        <v>339</v>
      </c>
      <c r="D167" s="1">
        <v>156</v>
      </c>
      <c r="E167" s="1">
        <v>8.1</v>
      </c>
      <c r="F167" s="1">
        <v>85</v>
      </c>
      <c r="G167" s="4">
        <v>1</v>
      </c>
      <c r="H167" s="4">
        <v>0</v>
      </c>
      <c r="I167" s="4">
        <v>0</v>
      </c>
      <c r="J167" s="34">
        <v>370</v>
      </c>
    </row>
    <row r="168" spans="1:10">
      <c r="A168" s="1">
        <v>170</v>
      </c>
      <c r="B168" s="1">
        <v>78</v>
      </c>
      <c r="C168" s="1">
        <v>283</v>
      </c>
      <c r="D168" s="1">
        <v>139</v>
      </c>
      <c r="E168" s="1">
        <v>7.7</v>
      </c>
      <c r="F168" s="1">
        <v>105</v>
      </c>
      <c r="G168" s="4">
        <v>1</v>
      </c>
      <c r="H168" s="4">
        <v>0</v>
      </c>
      <c r="I168" s="4">
        <v>0</v>
      </c>
      <c r="J168" s="34">
        <v>455</v>
      </c>
    </row>
    <row r="169" spans="1:10">
      <c r="A169" s="1">
        <v>170</v>
      </c>
      <c r="B169" s="1">
        <v>55</v>
      </c>
      <c r="C169" s="1">
        <v>283</v>
      </c>
      <c r="D169" s="1">
        <v>133</v>
      </c>
      <c r="E169" s="1">
        <v>7.5</v>
      </c>
      <c r="F169" s="1">
        <v>80</v>
      </c>
      <c r="G169" s="4">
        <v>1</v>
      </c>
      <c r="H169" s="4">
        <v>0</v>
      </c>
      <c r="I169" s="4">
        <v>0</v>
      </c>
      <c r="J169" s="34">
        <v>325</v>
      </c>
    </row>
    <row r="170" spans="1:10">
      <c r="A170" s="1">
        <v>170</v>
      </c>
      <c r="B170" s="1">
        <v>78</v>
      </c>
      <c r="C170" s="1">
        <v>283</v>
      </c>
      <c r="D170" s="1">
        <v>132</v>
      </c>
      <c r="E170" s="1">
        <v>7.7</v>
      </c>
      <c r="F170" s="1">
        <v>105</v>
      </c>
      <c r="G170" s="4">
        <v>1</v>
      </c>
      <c r="H170" s="4">
        <v>0</v>
      </c>
      <c r="I170" s="4">
        <v>0</v>
      </c>
      <c r="J170" s="34">
        <v>475</v>
      </c>
    </row>
    <row r="171" spans="1:10">
      <c r="A171" s="1">
        <v>170</v>
      </c>
      <c r="B171" s="1">
        <v>55</v>
      </c>
      <c r="C171" s="1">
        <v>283</v>
      </c>
      <c r="D171" s="1">
        <v>134</v>
      </c>
      <c r="E171" s="1">
        <v>7.4</v>
      </c>
      <c r="F171" s="1">
        <v>80</v>
      </c>
      <c r="G171" s="4">
        <v>1</v>
      </c>
      <c r="H171" s="4">
        <v>0</v>
      </c>
      <c r="I171" s="4">
        <v>0</v>
      </c>
      <c r="J171" s="34">
        <v>340</v>
      </c>
    </row>
    <row r="172" spans="1:10">
      <c r="A172" s="1">
        <v>170</v>
      </c>
      <c r="B172" s="1">
        <v>78</v>
      </c>
      <c r="C172" s="1">
        <v>283</v>
      </c>
      <c r="D172" s="1">
        <v>124</v>
      </c>
      <c r="E172" s="1">
        <v>7.7</v>
      </c>
      <c r="F172" s="1">
        <v>105</v>
      </c>
      <c r="G172" s="4">
        <v>1</v>
      </c>
      <c r="H172" s="4">
        <v>0</v>
      </c>
      <c r="I172" s="4">
        <v>0</v>
      </c>
      <c r="J172" s="34">
        <v>495</v>
      </c>
    </row>
    <row r="173" spans="1:10">
      <c r="A173" s="1">
        <v>170</v>
      </c>
      <c r="B173" s="1">
        <v>55</v>
      </c>
      <c r="C173" s="1">
        <v>283</v>
      </c>
      <c r="D173" s="1">
        <v>128</v>
      </c>
      <c r="E173" s="1">
        <v>7.4</v>
      </c>
      <c r="F173" s="1">
        <v>80</v>
      </c>
      <c r="G173" s="4">
        <v>1</v>
      </c>
      <c r="H173" s="4">
        <v>0</v>
      </c>
      <c r="I173" s="4">
        <v>0</v>
      </c>
      <c r="J173" s="34">
        <v>355</v>
      </c>
    </row>
    <row r="174" spans="1:10">
      <c r="A174" s="1">
        <v>260</v>
      </c>
      <c r="B174" s="1">
        <v>80</v>
      </c>
      <c r="C174" s="1">
        <v>770</v>
      </c>
      <c r="D174" s="1">
        <v>178</v>
      </c>
      <c r="E174" s="1">
        <v>3.5</v>
      </c>
      <c r="F174" s="1">
        <v>205</v>
      </c>
      <c r="G174" s="4">
        <v>0</v>
      </c>
      <c r="H174" s="4">
        <v>0</v>
      </c>
      <c r="I174" s="4">
        <v>1</v>
      </c>
      <c r="J174" s="34">
        <v>385</v>
      </c>
    </row>
    <row r="175" spans="1:10">
      <c r="A175" s="1">
        <v>185</v>
      </c>
      <c r="B175" s="1">
        <v>80</v>
      </c>
      <c r="C175" s="1">
        <v>350</v>
      </c>
      <c r="D175" s="1">
        <v>143</v>
      </c>
      <c r="E175" s="1">
        <v>7.3</v>
      </c>
      <c r="F175" s="1">
        <v>205</v>
      </c>
      <c r="G175" s="4">
        <v>0</v>
      </c>
      <c r="H175" s="4">
        <v>1</v>
      </c>
      <c r="I175" s="4">
        <v>0</v>
      </c>
      <c r="J175" s="34">
        <v>455</v>
      </c>
    </row>
    <row r="176" spans="1:10">
      <c r="A176" s="1">
        <v>185</v>
      </c>
      <c r="B176" s="1">
        <v>80</v>
      </c>
      <c r="C176" s="1">
        <v>605</v>
      </c>
      <c r="D176" s="1">
        <v>154</v>
      </c>
      <c r="E176" s="1">
        <v>5.2</v>
      </c>
      <c r="F176" s="1">
        <v>205</v>
      </c>
      <c r="G176" s="4">
        <v>0</v>
      </c>
      <c r="H176" s="4">
        <v>0</v>
      </c>
      <c r="I176" s="4">
        <v>1</v>
      </c>
      <c r="J176" s="34">
        <v>440</v>
      </c>
    </row>
    <row r="177" spans="1:10">
      <c r="A177" s="1">
        <v>185</v>
      </c>
      <c r="B177" s="1">
        <v>60</v>
      </c>
      <c r="C177" s="1">
        <v>350</v>
      </c>
      <c r="D177" s="1">
        <v>140</v>
      </c>
      <c r="E177" s="1">
        <v>8.6999999999999993</v>
      </c>
      <c r="F177" s="1">
        <v>150</v>
      </c>
      <c r="G177" s="4">
        <v>0</v>
      </c>
      <c r="H177" s="4">
        <v>1</v>
      </c>
      <c r="I177" s="4">
        <v>0</v>
      </c>
      <c r="J177" s="34">
        <v>345</v>
      </c>
    </row>
    <row r="178" spans="1:10">
      <c r="A178" s="1">
        <v>190</v>
      </c>
      <c r="B178" s="1">
        <v>73</v>
      </c>
      <c r="C178" s="1">
        <v>350</v>
      </c>
      <c r="D178" s="1">
        <v>165</v>
      </c>
      <c r="E178" s="1">
        <v>8.5</v>
      </c>
      <c r="F178" s="1">
        <v>160</v>
      </c>
      <c r="G178" s="4">
        <v>0</v>
      </c>
      <c r="H178" s="4">
        <v>1</v>
      </c>
      <c r="I178" s="4">
        <v>0</v>
      </c>
      <c r="J178" s="34">
        <v>355</v>
      </c>
    </row>
    <row r="179" spans="1:10">
      <c r="A179" s="1">
        <v>200</v>
      </c>
      <c r="B179" s="1">
        <v>96</v>
      </c>
      <c r="C179" s="1">
        <v>600</v>
      </c>
      <c r="D179" s="1">
        <v>188</v>
      </c>
      <c r="E179" s="1">
        <v>6</v>
      </c>
      <c r="F179" s="1">
        <v>194</v>
      </c>
      <c r="G179" s="4">
        <v>0</v>
      </c>
      <c r="H179" s="4">
        <v>0</v>
      </c>
      <c r="I179" s="4">
        <v>1</v>
      </c>
      <c r="J179" s="34">
        <v>435</v>
      </c>
    </row>
    <row r="180" spans="1:10">
      <c r="A180" s="1">
        <v>220</v>
      </c>
      <c r="B180" s="1">
        <v>96</v>
      </c>
      <c r="C180" s="1">
        <v>740</v>
      </c>
      <c r="D180" s="1">
        <v>190</v>
      </c>
      <c r="E180" s="1">
        <v>4.5999999999999996</v>
      </c>
      <c r="F180" s="1">
        <v>194</v>
      </c>
      <c r="G180" s="4">
        <v>0</v>
      </c>
      <c r="H180" s="4">
        <v>0</v>
      </c>
      <c r="I180" s="4">
        <v>1</v>
      </c>
      <c r="J180" s="34">
        <v>420</v>
      </c>
    </row>
    <row r="181" spans="1:10">
      <c r="A181" s="1">
        <v>200</v>
      </c>
      <c r="B181" s="1">
        <v>96</v>
      </c>
      <c r="C181" s="1">
        <v>700</v>
      </c>
      <c r="D181" s="1">
        <v>190</v>
      </c>
      <c r="E181" s="1">
        <v>5.3</v>
      </c>
      <c r="F181" s="1">
        <v>194</v>
      </c>
      <c r="G181" s="4">
        <v>0</v>
      </c>
      <c r="H181" s="4">
        <v>0</v>
      </c>
      <c r="I181" s="4">
        <v>1</v>
      </c>
      <c r="J181" s="34">
        <v>425</v>
      </c>
    </row>
    <row r="182" spans="1:10">
      <c r="A182" s="1">
        <v>185</v>
      </c>
      <c r="B182" s="1">
        <v>96</v>
      </c>
      <c r="C182" s="1">
        <v>350</v>
      </c>
      <c r="D182" s="1">
        <v>171</v>
      </c>
      <c r="E182" s="1">
        <v>9.4</v>
      </c>
      <c r="F182" s="1">
        <v>194</v>
      </c>
      <c r="G182" s="4">
        <v>0</v>
      </c>
      <c r="H182" s="4">
        <v>1</v>
      </c>
      <c r="I182" s="4">
        <v>0</v>
      </c>
      <c r="J182" s="34">
        <v>450</v>
      </c>
    </row>
    <row r="183" spans="1:10">
      <c r="A183" s="1">
        <v>167</v>
      </c>
      <c r="B183" s="1">
        <v>64.8</v>
      </c>
      <c r="C183" s="1">
        <v>255</v>
      </c>
      <c r="D183" s="1">
        <v>140</v>
      </c>
      <c r="E183" s="1">
        <v>7.8</v>
      </c>
      <c r="F183" s="1">
        <v>70</v>
      </c>
      <c r="G183" s="4">
        <v>1</v>
      </c>
      <c r="H183" s="4">
        <v>0</v>
      </c>
      <c r="I183" s="4">
        <v>0</v>
      </c>
      <c r="J183" s="34">
        <v>385</v>
      </c>
    </row>
    <row r="184" spans="1:10">
      <c r="A184" s="1">
        <v>150</v>
      </c>
      <c r="B184" s="1">
        <v>48.1</v>
      </c>
      <c r="C184" s="1">
        <v>260</v>
      </c>
      <c r="D184" s="1">
        <v>122</v>
      </c>
      <c r="E184" s="1">
        <v>8.1999999999999993</v>
      </c>
      <c r="F184" s="1">
        <v>80</v>
      </c>
      <c r="G184" s="4">
        <v>1</v>
      </c>
      <c r="H184" s="4">
        <v>0</v>
      </c>
      <c r="I184" s="4">
        <v>0</v>
      </c>
      <c r="J184" s="34">
        <v>310</v>
      </c>
    </row>
    <row r="185" spans="1:10">
      <c r="A185" s="1">
        <v>170</v>
      </c>
      <c r="B185" s="1">
        <v>69.900000000000006</v>
      </c>
      <c r="C185" s="1">
        <v>320</v>
      </c>
      <c r="D185" s="1">
        <v>166</v>
      </c>
      <c r="E185" s="1">
        <v>7.5</v>
      </c>
      <c r="F185" s="1">
        <v>70</v>
      </c>
      <c r="G185" s="4">
        <v>0</v>
      </c>
      <c r="H185" s="4">
        <v>1</v>
      </c>
      <c r="I185" s="4">
        <v>0</v>
      </c>
      <c r="J185" s="34">
        <v>350</v>
      </c>
    </row>
    <row r="186" spans="1:10">
      <c r="A186" s="1">
        <v>130</v>
      </c>
      <c r="B186" s="1">
        <v>36</v>
      </c>
      <c r="C186" s="1">
        <v>158</v>
      </c>
      <c r="D186" s="1">
        <v>136</v>
      </c>
      <c r="E186" s="1">
        <v>12.7</v>
      </c>
      <c r="F186" s="1">
        <v>30</v>
      </c>
      <c r="G186" s="4">
        <v>1</v>
      </c>
      <c r="H186" s="4">
        <v>0</v>
      </c>
      <c r="I186" s="4">
        <v>0</v>
      </c>
      <c r="J186" s="34">
        <v>225</v>
      </c>
    </row>
    <row r="187" spans="1:10">
      <c r="A187" s="1">
        <v>160</v>
      </c>
      <c r="B187" s="1">
        <v>64</v>
      </c>
      <c r="C187" s="1">
        <v>266</v>
      </c>
      <c r="D187" s="1">
        <v>149</v>
      </c>
      <c r="E187" s="1">
        <v>8</v>
      </c>
      <c r="F187" s="1">
        <v>100</v>
      </c>
      <c r="G187" s="4">
        <v>1</v>
      </c>
      <c r="H187" s="4">
        <v>0</v>
      </c>
      <c r="I187" s="4">
        <v>0</v>
      </c>
      <c r="J187" s="34">
        <v>365</v>
      </c>
    </row>
    <row r="188" spans="1:10">
      <c r="A188" s="1">
        <v>160</v>
      </c>
      <c r="B188" s="1">
        <v>64</v>
      </c>
      <c r="C188" s="1">
        <v>435</v>
      </c>
      <c r="D188" s="1">
        <v>158</v>
      </c>
      <c r="E188" s="1">
        <v>5.6</v>
      </c>
      <c r="F188" s="1">
        <v>100</v>
      </c>
      <c r="G188" s="4">
        <v>0</v>
      </c>
      <c r="H188" s="4">
        <v>0</v>
      </c>
      <c r="I188" s="4">
        <v>1</v>
      </c>
      <c r="J188" s="34">
        <v>350</v>
      </c>
    </row>
    <row r="189" spans="1:10">
      <c r="A189" s="1">
        <v>160</v>
      </c>
      <c r="B189" s="1">
        <v>64</v>
      </c>
      <c r="C189" s="1">
        <v>300</v>
      </c>
      <c r="D189" s="1">
        <v>145</v>
      </c>
      <c r="E189" s="1">
        <v>7.5</v>
      </c>
      <c r="F189" s="1">
        <v>35</v>
      </c>
      <c r="G189" s="4">
        <v>1</v>
      </c>
      <c r="H189" s="4">
        <v>0</v>
      </c>
      <c r="I189" s="4">
        <v>0</v>
      </c>
      <c r="J189" s="34">
        <v>340</v>
      </c>
    </row>
    <row r="190" spans="1:10">
      <c r="A190" s="1">
        <v>250</v>
      </c>
      <c r="B190" s="1">
        <v>109</v>
      </c>
      <c r="C190" s="1">
        <v>710</v>
      </c>
      <c r="D190" s="1">
        <v>204</v>
      </c>
      <c r="E190" s="1">
        <v>4.5</v>
      </c>
      <c r="F190" s="1">
        <v>259</v>
      </c>
      <c r="G190" s="4">
        <v>0</v>
      </c>
      <c r="H190" s="4">
        <v>0</v>
      </c>
      <c r="I190" s="4">
        <v>1</v>
      </c>
      <c r="J190" s="34">
        <v>495</v>
      </c>
    </row>
    <row r="191" spans="1:10">
      <c r="A191" s="1">
        <v>260</v>
      </c>
      <c r="B191" s="1">
        <v>109</v>
      </c>
      <c r="C191" s="1">
        <v>985</v>
      </c>
      <c r="D191" s="1">
        <v>266</v>
      </c>
      <c r="E191" s="1">
        <v>2.9</v>
      </c>
      <c r="F191" s="1">
        <v>259</v>
      </c>
      <c r="G191" s="4">
        <v>0</v>
      </c>
      <c r="H191" s="4">
        <v>0</v>
      </c>
      <c r="I191" s="4">
        <v>1</v>
      </c>
      <c r="J191" s="34">
        <v>455</v>
      </c>
    </row>
    <row r="192" spans="1:10">
      <c r="A192" s="1">
        <v>250</v>
      </c>
      <c r="B192" s="1">
        <v>109</v>
      </c>
      <c r="C192" s="1">
        <v>710</v>
      </c>
      <c r="D192" s="1">
        <v>222</v>
      </c>
      <c r="E192" s="1">
        <v>4.5</v>
      </c>
      <c r="F192" s="1">
        <v>259</v>
      </c>
      <c r="G192" s="4">
        <v>0</v>
      </c>
      <c r="H192" s="4">
        <v>0</v>
      </c>
      <c r="I192" s="4">
        <v>1</v>
      </c>
      <c r="J192" s="34">
        <v>480</v>
      </c>
    </row>
    <row r="193" spans="1:10">
      <c r="A193" s="1">
        <v>250</v>
      </c>
      <c r="B193" s="1">
        <v>98.9</v>
      </c>
      <c r="C193" s="1">
        <v>710</v>
      </c>
      <c r="D193" s="1">
        <v>198</v>
      </c>
      <c r="E193" s="1">
        <v>4.2</v>
      </c>
      <c r="F193" s="1">
        <v>240</v>
      </c>
      <c r="G193" s="4">
        <v>0</v>
      </c>
      <c r="H193" s="4">
        <v>0</v>
      </c>
      <c r="I193" s="4">
        <v>1</v>
      </c>
      <c r="J193" s="34">
        <v>520</v>
      </c>
    </row>
    <row r="194" spans="1:10">
      <c r="A194" s="1">
        <v>256</v>
      </c>
      <c r="B194" s="1">
        <v>98.9</v>
      </c>
      <c r="C194" s="1">
        <v>985</v>
      </c>
      <c r="D194" s="1">
        <v>227</v>
      </c>
      <c r="E194" s="1">
        <v>2.8</v>
      </c>
      <c r="F194" s="1">
        <v>240</v>
      </c>
      <c r="G194" s="4">
        <v>0</v>
      </c>
      <c r="H194" s="4">
        <v>0</v>
      </c>
      <c r="I194" s="4">
        <v>1</v>
      </c>
      <c r="J194" s="34">
        <v>465</v>
      </c>
    </row>
    <row r="195" spans="1:10">
      <c r="A195" s="1">
        <v>250</v>
      </c>
      <c r="B195" s="1">
        <v>98.9</v>
      </c>
      <c r="C195" s="1">
        <v>710</v>
      </c>
      <c r="D195" s="1">
        <v>198</v>
      </c>
      <c r="E195" s="1">
        <v>4.2</v>
      </c>
      <c r="F195" s="1">
        <v>240</v>
      </c>
      <c r="G195" s="4">
        <v>0</v>
      </c>
      <c r="H195" s="4">
        <v>0</v>
      </c>
      <c r="I195" s="4">
        <v>1</v>
      </c>
      <c r="J195" s="34">
        <v>520</v>
      </c>
    </row>
    <row r="196" spans="1:10">
      <c r="A196" s="1">
        <v>270</v>
      </c>
      <c r="B196" s="1">
        <v>112</v>
      </c>
      <c r="C196" s="1">
        <v>1200</v>
      </c>
      <c r="D196" s="1">
        <v>143</v>
      </c>
      <c r="E196" s="1">
        <v>3</v>
      </c>
      <c r="F196" s="1">
        <v>184</v>
      </c>
      <c r="G196" s="4">
        <v>0</v>
      </c>
      <c r="H196" s="4">
        <v>0</v>
      </c>
      <c r="I196" s="4">
        <v>1</v>
      </c>
      <c r="J196" s="34">
        <v>665</v>
      </c>
    </row>
    <row r="197" spans="1:10">
      <c r="A197" s="1">
        <v>200</v>
      </c>
      <c r="B197" s="1">
        <v>92</v>
      </c>
      <c r="C197" s="1">
        <v>498</v>
      </c>
      <c r="D197" s="1">
        <v>130</v>
      </c>
      <c r="E197" s="1">
        <v>4.7</v>
      </c>
      <c r="F197" s="1">
        <v>160</v>
      </c>
      <c r="G197" s="4">
        <v>0</v>
      </c>
      <c r="H197" s="4">
        <v>1</v>
      </c>
      <c r="I197" s="4">
        <v>0</v>
      </c>
      <c r="J197" s="34">
        <v>565</v>
      </c>
    </row>
    <row r="198" spans="1:10">
      <c r="A198" s="1">
        <v>250</v>
      </c>
      <c r="B198" s="1">
        <v>92</v>
      </c>
      <c r="C198" s="1">
        <v>498</v>
      </c>
      <c r="D198" s="1">
        <v>142</v>
      </c>
      <c r="E198" s="1">
        <v>3.2</v>
      </c>
      <c r="F198" s="1">
        <v>160</v>
      </c>
      <c r="G198" s="4">
        <v>0</v>
      </c>
      <c r="H198" s="4">
        <v>0</v>
      </c>
      <c r="I198" s="4">
        <v>1</v>
      </c>
      <c r="J198" s="34">
        <v>580</v>
      </c>
    </row>
    <row r="199" spans="1:10">
      <c r="A199" s="1">
        <v>180</v>
      </c>
      <c r="B199" s="1">
        <v>65</v>
      </c>
      <c r="C199" s="1">
        <v>343</v>
      </c>
      <c r="D199" s="1">
        <v>149</v>
      </c>
      <c r="E199" s="1">
        <v>5.5</v>
      </c>
      <c r="F199" s="1">
        <v>90</v>
      </c>
      <c r="G199" s="4">
        <v>0</v>
      </c>
      <c r="H199" s="4">
        <v>1</v>
      </c>
      <c r="I199" s="4">
        <v>0</v>
      </c>
      <c r="J199" s="34">
        <v>370</v>
      </c>
    </row>
    <row r="200" spans="1:10">
      <c r="A200" s="1">
        <v>200</v>
      </c>
      <c r="B200" s="1">
        <v>74.400000000000006</v>
      </c>
      <c r="C200" s="1">
        <v>725</v>
      </c>
      <c r="D200" s="1">
        <v>168</v>
      </c>
      <c r="E200" s="1">
        <v>3.2</v>
      </c>
      <c r="F200" s="1">
        <v>85</v>
      </c>
      <c r="G200" s="4">
        <v>0</v>
      </c>
      <c r="H200" s="4">
        <v>0</v>
      </c>
      <c r="I200" s="4">
        <v>1</v>
      </c>
      <c r="J200" s="34">
        <v>395</v>
      </c>
    </row>
    <row r="201" spans="1:10">
      <c r="A201" s="1">
        <v>195</v>
      </c>
      <c r="B201" s="1">
        <v>74.400000000000006</v>
      </c>
      <c r="C201" s="1">
        <v>475</v>
      </c>
      <c r="D201" s="1">
        <v>146</v>
      </c>
      <c r="E201" s="1">
        <v>5</v>
      </c>
      <c r="F201" s="1">
        <v>85</v>
      </c>
      <c r="G201" s="4">
        <v>0</v>
      </c>
      <c r="H201" s="4">
        <v>1</v>
      </c>
      <c r="I201" s="4">
        <v>0</v>
      </c>
      <c r="J201" s="34">
        <v>425</v>
      </c>
    </row>
    <row r="202" spans="1:10">
      <c r="A202" s="1">
        <v>160</v>
      </c>
      <c r="B202" s="1">
        <v>50.8</v>
      </c>
      <c r="C202" s="1">
        <v>250</v>
      </c>
      <c r="D202" s="1">
        <v>145</v>
      </c>
      <c r="E202" s="1">
        <v>7.7</v>
      </c>
      <c r="F202" s="1">
        <v>68</v>
      </c>
      <c r="G202" s="4">
        <v>0</v>
      </c>
      <c r="H202" s="4">
        <v>1</v>
      </c>
      <c r="I202" s="4">
        <v>0</v>
      </c>
      <c r="J202" s="34">
        <v>300</v>
      </c>
    </row>
    <row r="203" spans="1:10">
      <c r="A203" s="1">
        <v>160</v>
      </c>
      <c r="B203" s="1">
        <v>61.7</v>
      </c>
      <c r="C203" s="1">
        <v>250</v>
      </c>
      <c r="D203" s="1">
        <v>142</v>
      </c>
      <c r="E203" s="1">
        <v>7.9</v>
      </c>
      <c r="F203" s="1">
        <v>116</v>
      </c>
      <c r="G203" s="4">
        <v>0</v>
      </c>
      <c r="H203" s="4">
        <v>1</v>
      </c>
      <c r="I203" s="4">
        <v>0</v>
      </c>
      <c r="J203" s="34">
        <v>360</v>
      </c>
    </row>
    <row r="204" spans="1:10">
      <c r="A204" s="1">
        <v>180</v>
      </c>
      <c r="B204" s="1">
        <v>74.400000000000006</v>
      </c>
      <c r="C204" s="1">
        <v>350</v>
      </c>
      <c r="D204" s="1">
        <v>143</v>
      </c>
      <c r="E204" s="1">
        <v>6.5</v>
      </c>
      <c r="F204" s="1">
        <v>110</v>
      </c>
      <c r="G204" s="4">
        <v>0</v>
      </c>
      <c r="H204" s="4">
        <v>1</v>
      </c>
      <c r="I204" s="4">
        <v>0</v>
      </c>
      <c r="J204" s="34">
        <v>425</v>
      </c>
    </row>
    <row r="205" spans="1:10">
      <c r="A205" s="1">
        <v>200</v>
      </c>
      <c r="B205" s="1">
        <v>61.7</v>
      </c>
      <c r="C205" s="1">
        <v>600</v>
      </c>
      <c r="D205" s="1">
        <v>160</v>
      </c>
      <c r="E205" s="1">
        <v>3.8</v>
      </c>
      <c r="F205" s="1">
        <v>116</v>
      </c>
      <c r="G205" s="4">
        <v>0</v>
      </c>
      <c r="H205" s="4">
        <v>0</v>
      </c>
      <c r="I205" s="4">
        <v>1</v>
      </c>
      <c r="J205" s="34">
        <v>320</v>
      </c>
    </row>
    <row r="206" spans="1:10">
      <c r="A206" s="1">
        <v>185</v>
      </c>
      <c r="B206" s="1">
        <v>57.4</v>
      </c>
      <c r="C206" s="1">
        <v>280</v>
      </c>
      <c r="D206" s="1">
        <v>151</v>
      </c>
      <c r="E206" s="1">
        <v>7.7</v>
      </c>
      <c r="F206" s="1">
        <v>60</v>
      </c>
      <c r="G206" s="4">
        <v>1</v>
      </c>
      <c r="H206" s="4">
        <v>0</v>
      </c>
      <c r="I206" s="4">
        <v>0</v>
      </c>
      <c r="J206" s="34">
        <v>335</v>
      </c>
    </row>
    <row r="207" spans="1:10">
      <c r="A207" s="1">
        <v>185</v>
      </c>
      <c r="B207" s="1">
        <v>46</v>
      </c>
      <c r="C207" s="1">
        <v>280</v>
      </c>
      <c r="D207" s="1">
        <v>148</v>
      </c>
      <c r="E207" s="1">
        <v>7.7</v>
      </c>
      <c r="F207" s="1">
        <v>53</v>
      </c>
      <c r="G207" s="4">
        <v>1</v>
      </c>
      <c r="H207" s="4">
        <v>0</v>
      </c>
      <c r="I207" s="4">
        <v>0</v>
      </c>
      <c r="J207" s="34">
        <v>265</v>
      </c>
    </row>
    <row r="208" spans="1:10">
      <c r="A208" s="1">
        <v>170</v>
      </c>
      <c r="B208" s="1">
        <v>47.1</v>
      </c>
      <c r="C208" s="1">
        <v>250</v>
      </c>
      <c r="D208" s="1">
        <v>139</v>
      </c>
      <c r="E208" s="1">
        <v>8</v>
      </c>
      <c r="F208" s="1">
        <v>80</v>
      </c>
      <c r="G208" s="4">
        <v>0</v>
      </c>
      <c r="H208" s="4">
        <v>1</v>
      </c>
      <c r="I208" s="4">
        <v>0</v>
      </c>
      <c r="J208" s="34">
        <v>275</v>
      </c>
    </row>
    <row r="209" spans="1:10">
      <c r="A209" s="1">
        <v>190</v>
      </c>
      <c r="B209" s="1">
        <v>62.1</v>
      </c>
      <c r="C209" s="1">
        <v>350</v>
      </c>
      <c r="D209" s="1">
        <v>134</v>
      </c>
      <c r="E209" s="1">
        <v>6.3</v>
      </c>
      <c r="F209" s="1">
        <v>90</v>
      </c>
      <c r="G209" s="4">
        <v>0</v>
      </c>
      <c r="H209" s="4">
        <v>1</v>
      </c>
      <c r="I209" s="4">
        <v>0</v>
      </c>
      <c r="J209" s="34">
        <v>365</v>
      </c>
    </row>
    <row r="210" spans="1:10">
      <c r="A210" s="1">
        <v>175</v>
      </c>
      <c r="B210" s="1">
        <v>68.3</v>
      </c>
      <c r="C210" s="1">
        <v>280</v>
      </c>
      <c r="D210" s="1">
        <v>155</v>
      </c>
      <c r="E210" s="1">
        <v>8.4</v>
      </c>
      <c r="F210" s="1">
        <v>82</v>
      </c>
      <c r="G210" s="4">
        <v>1</v>
      </c>
      <c r="H210" s="4">
        <v>0</v>
      </c>
      <c r="I210" s="4">
        <v>0</v>
      </c>
      <c r="J210" s="34">
        <v>370</v>
      </c>
    </row>
    <row r="211" spans="1:10">
      <c r="A211" s="1">
        <v>175</v>
      </c>
      <c r="B211" s="1">
        <v>49</v>
      </c>
      <c r="C211" s="1">
        <v>280</v>
      </c>
      <c r="D211" s="1">
        <v>153</v>
      </c>
      <c r="E211" s="1">
        <v>8.6</v>
      </c>
      <c r="F211" s="1">
        <v>50</v>
      </c>
      <c r="G211" s="4">
        <v>1</v>
      </c>
      <c r="H211" s="4">
        <v>0</v>
      </c>
      <c r="I211" s="4">
        <v>0</v>
      </c>
      <c r="J211" s="34">
        <v>265</v>
      </c>
    </row>
    <row r="212" spans="1:10">
      <c r="A212" s="1">
        <v>290</v>
      </c>
      <c r="B212" s="1">
        <v>83</v>
      </c>
      <c r="C212" s="1">
        <v>1350</v>
      </c>
      <c r="D212" s="1">
        <v>198</v>
      </c>
      <c r="E212" s="1">
        <v>2.8</v>
      </c>
      <c r="F212" s="1">
        <v>190</v>
      </c>
      <c r="G212" s="4">
        <v>0</v>
      </c>
      <c r="H212" s="4">
        <v>0</v>
      </c>
      <c r="I212" s="4">
        <v>1</v>
      </c>
      <c r="J212" s="34">
        <v>395</v>
      </c>
    </row>
    <row r="213" spans="1:10">
      <c r="A213" s="1">
        <v>325</v>
      </c>
      <c r="B213" s="1">
        <v>83</v>
      </c>
      <c r="C213" s="1">
        <v>1350</v>
      </c>
      <c r="D213" s="1">
        <v>182</v>
      </c>
      <c r="E213" s="1">
        <v>2.7</v>
      </c>
      <c r="F213" s="1">
        <v>217</v>
      </c>
      <c r="G213" s="4">
        <v>0</v>
      </c>
      <c r="H213" s="4">
        <v>0</v>
      </c>
      <c r="I213" s="4">
        <v>1</v>
      </c>
      <c r="J213" s="34">
        <v>420</v>
      </c>
    </row>
    <row r="214" spans="1:10">
      <c r="A214" s="1">
        <v>220</v>
      </c>
      <c r="B214" s="1">
        <v>95</v>
      </c>
      <c r="C214" s="1">
        <v>820</v>
      </c>
      <c r="D214" s="1">
        <v>220</v>
      </c>
      <c r="E214" s="1">
        <v>4.0999999999999996</v>
      </c>
      <c r="F214" s="1">
        <v>110</v>
      </c>
      <c r="G214" s="4">
        <v>0</v>
      </c>
      <c r="H214" s="4">
        <v>0</v>
      </c>
      <c r="I214" s="4">
        <v>1</v>
      </c>
      <c r="J214" s="34">
        <v>400</v>
      </c>
    </row>
    <row r="215" spans="1:10">
      <c r="A215" s="1">
        <v>180</v>
      </c>
      <c r="B215" s="1">
        <v>84</v>
      </c>
      <c r="C215" s="1">
        <v>350</v>
      </c>
      <c r="D215" s="1">
        <v>195</v>
      </c>
      <c r="E215" s="1">
        <v>9.1999999999999993</v>
      </c>
      <c r="F215" s="1">
        <v>103</v>
      </c>
      <c r="G215" s="4">
        <v>1</v>
      </c>
      <c r="H215" s="4">
        <v>0</v>
      </c>
      <c r="I215" s="4">
        <v>0</v>
      </c>
      <c r="J215" s="34">
        <v>365</v>
      </c>
    </row>
    <row r="216" spans="1:10">
      <c r="A216" s="1">
        <v>175</v>
      </c>
      <c r="B216" s="1">
        <v>66</v>
      </c>
      <c r="C216" s="1">
        <v>320</v>
      </c>
      <c r="D216" s="1">
        <v>138</v>
      </c>
      <c r="E216" s="1">
        <v>7.6</v>
      </c>
      <c r="F216" s="1">
        <v>120</v>
      </c>
      <c r="G216" s="4">
        <v>0</v>
      </c>
      <c r="H216" s="4">
        <v>1</v>
      </c>
      <c r="I216" s="4">
        <v>0</v>
      </c>
      <c r="J216" s="34">
        <v>390</v>
      </c>
    </row>
    <row r="217" spans="1:10">
      <c r="A217" s="1">
        <v>175</v>
      </c>
      <c r="B217" s="1">
        <v>75</v>
      </c>
      <c r="C217" s="1">
        <v>320</v>
      </c>
      <c r="D217" s="1">
        <v>136</v>
      </c>
      <c r="E217" s="1">
        <v>7.8</v>
      </c>
      <c r="F217" s="1">
        <v>70</v>
      </c>
      <c r="G217" s="4">
        <v>0</v>
      </c>
      <c r="H217" s="4">
        <v>1</v>
      </c>
      <c r="I217" s="4">
        <v>0</v>
      </c>
      <c r="J217" s="34">
        <v>440</v>
      </c>
    </row>
    <row r="218" spans="1:10">
      <c r="A218" s="1">
        <v>210</v>
      </c>
      <c r="B218" s="1">
        <v>85</v>
      </c>
      <c r="C218" s="1">
        <v>335</v>
      </c>
      <c r="D218" s="1">
        <v>122</v>
      </c>
      <c r="E218" s="1">
        <v>6.7</v>
      </c>
      <c r="F218" s="1">
        <v>235</v>
      </c>
      <c r="G218" s="4">
        <v>0</v>
      </c>
      <c r="H218" s="4">
        <v>1</v>
      </c>
      <c r="I218" s="4">
        <v>0</v>
      </c>
      <c r="J218" s="34">
        <v>565</v>
      </c>
    </row>
    <row r="219" spans="1:10">
      <c r="A219" s="1">
        <v>210</v>
      </c>
      <c r="B219" s="1">
        <v>85</v>
      </c>
      <c r="C219" s="1">
        <v>515</v>
      </c>
      <c r="D219" s="1">
        <v>126</v>
      </c>
      <c r="E219" s="1">
        <v>4.9000000000000004</v>
      </c>
      <c r="F219" s="1">
        <v>235</v>
      </c>
      <c r="G219" s="4">
        <v>0</v>
      </c>
      <c r="H219" s="4">
        <v>0</v>
      </c>
      <c r="I219" s="4">
        <v>1</v>
      </c>
      <c r="J219" s="34">
        <v>550</v>
      </c>
    </row>
    <row r="220" spans="1:10">
      <c r="A220" s="1">
        <v>160</v>
      </c>
      <c r="B220" s="1">
        <v>66.5</v>
      </c>
      <c r="C220" s="1">
        <v>385</v>
      </c>
      <c r="D220" s="1">
        <v>146</v>
      </c>
      <c r="E220" s="1">
        <v>8.6</v>
      </c>
      <c r="F220" s="1">
        <v>100</v>
      </c>
      <c r="G220" s="4">
        <v>1</v>
      </c>
      <c r="H220" s="4">
        <v>0</v>
      </c>
      <c r="I220" s="4">
        <v>0</v>
      </c>
      <c r="J220" s="34">
        <v>395</v>
      </c>
    </row>
    <row r="221" spans="1:10">
      <c r="A221" s="1">
        <v>160</v>
      </c>
      <c r="B221" s="1">
        <v>70.5</v>
      </c>
      <c r="C221" s="1">
        <v>385</v>
      </c>
      <c r="D221" s="1">
        <v>142</v>
      </c>
      <c r="E221" s="1">
        <v>8.6</v>
      </c>
      <c r="F221" s="1">
        <v>90</v>
      </c>
      <c r="G221" s="4">
        <v>1</v>
      </c>
      <c r="H221" s="4">
        <v>0</v>
      </c>
      <c r="I221" s="4">
        <v>0</v>
      </c>
      <c r="J221" s="34">
        <v>420</v>
      </c>
    </row>
    <row r="222" spans="1:10">
      <c r="A222" s="1">
        <v>160</v>
      </c>
      <c r="B222" s="1">
        <v>66.5</v>
      </c>
      <c r="C222" s="1">
        <v>390</v>
      </c>
      <c r="D222" s="1">
        <v>162</v>
      </c>
      <c r="E222" s="1">
        <v>7.7</v>
      </c>
      <c r="F222" s="1">
        <v>100</v>
      </c>
      <c r="G222" s="4">
        <v>0</v>
      </c>
      <c r="H222" s="4">
        <v>0</v>
      </c>
      <c r="I222" s="4">
        <v>1</v>
      </c>
      <c r="J222" s="34">
        <v>350</v>
      </c>
    </row>
    <row r="223" spans="1:10">
      <c r="A223" s="1">
        <v>160</v>
      </c>
      <c r="B223" s="1">
        <v>66.5</v>
      </c>
      <c r="C223" s="1">
        <v>520</v>
      </c>
      <c r="D223" s="1">
        <v>162</v>
      </c>
      <c r="E223" s="1">
        <v>6</v>
      </c>
      <c r="F223" s="1">
        <v>100</v>
      </c>
      <c r="G223" s="4">
        <v>0</v>
      </c>
      <c r="H223" s="4">
        <v>0</v>
      </c>
      <c r="I223" s="4">
        <v>1</v>
      </c>
      <c r="J223" s="34">
        <v>350</v>
      </c>
    </row>
    <row r="224" spans="1:10">
      <c r="A224" s="1">
        <v>160</v>
      </c>
      <c r="B224" s="1">
        <v>70.5</v>
      </c>
      <c r="C224" s="1">
        <v>385</v>
      </c>
      <c r="D224" s="1">
        <v>152</v>
      </c>
      <c r="E224" s="1">
        <v>8.9</v>
      </c>
      <c r="F224" s="1">
        <v>90</v>
      </c>
      <c r="G224" s="4">
        <v>1</v>
      </c>
      <c r="H224" s="4">
        <v>0</v>
      </c>
      <c r="I224" s="4">
        <v>0</v>
      </c>
      <c r="J224" s="34">
        <v>415</v>
      </c>
    </row>
    <row r="225" spans="1:10">
      <c r="A225" s="1">
        <v>160</v>
      </c>
      <c r="B225" s="1">
        <v>66.5</v>
      </c>
      <c r="C225" s="1">
        <v>390</v>
      </c>
      <c r="D225" s="1">
        <v>168</v>
      </c>
      <c r="E225" s="1">
        <v>8</v>
      </c>
      <c r="F225" s="1">
        <v>100</v>
      </c>
      <c r="G225" s="4">
        <v>0</v>
      </c>
      <c r="H225" s="4">
        <v>0</v>
      </c>
      <c r="I225" s="4">
        <v>1</v>
      </c>
      <c r="J225" s="34">
        <v>345</v>
      </c>
    </row>
    <row r="226" spans="1:10">
      <c r="A226" s="1">
        <v>160</v>
      </c>
      <c r="B226" s="1">
        <v>66.5</v>
      </c>
      <c r="C226" s="1">
        <v>520</v>
      </c>
      <c r="D226" s="1">
        <v>168</v>
      </c>
      <c r="E226" s="1">
        <v>6.2</v>
      </c>
      <c r="F226" s="1">
        <v>100</v>
      </c>
      <c r="G226" s="4">
        <v>0</v>
      </c>
      <c r="H226" s="4">
        <v>0</v>
      </c>
      <c r="I226" s="4">
        <v>1</v>
      </c>
      <c r="J226" s="34">
        <v>345</v>
      </c>
    </row>
    <row r="227" spans="1:10">
      <c r="A227" s="1">
        <v>210</v>
      </c>
      <c r="B227" s="1">
        <v>89</v>
      </c>
      <c r="C227" s="1">
        <v>550</v>
      </c>
      <c r="D227" s="1">
        <v>163</v>
      </c>
      <c r="E227" s="1">
        <v>7.3</v>
      </c>
      <c r="F227" s="1">
        <v>120</v>
      </c>
      <c r="G227" s="4">
        <v>0</v>
      </c>
      <c r="H227" s="4">
        <v>1</v>
      </c>
      <c r="I227" s="4">
        <v>0</v>
      </c>
      <c r="J227" s="34">
        <v>525</v>
      </c>
    </row>
    <row r="228" spans="1:10">
      <c r="A228" s="1">
        <v>210</v>
      </c>
      <c r="B228" s="1">
        <v>90.6</v>
      </c>
      <c r="C228" s="1">
        <v>765</v>
      </c>
      <c r="D228" s="1">
        <v>173</v>
      </c>
      <c r="E228" s="1">
        <v>6.3</v>
      </c>
      <c r="F228" s="1">
        <v>141</v>
      </c>
      <c r="G228" s="4">
        <v>0</v>
      </c>
      <c r="H228" s="4">
        <v>0</v>
      </c>
      <c r="I228" s="4">
        <v>1</v>
      </c>
      <c r="J228" s="34">
        <v>515</v>
      </c>
    </row>
    <row r="229" spans="1:10">
      <c r="A229" s="1">
        <v>210</v>
      </c>
      <c r="B229" s="1">
        <v>96</v>
      </c>
      <c r="C229" s="1">
        <v>565</v>
      </c>
      <c r="D229" s="1">
        <v>164</v>
      </c>
      <c r="E229" s="1">
        <v>6.5</v>
      </c>
      <c r="F229" s="1">
        <v>141</v>
      </c>
      <c r="G229" s="4">
        <v>0</v>
      </c>
      <c r="H229" s="4">
        <v>1</v>
      </c>
      <c r="I229" s="4">
        <v>0</v>
      </c>
      <c r="J229" s="34">
        <v>555</v>
      </c>
    </row>
    <row r="230" spans="1:10">
      <c r="A230" s="1">
        <v>210</v>
      </c>
      <c r="B230" s="1">
        <v>90.6</v>
      </c>
      <c r="C230" s="1">
        <v>858</v>
      </c>
      <c r="D230" s="1">
        <v>173</v>
      </c>
      <c r="E230" s="1">
        <v>4.7</v>
      </c>
      <c r="F230" s="1">
        <v>141</v>
      </c>
      <c r="G230" s="4">
        <v>0</v>
      </c>
      <c r="H230" s="4">
        <v>0</v>
      </c>
      <c r="I230" s="4">
        <v>1</v>
      </c>
      <c r="J230" s="34">
        <v>505</v>
      </c>
    </row>
    <row r="231" spans="1:10">
      <c r="A231" s="1">
        <v>210</v>
      </c>
      <c r="B231" s="1">
        <v>90.6</v>
      </c>
      <c r="C231" s="1">
        <v>858</v>
      </c>
      <c r="D231" s="1">
        <v>207</v>
      </c>
      <c r="E231" s="1">
        <v>4.2</v>
      </c>
      <c r="F231" s="1">
        <v>141</v>
      </c>
      <c r="G231" s="4">
        <v>0</v>
      </c>
      <c r="H231" s="4">
        <v>0</v>
      </c>
      <c r="I231" s="4">
        <v>1</v>
      </c>
      <c r="J231" s="34">
        <v>450</v>
      </c>
    </row>
    <row r="232" spans="1:10">
      <c r="A232" s="1">
        <v>220</v>
      </c>
      <c r="B232" s="1">
        <v>90.6</v>
      </c>
      <c r="C232" s="1">
        <v>950</v>
      </c>
      <c r="D232" s="1">
        <v>208</v>
      </c>
      <c r="E232" s="1">
        <v>3.5</v>
      </c>
      <c r="F232" s="1">
        <v>141</v>
      </c>
      <c r="G232" s="4">
        <v>0</v>
      </c>
      <c r="H232" s="4">
        <v>0</v>
      </c>
      <c r="I232" s="4">
        <v>1</v>
      </c>
      <c r="J232" s="34">
        <v>450</v>
      </c>
    </row>
    <row r="233" spans="1:10">
      <c r="A233" s="1">
        <v>210</v>
      </c>
      <c r="B233" s="1">
        <v>90.6</v>
      </c>
      <c r="C233" s="1">
        <v>550</v>
      </c>
      <c r="D233" s="1">
        <v>182</v>
      </c>
      <c r="E233" s="1">
        <v>7.6</v>
      </c>
      <c r="F233" s="1">
        <v>141</v>
      </c>
      <c r="G233" s="4">
        <v>0</v>
      </c>
      <c r="H233" s="4">
        <v>1</v>
      </c>
      <c r="I233" s="4">
        <v>0</v>
      </c>
      <c r="J233" s="34">
        <v>450</v>
      </c>
    </row>
    <row r="234" spans="1:10">
      <c r="A234" s="1">
        <v>210</v>
      </c>
      <c r="B234" s="1">
        <v>90.6</v>
      </c>
      <c r="C234" s="1">
        <v>765</v>
      </c>
      <c r="D234" s="1">
        <v>189</v>
      </c>
      <c r="E234" s="1">
        <v>6.6</v>
      </c>
      <c r="F234" s="1">
        <v>141</v>
      </c>
      <c r="G234" s="4">
        <v>0</v>
      </c>
      <c r="H234" s="4">
        <v>0</v>
      </c>
      <c r="I234" s="4">
        <v>1</v>
      </c>
      <c r="J234" s="34">
        <v>435</v>
      </c>
    </row>
    <row r="235" spans="1:10">
      <c r="A235" s="1">
        <v>210</v>
      </c>
      <c r="B235" s="1">
        <v>96</v>
      </c>
      <c r="C235" s="1">
        <v>565</v>
      </c>
      <c r="D235" s="1">
        <v>164</v>
      </c>
      <c r="E235" s="1">
        <v>6.9</v>
      </c>
      <c r="F235" s="1">
        <v>141</v>
      </c>
      <c r="G235" s="4">
        <v>0</v>
      </c>
      <c r="H235" s="4">
        <v>1</v>
      </c>
      <c r="I235" s="4">
        <v>0</v>
      </c>
      <c r="J235" s="34">
        <v>475</v>
      </c>
    </row>
    <row r="236" spans="1:10">
      <c r="A236" s="1">
        <v>210</v>
      </c>
      <c r="B236" s="1">
        <v>96</v>
      </c>
      <c r="C236" s="1">
        <v>858</v>
      </c>
      <c r="D236" s="1">
        <v>187</v>
      </c>
      <c r="E236" s="1">
        <v>4.9000000000000004</v>
      </c>
      <c r="F236" s="1">
        <v>141</v>
      </c>
      <c r="G236" s="4">
        <v>0</v>
      </c>
      <c r="H236" s="4">
        <v>0</v>
      </c>
      <c r="I236" s="4">
        <v>1</v>
      </c>
      <c r="J236" s="34">
        <v>455</v>
      </c>
    </row>
    <row r="237" spans="1:10">
      <c r="A237" s="1">
        <v>210</v>
      </c>
      <c r="B237" s="1">
        <v>90.6</v>
      </c>
      <c r="C237" s="1">
        <v>858</v>
      </c>
      <c r="D237" s="1">
        <v>214</v>
      </c>
      <c r="E237" s="1">
        <v>4.3</v>
      </c>
      <c r="F237" s="1">
        <v>141</v>
      </c>
      <c r="G237" s="4">
        <v>0</v>
      </c>
      <c r="H237" s="4">
        <v>0</v>
      </c>
      <c r="I237" s="4">
        <v>1</v>
      </c>
      <c r="J237" s="34">
        <v>425</v>
      </c>
    </row>
    <row r="238" spans="1:10">
      <c r="A238" s="1">
        <v>240</v>
      </c>
      <c r="B238" s="1">
        <v>90.6</v>
      </c>
      <c r="C238" s="1">
        <v>1000</v>
      </c>
      <c r="D238" s="1">
        <v>242</v>
      </c>
      <c r="E238" s="1">
        <v>3.5</v>
      </c>
      <c r="F238" s="1">
        <v>141</v>
      </c>
      <c r="G238" s="4">
        <v>0</v>
      </c>
      <c r="H238" s="4">
        <v>0</v>
      </c>
      <c r="I238" s="4">
        <v>1</v>
      </c>
      <c r="J238" s="34">
        <v>420</v>
      </c>
    </row>
    <row r="239" spans="1:10">
      <c r="A239" s="1">
        <v>210</v>
      </c>
      <c r="B239" s="1">
        <v>96</v>
      </c>
      <c r="C239" s="1">
        <v>565</v>
      </c>
      <c r="D239" s="1">
        <v>165</v>
      </c>
      <c r="E239" s="1">
        <v>6.7</v>
      </c>
      <c r="F239" s="1">
        <v>130</v>
      </c>
      <c r="G239" s="4">
        <v>0</v>
      </c>
      <c r="H239" s="4">
        <v>1</v>
      </c>
      <c r="I239" s="4">
        <v>0</v>
      </c>
      <c r="J239" s="34">
        <v>570</v>
      </c>
    </row>
    <row r="240" spans="1:10">
      <c r="A240" s="1">
        <v>210</v>
      </c>
      <c r="B240" s="1">
        <v>118</v>
      </c>
      <c r="C240" s="1">
        <v>800</v>
      </c>
      <c r="D240" s="1">
        <v>180</v>
      </c>
      <c r="E240" s="1">
        <v>5.7</v>
      </c>
      <c r="F240" s="1">
        <v>160</v>
      </c>
      <c r="G240" s="4">
        <v>0</v>
      </c>
      <c r="H240" s="4">
        <v>0</v>
      </c>
      <c r="I240" s="4">
        <v>1</v>
      </c>
      <c r="J240" s="34">
        <v>655</v>
      </c>
    </row>
    <row r="241" spans="1:10">
      <c r="A241" s="1">
        <v>210</v>
      </c>
      <c r="B241" s="1">
        <v>118</v>
      </c>
      <c r="C241" s="1">
        <v>568</v>
      </c>
      <c r="D241" s="1">
        <v>173</v>
      </c>
      <c r="E241" s="1">
        <v>6.2</v>
      </c>
      <c r="F241" s="1">
        <v>160</v>
      </c>
      <c r="G241" s="4">
        <v>0</v>
      </c>
      <c r="H241" s="4">
        <v>1</v>
      </c>
      <c r="I241" s="4">
        <v>0</v>
      </c>
      <c r="J241" s="34">
        <v>685</v>
      </c>
    </row>
    <row r="242" spans="1:10">
      <c r="A242" s="1">
        <v>210</v>
      </c>
      <c r="B242" s="1">
        <v>118</v>
      </c>
      <c r="C242" s="1">
        <v>828</v>
      </c>
      <c r="D242" s="1">
        <v>180</v>
      </c>
      <c r="E242" s="1">
        <v>4.9000000000000004</v>
      </c>
      <c r="F242" s="1">
        <v>160</v>
      </c>
      <c r="G242" s="4">
        <v>0</v>
      </c>
      <c r="H242" s="4">
        <v>0</v>
      </c>
      <c r="I242" s="4">
        <v>1</v>
      </c>
      <c r="J242" s="34">
        <v>640</v>
      </c>
    </row>
    <row r="243" spans="1:10">
      <c r="A243" s="1">
        <v>210</v>
      </c>
      <c r="B243" s="1">
        <v>118</v>
      </c>
      <c r="C243" s="1">
        <v>858</v>
      </c>
      <c r="D243" s="1">
        <v>180</v>
      </c>
      <c r="E243" s="1">
        <v>4.4000000000000004</v>
      </c>
      <c r="F243" s="1">
        <v>160</v>
      </c>
      <c r="G243" s="4">
        <v>0</v>
      </c>
      <c r="H243" s="4">
        <v>0</v>
      </c>
      <c r="I243" s="4">
        <v>1</v>
      </c>
      <c r="J243" s="34">
        <v>640</v>
      </c>
    </row>
    <row r="244" spans="1:10">
      <c r="A244" s="1">
        <v>250</v>
      </c>
      <c r="B244" s="1">
        <v>118</v>
      </c>
      <c r="C244" s="1">
        <v>1020</v>
      </c>
      <c r="D244" s="1">
        <v>222</v>
      </c>
      <c r="E244" s="1">
        <v>3.4</v>
      </c>
      <c r="F244" s="1">
        <v>160</v>
      </c>
      <c r="G244" s="4">
        <v>0</v>
      </c>
      <c r="H244" s="4">
        <v>0</v>
      </c>
      <c r="I244" s="4">
        <v>1</v>
      </c>
      <c r="J244" s="34">
        <v>585</v>
      </c>
    </row>
    <row r="245" spans="1:10">
      <c r="A245" s="1">
        <v>210</v>
      </c>
      <c r="B245" s="1">
        <v>118</v>
      </c>
      <c r="C245" s="1">
        <v>800</v>
      </c>
      <c r="D245" s="1">
        <v>199</v>
      </c>
      <c r="E245" s="1">
        <v>6.1</v>
      </c>
      <c r="F245" s="1">
        <v>160</v>
      </c>
      <c r="G245" s="4">
        <v>0</v>
      </c>
      <c r="H245" s="4">
        <v>0</v>
      </c>
      <c r="I245" s="4">
        <v>1</v>
      </c>
      <c r="J245" s="34">
        <v>530</v>
      </c>
    </row>
    <row r="246" spans="1:10">
      <c r="A246" s="1">
        <v>210</v>
      </c>
      <c r="B246" s="1">
        <v>118</v>
      </c>
      <c r="C246" s="1">
        <v>568</v>
      </c>
      <c r="D246" s="1">
        <v>195</v>
      </c>
      <c r="E246" s="1">
        <v>6.8</v>
      </c>
      <c r="F246" s="1">
        <v>160</v>
      </c>
      <c r="G246" s="4">
        <v>0</v>
      </c>
      <c r="H246" s="4">
        <v>1</v>
      </c>
      <c r="I246" s="4">
        <v>0</v>
      </c>
      <c r="J246" s="34">
        <v>540</v>
      </c>
    </row>
    <row r="247" spans="1:10">
      <c r="A247" s="1">
        <v>210</v>
      </c>
      <c r="B247" s="1">
        <v>118</v>
      </c>
      <c r="C247" s="1">
        <v>828</v>
      </c>
      <c r="D247" s="1">
        <v>199</v>
      </c>
      <c r="E247" s="1">
        <v>5.3</v>
      </c>
      <c r="F247" s="1">
        <v>160</v>
      </c>
      <c r="G247" s="4">
        <v>0</v>
      </c>
      <c r="H247" s="4">
        <v>0</v>
      </c>
      <c r="I247" s="4">
        <v>1</v>
      </c>
      <c r="J247" s="34">
        <v>530</v>
      </c>
    </row>
    <row r="248" spans="1:10">
      <c r="A248" s="1">
        <v>210</v>
      </c>
      <c r="B248" s="1">
        <v>118</v>
      </c>
      <c r="C248" s="1">
        <v>858</v>
      </c>
      <c r="D248" s="1">
        <v>199</v>
      </c>
      <c r="E248" s="1">
        <v>4.7</v>
      </c>
      <c r="F248" s="1">
        <v>160</v>
      </c>
      <c r="G248" s="4">
        <v>0</v>
      </c>
      <c r="H248" s="4">
        <v>0</v>
      </c>
      <c r="I248" s="4">
        <v>1</v>
      </c>
      <c r="J248" s="34">
        <v>530</v>
      </c>
    </row>
    <row r="249" spans="1:10">
      <c r="A249" s="1">
        <v>210</v>
      </c>
      <c r="B249" s="1">
        <v>118</v>
      </c>
      <c r="C249" s="1">
        <v>950</v>
      </c>
      <c r="D249" s="1">
        <v>211</v>
      </c>
      <c r="E249" s="1">
        <v>4.4000000000000004</v>
      </c>
      <c r="F249" s="1">
        <v>160</v>
      </c>
      <c r="G249" s="4">
        <v>0</v>
      </c>
      <c r="H249" s="4">
        <v>0</v>
      </c>
      <c r="I249" s="4">
        <v>1</v>
      </c>
      <c r="J249" s="34">
        <v>490</v>
      </c>
    </row>
    <row r="250" spans="1:10">
      <c r="A250" s="1">
        <v>132</v>
      </c>
      <c r="B250" s="1">
        <v>45</v>
      </c>
      <c r="C250" s="1">
        <v>245</v>
      </c>
      <c r="D250" s="1">
        <v>177</v>
      </c>
      <c r="E250" s="1">
        <v>13.3</v>
      </c>
      <c r="F250" s="1">
        <v>50</v>
      </c>
      <c r="G250" s="4">
        <v>1</v>
      </c>
      <c r="H250" s="4">
        <v>0</v>
      </c>
      <c r="I250" s="4">
        <v>0</v>
      </c>
      <c r="J250" s="34">
        <v>220</v>
      </c>
    </row>
    <row r="251" spans="1:10">
      <c r="A251" s="1">
        <v>132</v>
      </c>
      <c r="B251" s="1">
        <v>45</v>
      </c>
      <c r="C251" s="1">
        <v>245</v>
      </c>
      <c r="D251" s="1">
        <v>167</v>
      </c>
      <c r="E251" s="1">
        <v>12.6</v>
      </c>
      <c r="F251" s="1">
        <v>50</v>
      </c>
      <c r="G251" s="4">
        <v>1</v>
      </c>
      <c r="H251" s="4">
        <v>0</v>
      </c>
      <c r="I251" s="4">
        <v>0</v>
      </c>
      <c r="J251" s="34">
        <v>225</v>
      </c>
    </row>
    <row r="252" spans="1:10">
      <c r="A252" s="1">
        <v>160</v>
      </c>
      <c r="B252" s="1">
        <v>60</v>
      </c>
      <c r="C252" s="1">
        <v>365</v>
      </c>
      <c r="D252" s="1">
        <v>282</v>
      </c>
      <c r="E252" s="1">
        <v>12</v>
      </c>
      <c r="F252" s="1">
        <v>60</v>
      </c>
      <c r="G252" s="4">
        <v>1</v>
      </c>
      <c r="H252" s="4">
        <v>0</v>
      </c>
      <c r="I252" s="4">
        <v>0</v>
      </c>
      <c r="J252" s="34">
        <v>210</v>
      </c>
    </row>
    <row r="253" spans="1:10">
      <c r="A253" s="1">
        <v>160</v>
      </c>
      <c r="B253" s="1">
        <v>60</v>
      </c>
      <c r="C253" s="1">
        <v>365</v>
      </c>
      <c r="D253" s="1">
        <v>282</v>
      </c>
      <c r="E253" s="1">
        <v>12</v>
      </c>
      <c r="F253" s="1">
        <v>60</v>
      </c>
      <c r="G253" s="4">
        <v>1</v>
      </c>
      <c r="H253" s="4">
        <v>0</v>
      </c>
      <c r="I253" s="4">
        <v>0</v>
      </c>
      <c r="J253" s="34">
        <v>215</v>
      </c>
    </row>
    <row r="254" spans="1:10">
      <c r="A254" s="1">
        <v>140</v>
      </c>
      <c r="B254" s="1">
        <v>90</v>
      </c>
      <c r="C254" s="1">
        <v>365</v>
      </c>
      <c r="D254" s="1">
        <v>249</v>
      </c>
      <c r="E254" s="1">
        <v>12.2</v>
      </c>
      <c r="F254" s="1">
        <v>96</v>
      </c>
      <c r="G254" s="4">
        <v>1</v>
      </c>
      <c r="H254" s="4">
        <v>0</v>
      </c>
      <c r="I254" s="4">
        <v>0</v>
      </c>
      <c r="J254" s="34">
        <v>315</v>
      </c>
    </row>
    <row r="255" spans="1:10">
      <c r="A255" s="1">
        <v>160</v>
      </c>
      <c r="B255" s="1">
        <v>90</v>
      </c>
      <c r="C255" s="1">
        <v>365</v>
      </c>
      <c r="D255" s="1">
        <v>276</v>
      </c>
      <c r="E255" s="1">
        <v>12.1</v>
      </c>
      <c r="F255" s="1">
        <v>96</v>
      </c>
      <c r="G255" s="4">
        <v>1</v>
      </c>
      <c r="H255" s="4">
        <v>0</v>
      </c>
      <c r="I255" s="4">
        <v>0</v>
      </c>
      <c r="J255" s="34">
        <v>320</v>
      </c>
    </row>
    <row r="256" spans="1:10">
      <c r="A256" s="1">
        <v>180</v>
      </c>
      <c r="B256" s="1">
        <v>116</v>
      </c>
      <c r="C256" s="1">
        <v>1164</v>
      </c>
      <c r="D256" s="1">
        <v>267</v>
      </c>
      <c r="E256" s="1">
        <v>4.7</v>
      </c>
      <c r="F256" s="1">
        <v>150</v>
      </c>
      <c r="G256" s="4">
        <v>0</v>
      </c>
      <c r="H256" s="4">
        <v>0</v>
      </c>
      <c r="I256" s="4">
        <v>1</v>
      </c>
      <c r="J256" s="34">
        <v>360</v>
      </c>
    </row>
    <row r="257" spans="1:10">
      <c r="A257" s="1">
        <v>160</v>
      </c>
      <c r="B257" s="1">
        <v>60</v>
      </c>
      <c r="C257" s="1">
        <v>360</v>
      </c>
      <c r="D257" s="1">
        <v>254</v>
      </c>
      <c r="E257" s="1">
        <v>12</v>
      </c>
      <c r="F257" s="1">
        <v>60</v>
      </c>
      <c r="G257" s="4">
        <v>1</v>
      </c>
      <c r="H257" s="4">
        <v>0</v>
      </c>
      <c r="I257" s="4">
        <v>0</v>
      </c>
      <c r="J257" s="34">
        <v>215</v>
      </c>
    </row>
    <row r="258" spans="1:10">
      <c r="A258" s="1">
        <v>160</v>
      </c>
      <c r="B258" s="1">
        <v>60</v>
      </c>
      <c r="C258" s="1">
        <v>360</v>
      </c>
      <c r="D258" s="1">
        <v>259</v>
      </c>
      <c r="E258" s="1">
        <v>12</v>
      </c>
      <c r="F258" s="1">
        <v>60</v>
      </c>
      <c r="G258" s="4">
        <v>1</v>
      </c>
      <c r="H258" s="4">
        <v>0</v>
      </c>
      <c r="I258" s="4">
        <v>0</v>
      </c>
      <c r="J258" s="34">
        <v>220</v>
      </c>
    </row>
    <row r="259" spans="1:10">
      <c r="A259" s="1">
        <v>160</v>
      </c>
      <c r="B259" s="1">
        <v>90</v>
      </c>
      <c r="C259" s="1">
        <v>360</v>
      </c>
      <c r="D259" s="1">
        <v>260</v>
      </c>
      <c r="E259" s="1">
        <v>12.1</v>
      </c>
      <c r="F259" s="1">
        <v>96</v>
      </c>
      <c r="G259" s="4">
        <v>1</v>
      </c>
      <c r="H259" s="4">
        <v>0</v>
      </c>
      <c r="I259" s="4">
        <v>0</v>
      </c>
      <c r="J259" s="34">
        <v>325</v>
      </c>
    </row>
    <row r="260" spans="1:10">
      <c r="A260" s="1">
        <v>160</v>
      </c>
      <c r="B260" s="1">
        <v>38.5</v>
      </c>
      <c r="C260" s="1">
        <v>290</v>
      </c>
      <c r="D260" s="1">
        <v>129</v>
      </c>
      <c r="E260" s="1">
        <v>7.9</v>
      </c>
      <c r="F260" s="1">
        <v>60</v>
      </c>
      <c r="G260" s="4">
        <v>1</v>
      </c>
      <c r="H260" s="4">
        <v>0</v>
      </c>
      <c r="I260" s="4">
        <v>0</v>
      </c>
      <c r="J260" s="34">
        <v>230</v>
      </c>
    </row>
    <row r="261" spans="1:10">
      <c r="A261" s="1">
        <v>200</v>
      </c>
      <c r="B261" s="1">
        <v>49.2</v>
      </c>
      <c r="C261" s="1">
        <v>350</v>
      </c>
      <c r="D261" s="1">
        <v>143</v>
      </c>
      <c r="E261" s="1">
        <v>6.4</v>
      </c>
      <c r="F261" s="1">
        <v>75</v>
      </c>
      <c r="G261" s="4">
        <v>1</v>
      </c>
      <c r="H261" s="4">
        <v>0</v>
      </c>
      <c r="I261" s="4">
        <v>0</v>
      </c>
      <c r="J261" s="34">
        <v>280</v>
      </c>
    </row>
    <row r="262" spans="1:10">
      <c r="A262" s="1">
        <v>170</v>
      </c>
      <c r="B262" s="1">
        <v>49.2</v>
      </c>
      <c r="C262" s="1">
        <v>330</v>
      </c>
      <c r="D262" s="1">
        <v>129</v>
      </c>
      <c r="E262" s="1">
        <v>7.1</v>
      </c>
      <c r="F262" s="1">
        <v>75</v>
      </c>
      <c r="G262" s="4">
        <v>1</v>
      </c>
      <c r="H262" s="4">
        <v>0</v>
      </c>
      <c r="I262" s="4">
        <v>0</v>
      </c>
      <c r="J262" s="34">
        <v>290</v>
      </c>
    </row>
    <row r="263" spans="1:10">
      <c r="A263" s="1">
        <v>160</v>
      </c>
      <c r="B263" s="1">
        <v>36.6</v>
      </c>
      <c r="C263" s="1">
        <v>290</v>
      </c>
      <c r="D263" s="1">
        <v>125</v>
      </c>
      <c r="E263" s="1">
        <v>7.3</v>
      </c>
      <c r="F263" s="1">
        <v>60</v>
      </c>
      <c r="G263" s="4">
        <v>1</v>
      </c>
      <c r="H263" s="4">
        <v>0</v>
      </c>
      <c r="I263" s="4">
        <v>0</v>
      </c>
      <c r="J263" s="34">
        <v>250</v>
      </c>
    </row>
    <row r="264" spans="1:10">
      <c r="A264" s="1">
        <v>200</v>
      </c>
      <c r="B264" s="1">
        <v>49.2</v>
      </c>
      <c r="C264" s="1">
        <v>350</v>
      </c>
      <c r="D264" s="1">
        <v>135</v>
      </c>
      <c r="E264" s="1">
        <v>5.9</v>
      </c>
      <c r="F264" s="1">
        <v>75</v>
      </c>
      <c r="G264" s="4">
        <v>1</v>
      </c>
      <c r="H264" s="4">
        <v>0</v>
      </c>
      <c r="I264" s="4">
        <v>0</v>
      </c>
      <c r="J264" s="34">
        <v>290</v>
      </c>
    </row>
    <row r="265" spans="1:10">
      <c r="A265" s="1">
        <v>170</v>
      </c>
      <c r="B265" s="1">
        <v>49.2</v>
      </c>
      <c r="C265" s="1">
        <v>330</v>
      </c>
      <c r="D265" s="1">
        <v>127</v>
      </c>
      <c r="E265" s="1">
        <v>6.7</v>
      </c>
      <c r="F265" s="1">
        <v>75</v>
      </c>
      <c r="G265" s="4">
        <v>1</v>
      </c>
      <c r="H265" s="4">
        <v>0</v>
      </c>
      <c r="I265" s="4">
        <v>0</v>
      </c>
      <c r="J265" s="34">
        <v>330</v>
      </c>
    </row>
    <row r="266" spans="1:10">
      <c r="A266" s="1">
        <v>170</v>
      </c>
      <c r="B266" s="1">
        <v>64.599999999999994</v>
      </c>
      <c r="C266" s="1">
        <v>250</v>
      </c>
      <c r="D266" s="1">
        <v>140</v>
      </c>
      <c r="E266" s="1">
        <v>8.6</v>
      </c>
      <c r="F266" s="1">
        <v>94</v>
      </c>
      <c r="G266" s="4">
        <v>1</v>
      </c>
      <c r="H266" s="4">
        <v>0</v>
      </c>
      <c r="I266" s="4">
        <v>0</v>
      </c>
      <c r="J266" s="34">
        <v>380</v>
      </c>
    </row>
    <row r="267" spans="1:10">
      <c r="A267" s="1">
        <v>180</v>
      </c>
      <c r="B267" s="1">
        <v>64.599999999999994</v>
      </c>
      <c r="C267" s="1">
        <v>494</v>
      </c>
      <c r="D267" s="1">
        <v>149</v>
      </c>
      <c r="E267" s="1">
        <v>5.6</v>
      </c>
      <c r="F267" s="1">
        <v>94</v>
      </c>
      <c r="G267" s="4">
        <v>0</v>
      </c>
      <c r="H267" s="4">
        <v>0</v>
      </c>
      <c r="I267" s="4">
        <v>1</v>
      </c>
      <c r="J267" s="34">
        <v>365</v>
      </c>
    </row>
    <row r="268" spans="1:10">
      <c r="A268" s="1">
        <v>200</v>
      </c>
      <c r="B268" s="1">
        <v>90</v>
      </c>
      <c r="C268" s="1">
        <v>700</v>
      </c>
      <c r="D268" s="1">
        <v>170</v>
      </c>
      <c r="E268" s="1">
        <v>4.5</v>
      </c>
      <c r="F268" s="1">
        <v>135</v>
      </c>
      <c r="G268" s="4">
        <v>0</v>
      </c>
      <c r="H268" s="4">
        <v>0</v>
      </c>
      <c r="I268" s="4">
        <v>1</v>
      </c>
      <c r="J268" s="34">
        <v>435</v>
      </c>
    </row>
    <row r="269" spans="1:10">
      <c r="A269" s="1">
        <v>200</v>
      </c>
      <c r="B269" s="1">
        <v>73.5</v>
      </c>
      <c r="C269" s="1">
        <v>700</v>
      </c>
      <c r="D269" s="1">
        <v>181</v>
      </c>
      <c r="E269" s="1">
        <v>4.5</v>
      </c>
      <c r="F269" s="1">
        <v>110</v>
      </c>
      <c r="G269" s="4">
        <v>0</v>
      </c>
      <c r="H269" s="4">
        <v>0</v>
      </c>
      <c r="I269" s="4">
        <v>1</v>
      </c>
      <c r="J269" s="34">
        <v>365</v>
      </c>
    </row>
    <row r="270" spans="1:10">
      <c r="A270" s="1">
        <v>200</v>
      </c>
      <c r="B270" s="1">
        <v>90</v>
      </c>
      <c r="C270" s="1">
        <v>850</v>
      </c>
      <c r="D270" s="1">
        <v>185</v>
      </c>
      <c r="E270" s="1">
        <v>3.9</v>
      </c>
      <c r="F270" s="1">
        <v>100</v>
      </c>
      <c r="G270" s="4">
        <v>0</v>
      </c>
      <c r="H270" s="4">
        <v>0</v>
      </c>
      <c r="I270" s="4">
        <v>1</v>
      </c>
      <c r="J270" s="34">
        <v>430</v>
      </c>
    </row>
    <row r="271" spans="1:10">
      <c r="A271" s="1">
        <v>200</v>
      </c>
      <c r="B271" s="1">
        <v>73.5</v>
      </c>
      <c r="C271" s="1">
        <v>850</v>
      </c>
      <c r="D271" s="1">
        <v>198</v>
      </c>
      <c r="E271" s="1">
        <v>3.9</v>
      </c>
      <c r="F271" s="1">
        <v>110</v>
      </c>
      <c r="G271" s="4">
        <v>0</v>
      </c>
      <c r="H271" s="4">
        <v>0</v>
      </c>
      <c r="I271" s="4">
        <v>1</v>
      </c>
      <c r="J271" s="34">
        <v>355</v>
      </c>
    </row>
    <row r="272" spans="1:10">
      <c r="A272" s="1">
        <v>200</v>
      </c>
      <c r="B272" s="1">
        <v>90</v>
      </c>
      <c r="C272" s="1">
        <v>850</v>
      </c>
      <c r="D272" s="1">
        <v>185</v>
      </c>
      <c r="E272" s="1">
        <v>4.0999999999999996</v>
      </c>
      <c r="F272" s="1">
        <v>190</v>
      </c>
      <c r="G272" s="4">
        <v>0</v>
      </c>
      <c r="H272" s="4">
        <v>0</v>
      </c>
      <c r="I272" s="4">
        <v>1</v>
      </c>
      <c r="J272" s="34">
        <v>440</v>
      </c>
    </row>
    <row r="273" spans="1:10">
      <c r="A273" s="1">
        <v>200</v>
      </c>
      <c r="B273" s="1">
        <v>73.5</v>
      </c>
      <c r="C273" s="1">
        <v>850</v>
      </c>
      <c r="D273" s="1">
        <v>196</v>
      </c>
      <c r="E273" s="1">
        <v>4.0999999999999996</v>
      </c>
      <c r="F273" s="1">
        <v>110</v>
      </c>
      <c r="G273" s="4">
        <v>0</v>
      </c>
      <c r="H273" s="4">
        <v>0</v>
      </c>
      <c r="I273" s="4">
        <v>1</v>
      </c>
      <c r="J273" s="34">
        <v>360</v>
      </c>
    </row>
    <row r="274" spans="1:10">
      <c r="A274" s="1">
        <v>200</v>
      </c>
      <c r="B274" s="1">
        <v>90</v>
      </c>
      <c r="C274" s="1">
        <v>700</v>
      </c>
      <c r="D274" s="1">
        <v>167</v>
      </c>
      <c r="E274" s="1">
        <v>4</v>
      </c>
      <c r="F274" s="1">
        <v>100</v>
      </c>
      <c r="G274" s="4">
        <v>0</v>
      </c>
      <c r="H274" s="4">
        <v>0</v>
      </c>
      <c r="I274" s="4">
        <v>1</v>
      </c>
      <c r="J274" s="34">
        <v>500</v>
      </c>
    </row>
    <row r="275" spans="1:10">
      <c r="A275" s="1">
        <v>200</v>
      </c>
      <c r="B275" s="1">
        <v>73.5</v>
      </c>
      <c r="C275" s="1">
        <v>700</v>
      </c>
      <c r="D275" s="1">
        <v>175</v>
      </c>
      <c r="E275" s="1">
        <v>4</v>
      </c>
      <c r="F275" s="1">
        <v>110</v>
      </c>
      <c r="G275" s="4">
        <v>0</v>
      </c>
      <c r="H275" s="4">
        <v>0</v>
      </c>
      <c r="I275" s="4">
        <v>1</v>
      </c>
      <c r="J275" s="34">
        <v>410</v>
      </c>
    </row>
    <row r="276" spans="1:10">
      <c r="A276" s="1">
        <v>200</v>
      </c>
      <c r="B276" s="1">
        <v>90</v>
      </c>
      <c r="C276" s="1">
        <v>700</v>
      </c>
      <c r="D276" s="1">
        <v>178</v>
      </c>
      <c r="E276" s="1">
        <v>4</v>
      </c>
      <c r="F276" s="1">
        <v>135</v>
      </c>
      <c r="G276" s="4">
        <v>0</v>
      </c>
      <c r="H276" s="4">
        <v>0</v>
      </c>
      <c r="I276" s="4">
        <v>1</v>
      </c>
      <c r="J276" s="34">
        <v>485</v>
      </c>
    </row>
    <row r="277" spans="1:10">
      <c r="A277" s="1">
        <v>200</v>
      </c>
      <c r="B277" s="1">
        <v>73.5</v>
      </c>
      <c r="C277" s="1">
        <v>700</v>
      </c>
      <c r="D277" s="1">
        <v>169</v>
      </c>
      <c r="E277" s="1">
        <v>4</v>
      </c>
      <c r="F277" s="1">
        <v>110</v>
      </c>
      <c r="G277" s="4">
        <v>0</v>
      </c>
      <c r="H277" s="4">
        <v>0</v>
      </c>
      <c r="I277" s="4">
        <v>1</v>
      </c>
      <c r="J277" s="34">
        <v>400</v>
      </c>
    </row>
    <row r="278" spans="1:10">
      <c r="A278" s="1">
        <v>200</v>
      </c>
      <c r="B278" s="1">
        <v>90</v>
      </c>
      <c r="C278" s="1">
        <v>850</v>
      </c>
      <c r="D278" s="1">
        <v>178</v>
      </c>
      <c r="E278" s="1">
        <v>3.8</v>
      </c>
      <c r="F278" s="1">
        <v>100</v>
      </c>
      <c r="G278" s="4">
        <v>0</v>
      </c>
      <c r="H278" s="4">
        <v>0</v>
      </c>
      <c r="I278" s="4">
        <v>1</v>
      </c>
      <c r="J278" s="34">
        <v>505</v>
      </c>
    </row>
    <row r="279" spans="1:10">
      <c r="A279" s="1">
        <v>200</v>
      </c>
      <c r="B279" s="1">
        <v>73.5</v>
      </c>
      <c r="C279" s="1">
        <v>850</v>
      </c>
      <c r="D279" s="1">
        <v>191</v>
      </c>
      <c r="E279" s="1">
        <v>3.8</v>
      </c>
      <c r="F279" s="1">
        <v>110</v>
      </c>
      <c r="G279" s="4">
        <v>0</v>
      </c>
      <c r="H279" s="4">
        <v>0</v>
      </c>
      <c r="I279" s="4">
        <v>1</v>
      </c>
      <c r="J279" s="34">
        <v>415</v>
      </c>
    </row>
    <row r="280" spans="1:10">
      <c r="A280" s="1">
        <v>160</v>
      </c>
      <c r="B280" s="1">
        <v>63</v>
      </c>
      <c r="C280" s="1">
        <v>300</v>
      </c>
      <c r="D280" s="1">
        <v>175</v>
      </c>
      <c r="E280" s="1">
        <v>7.5</v>
      </c>
      <c r="F280" s="1">
        <v>90</v>
      </c>
      <c r="G280" s="4">
        <v>1</v>
      </c>
      <c r="H280" s="4">
        <v>0</v>
      </c>
      <c r="I280" s="4">
        <v>0</v>
      </c>
      <c r="J280" s="34">
        <v>335</v>
      </c>
    </row>
    <row r="281" spans="1:10">
      <c r="A281" s="1">
        <v>160</v>
      </c>
      <c r="B281" s="1">
        <v>87</v>
      </c>
      <c r="C281" s="1">
        <v>300</v>
      </c>
      <c r="D281" s="1">
        <v>169</v>
      </c>
      <c r="E281" s="1">
        <v>7.6</v>
      </c>
      <c r="F281" s="1">
        <v>110</v>
      </c>
      <c r="G281" s="4">
        <v>1</v>
      </c>
      <c r="H281" s="4">
        <v>0</v>
      </c>
      <c r="I281" s="4">
        <v>0</v>
      </c>
      <c r="J281" s="34">
        <v>450</v>
      </c>
    </row>
    <row r="282" spans="1:10">
      <c r="A282" s="1">
        <v>200</v>
      </c>
      <c r="B282" s="1">
        <v>87</v>
      </c>
      <c r="C282" s="1">
        <v>600</v>
      </c>
      <c r="D282" s="1">
        <v>190</v>
      </c>
      <c r="E282" s="1">
        <v>5.7</v>
      </c>
      <c r="F282" s="1">
        <v>110</v>
      </c>
      <c r="G282" s="4">
        <v>0</v>
      </c>
      <c r="H282" s="4">
        <v>0</v>
      </c>
      <c r="I282" s="4">
        <v>1</v>
      </c>
      <c r="J282" s="34">
        <v>405</v>
      </c>
    </row>
    <row r="283" spans="1:10">
      <c r="A283" s="1">
        <v>200</v>
      </c>
      <c r="B283" s="1">
        <v>87</v>
      </c>
      <c r="C283" s="1">
        <v>600</v>
      </c>
      <c r="D283" s="1">
        <v>209</v>
      </c>
      <c r="E283" s="1">
        <v>5</v>
      </c>
      <c r="F283" s="1">
        <v>110</v>
      </c>
      <c r="G283" s="4">
        <v>0</v>
      </c>
      <c r="H283" s="4">
        <v>0</v>
      </c>
      <c r="I283" s="4">
        <v>1</v>
      </c>
      <c r="J283" s="34">
        <v>385</v>
      </c>
    </row>
    <row r="284" spans="1:10">
      <c r="A284" s="1">
        <v>132</v>
      </c>
      <c r="B284" s="1">
        <v>45</v>
      </c>
      <c r="C284" s="1">
        <v>245</v>
      </c>
      <c r="D284" s="1">
        <v>158</v>
      </c>
      <c r="E284" s="1">
        <v>12.6</v>
      </c>
      <c r="F284" s="1">
        <v>50</v>
      </c>
      <c r="G284" s="4">
        <v>1</v>
      </c>
      <c r="H284" s="4">
        <v>0</v>
      </c>
      <c r="I284" s="4">
        <v>0</v>
      </c>
      <c r="J284" s="34">
        <v>225</v>
      </c>
    </row>
    <row r="285" spans="1:10">
      <c r="A285" s="1">
        <v>130</v>
      </c>
      <c r="B285" s="1">
        <v>45</v>
      </c>
      <c r="C285" s="1">
        <v>245</v>
      </c>
      <c r="D285" s="1">
        <v>173</v>
      </c>
      <c r="E285" s="1">
        <v>13.3</v>
      </c>
      <c r="F285" s="1">
        <v>50</v>
      </c>
      <c r="G285" s="4">
        <v>1</v>
      </c>
      <c r="H285" s="4">
        <v>0</v>
      </c>
      <c r="I285" s="4">
        <v>0</v>
      </c>
      <c r="J285" s="34">
        <v>220</v>
      </c>
    </row>
    <row r="286" spans="1:10">
      <c r="A286" s="1">
        <v>172</v>
      </c>
      <c r="B286" s="1">
        <v>61</v>
      </c>
      <c r="C286" s="1">
        <v>340</v>
      </c>
      <c r="D286" s="1">
        <v>152</v>
      </c>
      <c r="E286" s="1">
        <v>7.6</v>
      </c>
      <c r="F286" s="1">
        <v>60</v>
      </c>
      <c r="G286" s="4">
        <v>1</v>
      </c>
      <c r="H286" s="4">
        <v>0</v>
      </c>
      <c r="I286" s="4">
        <v>0</v>
      </c>
      <c r="J286" s="34">
        <v>345</v>
      </c>
    </row>
    <row r="287" spans="1:10">
      <c r="A287" s="1">
        <v>170</v>
      </c>
      <c r="B287" s="1">
        <v>50.8</v>
      </c>
      <c r="C287" s="1">
        <v>270</v>
      </c>
      <c r="D287" s="1">
        <v>128</v>
      </c>
      <c r="E287" s="1">
        <v>9.1999999999999993</v>
      </c>
      <c r="F287" s="1">
        <v>85</v>
      </c>
      <c r="G287" s="4">
        <v>1</v>
      </c>
      <c r="H287" s="4">
        <v>0</v>
      </c>
      <c r="I287" s="4">
        <v>0</v>
      </c>
      <c r="J287" s="34">
        <v>320</v>
      </c>
    </row>
    <row r="288" spans="1:10">
      <c r="A288" s="1">
        <v>170</v>
      </c>
      <c r="B288" s="1">
        <v>50.8</v>
      </c>
      <c r="C288" s="1">
        <v>270</v>
      </c>
      <c r="D288" s="1">
        <v>123</v>
      </c>
      <c r="E288" s="1">
        <v>9.3000000000000007</v>
      </c>
      <c r="F288" s="1">
        <v>85</v>
      </c>
      <c r="G288" s="4">
        <v>1</v>
      </c>
      <c r="H288" s="4">
        <v>0</v>
      </c>
      <c r="I288" s="4">
        <v>0</v>
      </c>
      <c r="J288" s="34">
        <v>310</v>
      </c>
    </row>
    <row r="289" spans="1:10">
      <c r="A289" s="1">
        <v>135</v>
      </c>
      <c r="B289" s="1">
        <v>50</v>
      </c>
      <c r="C289" s="1">
        <v>260</v>
      </c>
      <c r="D289" s="1">
        <v>149</v>
      </c>
      <c r="E289" s="1">
        <v>11.3</v>
      </c>
      <c r="F289" s="1">
        <v>80</v>
      </c>
      <c r="G289" s="4">
        <v>1</v>
      </c>
      <c r="H289" s="4">
        <v>0</v>
      </c>
      <c r="I289" s="4">
        <v>0</v>
      </c>
      <c r="J289" s="34">
        <v>235</v>
      </c>
    </row>
    <row r="290" spans="1:10">
      <c r="A290" s="1">
        <v>135</v>
      </c>
      <c r="B290" s="1">
        <v>50</v>
      </c>
      <c r="C290" s="1">
        <v>260</v>
      </c>
      <c r="D290" s="1">
        <v>149</v>
      </c>
      <c r="E290" s="1">
        <v>11.3</v>
      </c>
      <c r="F290" s="1">
        <v>80</v>
      </c>
      <c r="G290" s="4">
        <v>1</v>
      </c>
      <c r="H290" s="4">
        <v>0</v>
      </c>
      <c r="I290" s="4">
        <v>0</v>
      </c>
      <c r="J290" s="34">
        <v>230</v>
      </c>
    </row>
    <row r="291" spans="1:10">
      <c r="A291" s="1">
        <v>150</v>
      </c>
      <c r="B291" s="1">
        <v>46.3</v>
      </c>
      <c r="C291" s="1">
        <v>260</v>
      </c>
      <c r="D291" s="1">
        <v>131</v>
      </c>
      <c r="E291" s="1">
        <v>8.6999999999999993</v>
      </c>
      <c r="F291" s="1">
        <v>78</v>
      </c>
      <c r="G291" s="4">
        <v>1</v>
      </c>
      <c r="H291" s="4">
        <v>0</v>
      </c>
      <c r="I291" s="4">
        <v>0</v>
      </c>
      <c r="J291" s="34">
        <v>290</v>
      </c>
    </row>
    <row r="292" spans="1:10">
      <c r="A292" s="1">
        <v>150</v>
      </c>
      <c r="B292" s="1">
        <v>48.1</v>
      </c>
      <c r="C292" s="1">
        <v>260</v>
      </c>
      <c r="D292" s="1">
        <v>120</v>
      </c>
      <c r="E292" s="1">
        <v>8.1</v>
      </c>
      <c r="F292" s="1">
        <v>80</v>
      </c>
      <c r="G292" s="4">
        <v>1</v>
      </c>
      <c r="H292" s="4">
        <v>0</v>
      </c>
      <c r="I292" s="4">
        <v>0</v>
      </c>
      <c r="J292" s="34">
        <v>315</v>
      </c>
    </row>
    <row r="293" spans="1:10">
      <c r="A293" s="1">
        <v>140</v>
      </c>
      <c r="B293" s="1">
        <v>44</v>
      </c>
      <c r="C293" s="1">
        <v>120</v>
      </c>
      <c r="D293" s="1">
        <v>144</v>
      </c>
      <c r="E293" s="1">
        <v>12.1</v>
      </c>
      <c r="F293" s="1">
        <v>60</v>
      </c>
      <c r="G293" s="4">
        <v>1</v>
      </c>
      <c r="H293" s="4">
        <v>0</v>
      </c>
      <c r="I293" s="4">
        <v>0</v>
      </c>
      <c r="J293" s="34">
        <v>245</v>
      </c>
    </row>
    <row r="294" spans="1:10">
      <c r="A294" s="1">
        <v>170</v>
      </c>
      <c r="B294" s="1">
        <v>73</v>
      </c>
      <c r="C294" s="1">
        <v>260</v>
      </c>
      <c r="D294" s="1">
        <v>145</v>
      </c>
      <c r="E294" s="1">
        <v>9</v>
      </c>
      <c r="F294" s="1">
        <v>90</v>
      </c>
      <c r="G294" s="4">
        <v>1</v>
      </c>
      <c r="H294" s="4">
        <v>0</v>
      </c>
      <c r="I294" s="4">
        <v>0</v>
      </c>
      <c r="J294" s="34">
        <v>365</v>
      </c>
    </row>
    <row r="295" spans="1:10">
      <c r="A295" s="1">
        <v>170</v>
      </c>
      <c r="B295" s="1">
        <v>82.2</v>
      </c>
      <c r="C295" s="1">
        <v>260</v>
      </c>
      <c r="D295" s="1">
        <v>146</v>
      </c>
      <c r="E295" s="1">
        <v>9</v>
      </c>
      <c r="F295" s="1">
        <v>100</v>
      </c>
      <c r="G295" s="4">
        <v>1</v>
      </c>
      <c r="H295" s="4">
        <v>0</v>
      </c>
      <c r="I295" s="4">
        <v>0</v>
      </c>
      <c r="J295" s="34">
        <v>410</v>
      </c>
    </row>
    <row r="296" spans="1:10">
      <c r="A296" s="1">
        <v>150</v>
      </c>
      <c r="B296" s="1">
        <v>50.8</v>
      </c>
      <c r="C296" s="1">
        <v>260</v>
      </c>
      <c r="D296" s="1">
        <v>126</v>
      </c>
      <c r="E296" s="1">
        <v>9</v>
      </c>
      <c r="F296" s="1">
        <v>85</v>
      </c>
      <c r="G296" s="4">
        <v>1</v>
      </c>
      <c r="H296" s="4">
        <v>0</v>
      </c>
      <c r="I296" s="4">
        <v>0</v>
      </c>
      <c r="J296" s="34">
        <v>285</v>
      </c>
    </row>
    <row r="297" spans="1:10">
      <c r="A297" s="1">
        <v>130</v>
      </c>
      <c r="B297" s="1">
        <v>46.3</v>
      </c>
      <c r="C297" s="1">
        <v>270</v>
      </c>
      <c r="D297" s="1">
        <v>217</v>
      </c>
      <c r="E297" s="1">
        <v>13.3</v>
      </c>
      <c r="F297" s="1">
        <v>78</v>
      </c>
      <c r="G297" s="4">
        <v>1</v>
      </c>
      <c r="H297" s="4">
        <v>0</v>
      </c>
      <c r="I297" s="4">
        <v>0</v>
      </c>
      <c r="J297" s="34">
        <v>180</v>
      </c>
    </row>
    <row r="298" spans="1:10">
      <c r="A298" s="1">
        <v>130</v>
      </c>
      <c r="B298" s="1">
        <v>68</v>
      </c>
      <c r="C298" s="1">
        <v>270</v>
      </c>
      <c r="D298" s="1">
        <v>202</v>
      </c>
      <c r="E298" s="1">
        <v>14.2</v>
      </c>
      <c r="F298" s="1">
        <v>79</v>
      </c>
      <c r="G298" s="4">
        <v>1</v>
      </c>
      <c r="H298" s="4">
        <v>0</v>
      </c>
      <c r="I298" s="4">
        <v>0</v>
      </c>
      <c r="J298" s="34">
        <v>260</v>
      </c>
    </row>
    <row r="299" spans="1:10">
      <c r="A299" s="1">
        <v>130</v>
      </c>
      <c r="B299" s="1">
        <v>46.3</v>
      </c>
      <c r="C299" s="1">
        <v>270</v>
      </c>
      <c r="D299" s="1">
        <v>219</v>
      </c>
      <c r="E299" s="1">
        <v>13.3</v>
      </c>
      <c r="F299" s="1">
        <v>78</v>
      </c>
      <c r="G299" s="4">
        <v>1</v>
      </c>
      <c r="H299" s="4">
        <v>0</v>
      </c>
      <c r="I299" s="4">
        <v>0</v>
      </c>
      <c r="J299" s="34">
        <v>180</v>
      </c>
    </row>
    <row r="300" spans="1:10">
      <c r="A300" s="1">
        <v>130</v>
      </c>
      <c r="B300" s="1">
        <v>68</v>
      </c>
      <c r="C300" s="1">
        <v>260</v>
      </c>
      <c r="D300" s="1">
        <v>204</v>
      </c>
      <c r="E300" s="1">
        <v>14.2</v>
      </c>
      <c r="F300" s="1">
        <v>79</v>
      </c>
      <c r="G300" s="4">
        <v>1</v>
      </c>
      <c r="H300" s="4">
        <v>0</v>
      </c>
      <c r="I300" s="4">
        <v>0</v>
      </c>
      <c r="J300" s="34">
        <v>260</v>
      </c>
    </row>
    <row r="301" spans="1:10">
      <c r="A301" s="1">
        <v>150</v>
      </c>
      <c r="B301" s="1">
        <v>46.3</v>
      </c>
      <c r="C301" s="1">
        <v>260</v>
      </c>
      <c r="D301" s="1">
        <v>136</v>
      </c>
      <c r="E301" s="1">
        <v>9.9</v>
      </c>
      <c r="F301" s="1">
        <v>78</v>
      </c>
      <c r="G301" s="4">
        <v>1</v>
      </c>
      <c r="H301" s="4">
        <v>0</v>
      </c>
      <c r="I301" s="4">
        <v>0</v>
      </c>
      <c r="J301" s="34">
        <v>270</v>
      </c>
    </row>
    <row r="302" spans="1:10">
      <c r="A302" s="1">
        <v>150</v>
      </c>
      <c r="B302" s="1">
        <v>50.8</v>
      </c>
      <c r="C302" s="1">
        <v>260</v>
      </c>
      <c r="D302" s="1">
        <v>125</v>
      </c>
      <c r="E302" s="1">
        <v>9.1</v>
      </c>
      <c r="F302" s="1">
        <v>85</v>
      </c>
      <c r="G302" s="4">
        <v>1</v>
      </c>
      <c r="H302" s="4">
        <v>0</v>
      </c>
      <c r="I302" s="4">
        <v>0</v>
      </c>
      <c r="J302" s="34">
        <v>300</v>
      </c>
    </row>
    <row r="303" spans="1:10">
      <c r="A303" s="1">
        <v>150</v>
      </c>
      <c r="B303" s="1">
        <v>46.3</v>
      </c>
      <c r="C303" s="1">
        <v>260</v>
      </c>
      <c r="D303" s="1">
        <v>132</v>
      </c>
      <c r="E303" s="1">
        <v>9</v>
      </c>
      <c r="F303" s="1">
        <v>78</v>
      </c>
      <c r="G303" s="4">
        <v>1</v>
      </c>
      <c r="H303" s="4">
        <v>0</v>
      </c>
      <c r="I303" s="4">
        <v>0</v>
      </c>
      <c r="J303" s="34">
        <v>290</v>
      </c>
    </row>
    <row r="304" spans="1:10">
      <c r="A304" s="1">
        <v>150</v>
      </c>
      <c r="B304" s="1">
        <v>48.1</v>
      </c>
      <c r="C304" s="1">
        <v>260</v>
      </c>
      <c r="D304" s="1">
        <v>120</v>
      </c>
      <c r="E304" s="1">
        <v>8.1999999999999993</v>
      </c>
      <c r="F304" s="1">
        <v>80</v>
      </c>
      <c r="G304" s="4">
        <v>1</v>
      </c>
      <c r="H304" s="4">
        <v>0</v>
      </c>
      <c r="I304" s="4">
        <v>0</v>
      </c>
      <c r="J304" s="34">
        <v>310</v>
      </c>
    </row>
    <row r="305" spans="1:10">
      <c r="A305" s="1">
        <v>170</v>
      </c>
      <c r="B305" s="1">
        <v>73</v>
      </c>
      <c r="C305" s="1">
        <v>345</v>
      </c>
      <c r="D305" s="1">
        <v>143</v>
      </c>
      <c r="E305" s="1">
        <v>8.8000000000000007</v>
      </c>
      <c r="F305" s="1">
        <v>90</v>
      </c>
      <c r="G305" s="4">
        <v>1</v>
      </c>
      <c r="H305" s="4">
        <v>0</v>
      </c>
      <c r="I305" s="4">
        <v>0</v>
      </c>
      <c r="J305" s="34">
        <v>380</v>
      </c>
    </row>
    <row r="306" spans="1:10">
      <c r="A306" s="1">
        <v>170</v>
      </c>
      <c r="B306" s="1">
        <v>73</v>
      </c>
      <c r="C306" s="1">
        <v>511</v>
      </c>
      <c r="D306" s="1">
        <v>195</v>
      </c>
      <c r="E306" s="1">
        <v>6.4</v>
      </c>
      <c r="F306" s="1">
        <v>90</v>
      </c>
      <c r="G306" s="4">
        <v>0</v>
      </c>
      <c r="H306" s="4">
        <v>0</v>
      </c>
      <c r="I306" s="4">
        <v>1</v>
      </c>
      <c r="J306" s="34">
        <v>375</v>
      </c>
    </row>
    <row r="307" spans="1:10">
      <c r="A307" s="1">
        <v>170</v>
      </c>
      <c r="B307" s="1">
        <v>96.9</v>
      </c>
      <c r="C307" s="1">
        <v>345</v>
      </c>
      <c r="D307" s="1">
        <v>145</v>
      </c>
      <c r="E307" s="1">
        <v>8.6999999999999993</v>
      </c>
      <c r="F307" s="1">
        <v>135</v>
      </c>
      <c r="G307" s="4">
        <v>1</v>
      </c>
      <c r="H307" s="4">
        <v>0</v>
      </c>
      <c r="I307" s="4">
        <v>0</v>
      </c>
      <c r="J307" s="34">
        <v>500</v>
      </c>
    </row>
    <row r="308" spans="1:10">
      <c r="A308" s="1">
        <v>170</v>
      </c>
      <c r="B308" s="1">
        <v>50.8</v>
      </c>
      <c r="C308" s="1">
        <v>260</v>
      </c>
      <c r="D308" s="1">
        <v>124</v>
      </c>
      <c r="E308" s="1">
        <v>9.8000000000000007</v>
      </c>
      <c r="F308" s="1">
        <v>80</v>
      </c>
      <c r="G308" s="4">
        <v>1</v>
      </c>
      <c r="H308" s="4">
        <v>0</v>
      </c>
      <c r="I308" s="4">
        <v>0</v>
      </c>
      <c r="J308" s="34">
        <v>300</v>
      </c>
    </row>
    <row r="309" spans="1:10">
      <c r="A309" s="1">
        <v>150</v>
      </c>
      <c r="B309" s="1">
        <v>50.8</v>
      </c>
      <c r="C309" s="1">
        <v>260</v>
      </c>
      <c r="D309" s="1">
        <v>127</v>
      </c>
      <c r="E309" s="1">
        <v>10</v>
      </c>
      <c r="F309" s="1">
        <v>80</v>
      </c>
      <c r="G309" s="4">
        <v>1</v>
      </c>
      <c r="H309" s="4">
        <v>0</v>
      </c>
      <c r="I309" s="4">
        <v>0</v>
      </c>
      <c r="J309" s="34">
        <v>300</v>
      </c>
    </row>
    <row r="310" spans="1:10">
      <c r="A310" s="1">
        <v>160</v>
      </c>
      <c r="B310" s="1">
        <v>58.3</v>
      </c>
      <c r="C310" s="1">
        <v>345</v>
      </c>
      <c r="D310" s="1">
        <v>129</v>
      </c>
      <c r="E310" s="1">
        <v>7.2</v>
      </c>
      <c r="F310" s="1">
        <v>70</v>
      </c>
      <c r="G310" s="4">
        <v>1</v>
      </c>
      <c r="H310" s="4">
        <v>0</v>
      </c>
      <c r="I310" s="4">
        <v>0</v>
      </c>
      <c r="J310" s="34">
        <v>375</v>
      </c>
    </row>
    <row r="311" spans="1:10">
      <c r="A311" s="1">
        <v>170</v>
      </c>
      <c r="B311" s="1">
        <v>73</v>
      </c>
      <c r="C311" s="1">
        <v>345</v>
      </c>
      <c r="D311" s="1">
        <v>150</v>
      </c>
      <c r="E311" s="1">
        <v>9.6999999999999993</v>
      </c>
      <c r="F311" s="1">
        <v>90</v>
      </c>
      <c r="G311" s="4">
        <v>1</v>
      </c>
      <c r="H311" s="4">
        <v>0</v>
      </c>
      <c r="I311" s="4">
        <v>0</v>
      </c>
      <c r="J311" s="34">
        <v>370</v>
      </c>
    </row>
    <row r="312" spans="1:10">
      <c r="A312" s="1">
        <v>170</v>
      </c>
      <c r="B312" s="1">
        <v>73</v>
      </c>
      <c r="C312" s="1">
        <v>511</v>
      </c>
      <c r="D312" s="1">
        <v>203</v>
      </c>
      <c r="E312" s="1">
        <v>7</v>
      </c>
      <c r="F312" s="1">
        <v>90</v>
      </c>
      <c r="G312" s="4">
        <v>0</v>
      </c>
      <c r="H312" s="4">
        <v>0</v>
      </c>
      <c r="I312" s="4">
        <v>1</v>
      </c>
      <c r="J312" s="34">
        <v>360</v>
      </c>
    </row>
    <row r="313" spans="1:10">
      <c r="A313" s="1">
        <v>170</v>
      </c>
      <c r="B313" s="1">
        <v>96.9</v>
      </c>
      <c r="C313" s="1">
        <v>345</v>
      </c>
      <c r="D313" s="1">
        <v>152</v>
      </c>
      <c r="E313" s="1">
        <v>9.6</v>
      </c>
      <c r="F313" s="1">
        <v>135</v>
      </c>
      <c r="G313" s="4">
        <v>1</v>
      </c>
      <c r="H313" s="4">
        <v>0</v>
      </c>
      <c r="I313" s="4">
        <v>0</v>
      </c>
      <c r="J313" s="34">
        <v>485</v>
      </c>
    </row>
    <row r="314" spans="1:10">
      <c r="A314" s="1">
        <v>132</v>
      </c>
      <c r="B314" s="1">
        <v>50</v>
      </c>
      <c r="C314" s="1">
        <v>270</v>
      </c>
      <c r="D314" s="1">
        <v>152</v>
      </c>
      <c r="E314" s="1">
        <v>11.7</v>
      </c>
      <c r="F314" s="1">
        <v>80</v>
      </c>
      <c r="G314" s="4">
        <v>1</v>
      </c>
      <c r="H314" s="4">
        <v>0</v>
      </c>
      <c r="I314" s="4">
        <v>0</v>
      </c>
      <c r="J314" s="34">
        <v>235</v>
      </c>
    </row>
    <row r="315" spans="1:10">
      <c r="A315" s="1">
        <v>132</v>
      </c>
      <c r="B315" s="1">
        <v>50</v>
      </c>
      <c r="C315" s="1">
        <v>270</v>
      </c>
      <c r="D315" s="1">
        <v>153</v>
      </c>
      <c r="E315" s="1">
        <v>11.7</v>
      </c>
      <c r="F315" s="1">
        <v>80</v>
      </c>
      <c r="G315" s="4">
        <v>1</v>
      </c>
      <c r="H315" s="4">
        <v>0</v>
      </c>
      <c r="I315" s="4">
        <v>0</v>
      </c>
      <c r="J315" s="34">
        <v>230</v>
      </c>
    </row>
    <row r="316" spans="1:10">
      <c r="A316" s="1">
        <v>130</v>
      </c>
      <c r="B316" s="1">
        <v>46.3</v>
      </c>
      <c r="C316" s="1">
        <v>270</v>
      </c>
      <c r="D316" s="1">
        <v>217</v>
      </c>
      <c r="E316" s="1">
        <v>13.3</v>
      </c>
      <c r="F316" s="1">
        <v>78</v>
      </c>
      <c r="G316" s="4">
        <v>1</v>
      </c>
      <c r="H316" s="4">
        <v>0</v>
      </c>
      <c r="I316" s="4">
        <v>0</v>
      </c>
      <c r="J316" s="34">
        <v>180</v>
      </c>
    </row>
    <row r="317" spans="1:10">
      <c r="A317" s="1">
        <v>130</v>
      </c>
      <c r="B317" s="1">
        <v>68</v>
      </c>
      <c r="C317" s="1">
        <v>270</v>
      </c>
      <c r="D317" s="1">
        <v>202</v>
      </c>
      <c r="E317" s="1">
        <v>14.2</v>
      </c>
      <c r="F317" s="1">
        <v>79</v>
      </c>
      <c r="G317" s="4">
        <v>1</v>
      </c>
      <c r="H317" s="4">
        <v>0</v>
      </c>
      <c r="I317" s="4">
        <v>0</v>
      </c>
      <c r="J317" s="34">
        <v>260</v>
      </c>
    </row>
    <row r="318" spans="1:10">
      <c r="A318" s="1">
        <v>130</v>
      </c>
      <c r="B318" s="1">
        <v>46.3</v>
      </c>
      <c r="C318" s="1">
        <v>270</v>
      </c>
      <c r="D318" s="1">
        <v>219</v>
      </c>
      <c r="E318" s="1">
        <v>13.3</v>
      </c>
      <c r="F318" s="1">
        <v>78</v>
      </c>
      <c r="G318" s="4">
        <v>1</v>
      </c>
      <c r="H318" s="4">
        <v>0</v>
      </c>
      <c r="I318" s="4">
        <v>0</v>
      </c>
      <c r="J318" s="34">
        <v>180</v>
      </c>
    </row>
    <row r="319" spans="1:10">
      <c r="A319" s="1">
        <v>130</v>
      </c>
      <c r="B319" s="1">
        <v>68</v>
      </c>
      <c r="C319" s="1">
        <v>270</v>
      </c>
      <c r="D319" s="1">
        <v>204</v>
      </c>
      <c r="E319" s="1">
        <v>14.2</v>
      </c>
      <c r="F319" s="1">
        <v>79</v>
      </c>
      <c r="G319" s="4">
        <v>1</v>
      </c>
      <c r="H319" s="4">
        <v>0</v>
      </c>
      <c r="I319" s="4">
        <v>0</v>
      </c>
      <c r="J319" s="34">
        <v>260</v>
      </c>
    </row>
    <row r="320" spans="1:10">
      <c r="A320" s="1">
        <v>205</v>
      </c>
      <c r="B320" s="1">
        <v>79</v>
      </c>
      <c r="C320" s="1">
        <v>740</v>
      </c>
      <c r="D320" s="1">
        <v>142</v>
      </c>
      <c r="E320" s="1">
        <v>4.5</v>
      </c>
      <c r="F320" s="1">
        <v>125</v>
      </c>
      <c r="G320" s="4">
        <v>0</v>
      </c>
      <c r="H320" s="4">
        <v>0</v>
      </c>
      <c r="I320" s="4">
        <v>1</v>
      </c>
      <c r="J320" s="34">
        <v>455</v>
      </c>
    </row>
    <row r="321" spans="1:10">
      <c r="A321" s="1">
        <v>205</v>
      </c>
      <c r="B321" s="1">
        <v>79</v>
      </c>
      <c r="C321" s="1">
        <v>740</v>
      </c>
      <c r="D321" s="1">
        <v>142</v>
      </c>
      <c r="E321" s="1">
        <v>4.2</v>
      </c>
      <c r="F321" s="1">
        <v>125</v>
      </c>
      <c r="G321" s="4">
        <v>0</v>
      </c>
      <c r="H321" s="4">
        <v>0</v>
      </c>
      <c r="I321" s="4">
        <v>1</v>
      </c>
      <c r="J321" s="34">
        <v>450</v>
      </c>
    </row>
    <row r="322" spans="1:10">
      <c r="A322" s="1">
        <v>205</v>
      </c>
      <c r="B322" s="1">
        <v>79</v>
      </c>
      <c r="C322" s="1">
        <v>490</v>
      </c>
      <c r="D322" s="1">
        <v>130</v>
      </c>
      <c r="E322" s="1">
        <v>6.2</v>
      </c>
      <c r="F322" s="1">
        <v>125</v>
      </c>
      <c r="G322" s="4">
        <v>0</v>
      </c>
      <c r="H322" s="4">
        <v>1</v>
      </c>
      <c r="I322" s="4">
        <v>0</v>
      </c>
      <c r="J322" s="34">
        <v>475</v>
      </c>
    </row>
    <row r="323" spans="1:10">
      <c r="A323" s="1">
        <v>205</v>
      </c>
      <c r="B323" s="1">
        <v>67</v>
      </c>
      <c r="C323" s="1">
        <v>490</v>
      </c>
      <c r="D323" s="1">
        <v>129</v>
      </c>
      <c r="E323" s="1">
        <v>6.4</v>
      </c>
      <c r="F323" s="1">
        <v>110</v>
      </c>
      <c r="G323" s="4">
        <v>0</v>
      </c>
      <c r="H323" s="4">
        <v>1</v>
      </c>
      <c r="I323" s="4">
        <v>0</v>
      </c>
      <c r="J323" s="34">
        <v>405</v>
      </c>
    </row>
    <row r="324" spans="1:10">
      <c r="A324" s="1">
        <v>210</v>
      </c>
      <c r="B324" s="1">
        <v>107</v>
      </c>
      <c r="C324" s="1">
        <v>840</v>
      </c>
      <c r="D324" s="1">
        <v>183</v>
      </c>
      <c r="E324" s="1">
        <v>5</v>
      </c>
      <c r="F324" s="1">
        <v>150</v>
      </c>
      <c r="G324" s="4">
        <v>0</v>
      </c>
      <c r="H324" s="4">
        <v>0</v>
      </c>
      <c r="I324" s="4">
        <v>1</v>
      </c>
      <c r="J324" s="34">
        <v>515</v>
      </c>
    </row>
    <row r="325" spans="1:10">
      <c r="A325" s="1">
        <v>210</v>
      </c>
      <c r="B325" s="1">
        <v>107</v>
      </c>
      <c r="C325" s="1">
        <v>910</v>
      </c>
      <c r="D325" s="1">
        <v>194</v>
      </c>
      <c r="E325" s="1">
        <v>4.7</v>
      </c>
      <c r="F325" s="1">
        <v>150</v>
      </c>
      <c r="G325" s="4">
        <v>0</v>
      </c>
      <c r="H325" s="4">
        <v>0</v>
      </c>
      <c r="I325" s="4">
        <v>1</v>
      </c>
      <c r="J325" s="34">
        <v>495</v>
      </c>
    </row>
    <row r="326" spans="1:10">
      <c r="A326" s="1">
        <v>180</v>
      </c>
      <c r="B326" s="1">
        <v>107</v>
      </c>
      <c r="C326" s="1">
        <v>490</v>
      </c>
      <c r="D326" s="1">
        <v>166</v>
      </c>
      <c r="E326" s="1">
        <v>7.8</v>
      </c>
      <c r="F326" s="1">
        <v>150</v>
      </c>
      <c r="G326" s="4">
        <v>0</v>
      </c>
      <c r="H326" s="4">
        <v>1</v>
      </c>
      <c r="I326" s="4">
        <v>0</v>
      </c>
      <c r="J326" s="34">
        <v>530</v>
      </c>
    </row>
    <row r="327" spans="1:10">
      <c r="A327" s="1">
        <v>200</v>
      </c>
      <c r="B327" s="1">
        <v>94</v>
      </c>
      <c r="C327" s="1">
        <v>686</v>
      </c>
      <c r="D327" s="1">
        <v>165</v>
      </c>
      <c r="E327" s="1">
        <v>3.8</v>
      </c>
      <c r="F327" s="1">
        <v>135</v>
      </c>
      <c r="G327" s="4">
        <v>0</v>
      </c>
      <c r="H327" s="4">
        <v>0</v>
      </c>
      <c r="I327" s="4">
        <v>1</v>
      </c>
      <c r="J327" s="34">
        <v>485</v>
      </c>
    </row>
    <row r="328" spans="1:10">
      <c r="A328" s="1">
        <v>180</v>
      </c>
      <c r="B328" s="1">
        <v>94</v>
      </c>
      <c r="C328" s="1">
        <v>343</v>
      </c>
      <c r="D328" s="1">
        <v>157</v>
      </c>
      <c r="E328" s="1">
        <v>7.4</v>
      </c>
      <c r="F328" s="1">
        <v>135</v>
      </c>
      <c r="G328" s="4">
        <v>0</v>
      </c>
      <c r="H328" s="4">
        <v>1</v>
      </c>
      <c r="I328" s="4">
        <v>0</v>
      </c>
      <c r="J328" s="34">
        <v>495</v>
      </c>
    </row>
    <row r="329" spans="1:10">
      <c r="A329" s="1">
        <v>220</v>
      </c>
      <c r="B329" s="1">
        <v>95</v>
      </c>
      <c r="C329" s="1">
        <v>650</v>
      </c>
      <c r="D329" s="1">
        <v>184</v>
      </c>
      <c r="E329" s="1">
        <v>5.2</v>
      </c>
      <c r="F329" s="1">
        <v>200</v>
      </c>
      <c r="G329" s="4">
        <v>0</v>
      </c>
      <c r="H329" s="4">
        <v>0</v>
      </c>
      <c r="I329" s="4">
        <v>1</v>
      </c>
      <c r="J329" s="34">
        <v>470</v>
      </c>
    </row>
    <row r="330" spans="1:10">
      <c r="A330" s="1">
        <v>240</v>
      </c>
      <c r="B330" s="1">
        <v>95</v>
      </c>
      <c r="C330" s="1">
        <v>820</v>
      </c>
      <c r="D330" s="1">
        <v>186</v>
      </c>
      <c r="E330" s="1">
        <v>4.0999999999999996</v>
      </c>
      <c r="F330" s="1">
        <v>200</v>
      </c>
      <c r="G330" s="4">
        <v>0</v>
      </c>
      <c r="H330" s="4">
        <v>0</v>
      </c>
      <c r="I330" s="4">
        <v>1</v>
      </c>
      <c r="J330" s="34">
        <v>470</v>
      </c>
    </row>
    <row r="331" spans="1:10">
      <c r="A331" s="1">
        <v>220</v>
      </c>
      <c r="B331" s="1">
        <v>95</v>
      </c>
      <c r="C331" s="1">
        <v>563</v>
      </c>
      <c r="D331" s="1">
        <v>177</v>
      </c>
      <c r="E331" s="1">
        <v>5.7</v>
      </c>
      <c r="F331" s="1">
        <v>200</v>
      </c>
      <c r="G331" s="4">
        <v>0</v>
      </c>
      <c r="H331" s="4">
        <v>1</v>
      </c>
      <c r="I331" s="4">
        <v>0</v>
      </c>
      <c r="J331" s="34">
        <v>495</v>
      </c>
    </row>
    <row r="332" spans="1:10">
      <c r="A332" s="1">
        <v>260</v>
      </c>
      <c r="B332" s="1">
        <v>95</v>
      </c>
      <c r="C332" s="1">
        <v>1001</v>
      </c>
      <c r="D332" s="1">
        <v>183</v>
      </c>
      <c r="E332" s="1">
        <v>3.3</v>
      </c>
      <c r="F332" s="1">
        <v>200</v>
      </c>
      <c r="G332" s="4">
        <v>0</v>
      </c>
      <c r="H332" s="4">
        <v>0</v>
      </c>
      <c r="I332" s="4">
        <v>1</v>
      </c>
      <c r="J332" s="34">
        <v>460</v>
      </c>
    </row>
    <row r="333" spans="1:10">
      <c r="A333" s="1">
        <v>230</v>
      </c>
      <c r="B333" s="1">
        <v>82.3</v>
      </c>
      <c r="C333" s="1">
        <v>410</v>
      </c>
      <c r="D333" s="1">
        <v>164</v>
      </c>
      <c r="E333" s="1">
        <v>4.8</v>
      </c>
      <c r="F333" s="1">
        <v>195</v>
      </c>
      <c r="G333" s="4">
        <v>0</v>
      </c>
      <c r="H333" s="4">
        <v>1</v>
      </c>
      <c r="I333" s="4">
        <v>0</v>
      </c>
      <c r="J333" s="34">
        <v>495</v>
      </c>
    </row>
    <row r="334" spans="1:10">
      <c r="A334" s="1">
        <v>230</v>
      </c>
      <c r="B334" s="1">
        <v>82.3</v>
      </c>
      <c r="C334" s="1">
        <v>585</v>
      </c>
      <c r="D334" s="1">
        <v>172</v>
      </c>
      <c r="E334" s="1">
        <v>4.5999999999999996</v>
      </c>
      <c r="F334" s="1">
        <v>195</v>
      </c>
      <c r="G334" s="4">
        <v>0</v>
      </c>
      <c r="H334" s="4">
        <v>0</v>
      </c>
      <c r="I334" s="4">
        <v>1</v>
      </c>
      <c r="J334" s="34">
        <v>490</v>
      </c>
    </row>
    <row r="335" spans="1:10">
      <c r="A335" s="1">
        <v>220</v>
      </c>
      <c r="B335" s="1">
        <v>97</v>
      </c>
      <c r="C335" s="1">
        <v>610</v>
      </c>
      <c r="D335" s="1">
        <v>188</v>
      </c>
      <c r="E335" s="1">
        <v>4.7</v>
      </c>
      <c r="F335" s="1">
        <v>281</v>
      </c>
      <c r="G335" s="4">
        <v>0</v>
      </c>
      <c r="H335" s="4">
        <v>0</v>
      </c>
      <c r="I335" s="4">
        <v>1</v>
      </c>
      <c r="J335" s="34">
        <v>510</v>
      </c>
    </row>
    <row r="336" spans="1:10">
      <c r="A336" s="1">
        <v>230</v>
      </c>
      <c r="B336" s="1">
        <v>97</v>
      </c>
      <c r="C336" s="1">
        <v>610</v>
      </c>
      <c r="D336" s="1">
        <v>175</v>
      </c>
      <c r="E336" s="1">
        <v>4.5999999999999996</v>
      </c>
      <c r="F336" s="1">
        <v>281</v>
      </c>
      <c r="G336" s="4">
        <v>0</v>
      </c>
      <c r="H336" s="4">
        <v>0</v>
      </c>
      <c r="I336" s="4">
        <v>1</v>
      </c>
      <c r="J336" s="34">
        <v>565</v>
      </c>
    </row>
    <row r="337" spans="1:10">
      <c r="A337" s="1">
        <v>250</v>
      </c>
      <c r="B337" s="1">
        <v>82.3</v>
      </c>
      <c r="C337" s="1">
        <v>695</v>
      </c>
      <c r="D337" s="1">
        <v>174</v>
      </c>
      <c r="E337" s="1">
        <v>3.7</v>
      </c>
      <c r="F337" s="1">
        <v>195</v>
      </c>
      <c r="G337" s="4">
        <v>0</v>
      </c>
      <c r="H337" s="4">
        <v>0</v>
      </c>
      <c r="I337" s="4">
        <v>1</v>
      </c>
      <c r="J337" s="34">
        <v>490</v>
      </c>
    </row>
    <row r="338" spans="1:10">
      <c r="A338" s="1">
        <v>240</v>
      </c>
      <c r="B338" s="1">
        <v>97</v>
      </c>
      <c r="C338" s="1">
        <v>710</v>
      </c>
      <c r="D338" s="1">
        <v>188</v>
      </c>
      <c r="E338" s="1">
        <v>3.8</v>
      </c>
      <c r="F338" s="1">
        <v>281</v>
      </c>
      <c r="G338" s="4">
        <v>0</v>
      </c>
      <c r="H338" s="4">
        <v>0</v>
      </c>
      <c r="I338" s="4">
        <v>1</v>
      </c>
      <c r="J338" s="34">
        <v>510</v>
      </c>
    </row>
    <row r="339" spans="1:10">
      <c r="A339" s="1">
        <v>250</v>
      </c>
      <c r="B339" s="1">
        <v>97</v>
      </c>
      <c r="C339" s="1">
        <v>710</v>
      </c>
      <c r="D339" s="1">
        <v>177</v>
      </c>
      <c r="E339" s="1">
        <v>3.7</v>
      </c>
      <c r="F339" s="1">
        <v>281</v>
      </c>
      <c r="G339" s="4">
        <v>0</v>
      </c>
      <c r="H339" s="4">
        <v>0</v>
      </c>
      <c r="I339" s="4">
        <v>1</v>
      </c>
      <c r="J339" s="34">
        <v>565</v>
      </c>
    </row>
    <row r="340" spans="1:10">
      <c r="A340" s="1">
        <v>250</v>
      </c>
      <c r="B340" s="1">
        <v>97</v>
      </c>
      <c r="C340" s="1">
        <v>710</v>
      </c>
      <c r="D340" s="1">
        <v>186</v>
      </c>
      <c r="E340" s="1">
        <v>3.7</v>
      </c>
      <c r="F340" s="1">
        <v>281</v>
      </c>
      <c r="G340" s="4">
        <v>0</v>
      </c>
      <c r="H340" s="4">
        <v>0</v>
      </c>
      <c r="I340" s="4">
        <v>1</v>
      </c>
      <c r="J340" s="34">
        <v>510</v>
      </c>
    </row>
    <row r="341" spans="1:10">
      <c r="A341" s="1">
        <v>250</v>
      </c>
      <c r="B341" s="1">
        <v>82.3</v>
      </c>
      <c r="C341" s="1">
        <v>695</v>
      </c>
      <c r="D341" s="1">
        <v>183</v>
      </c>
      <c r="E341" s="1">
        <v>3.7</v>
      </c>
      <c r="F341" s="1">
        <v>195</v>
      </c>
      <c r="G341" s="4">
        <v>0</v>
      </c>
      <c r="H341" s="4">
        <v>0</v>
      </c>
      <c r="I341" s="4">
        <v>1</v>
      </c>
      <c r="J341" s="34">
        <v>440</v>
      </c>
    </row>
    <row r="342" spans="1:10">
      <c r="A342" s="1">
        <v>250</v>
      </c>
      <c r="B342" s="1">
        <v>97</v>
      </c>
      <c r="C342" s="1">
        <v>790</v>
      </c>
      <c r="D342" s="1">
        <v>176</v>
      </c>
      <c r="E342" s="1">
        <v>3.3</v>
      </c>
      <c r="F342" s="1">
        <v>281</v>
      </c>
      <c r="G342" s="4">
        <v>0</v>
      </c>
      <c r="H342" s="4">
        <v>0</v>
      </c>
      <c r="I342" s="4">
        <v>1</v>
      </c>
      <c r="J342" s="34">
        <v>535</v>
      </c>
    </row>
    <row r="343" spans="1:10">
      <c r="A343" s="1">
        <v>250</v>
      </c>
      <c r="B343" s="1">
        <v>97</v>
      </c>
      <c r="C343" s="1">
        <v>790</v>
      </c>
      <c r="D343" s="1">
        <v>185</v>
      </c>
      <c r="E343" s="1">
        <v>3.3</v>
      </c>
      <c r="F343" s="1">
        <v>281</v>
      </c>
      <c r="G343" s="4">
        <v>0</v>
      </c>
      <c r="H343" s="4">
        <v>0</v>
      </c>
      <c r="I343" s="4">
        <v>1</v>
      </c>
      <c r="J343" s="34">
        <v>505</v>
      </c>
    </row>
    <row r="344" spans="1:10">
      <c r="A344" s="1">
        <v>230</v>
      </c>
      <c r="B344" s="1">
        <v>97</v>
      </c>
      <c r="C344" s="1">
        <v>420</v>
      </c>
      <c r="D344" s="1">
        <v>168</v>
      </c>
      <c r="E344" s="1">
        <v>4.8</v>
      </c>
      <c r="F344" s="1">
        <v>281</v>
      </c>
      <c r="G344" s="4">
        <v>0</v>
      </c>
      <c r="H344" s="4">
        <v>1</v>
      </c>
      <c r="I344" s="4">
        <v>0</v>
      </c>
      <c r="J344" s="34">
        <v>575</v>
      </c>
    </row>
    <row r="345" spans="1:10">
      <c r="A345" s="1">
        <v>230</v>
      </c>
      <c r="B345" s="1">
        <v>97</v>
      </c>
      <c r="C345" s="1">
        <v>420</v>
      </c>
      <c r="D345" s="1">
        <v>176</v>
      </c>
      <c r="E345" s="1">
        <v>4.8</v>
      </c>
      <c r="F345" s="1">
        <v>281</v>
      </c>
      <c r="G345" s="4">
        <v>0</v>
      </c>
      <c r="H345" s="4">
        <v>1</v>
      </c>
      <c r="I345" s="4">
        <v>0</v>
      </c>
      <c r="J345" s="34">
        <v>530</v>
      </c>
    </row>
    <row r="346" spans="1:10">
      <c r="A346" s="1">
        <v>230</v>
      </c>
      <c r="B346" s="1">
        <v>82.3</v>
      </c>
      <c r="C346" s="1">
        <v>410</v>
      </c>
      <c r="D346" s="1">
        <v>173</v>
      </c>
      <c r="E346" s="1">
        <v>4.8</v>
      </c>
      <c r="F346" s="1">
        <v>195</v>
      </c>
      <c r="G346" s="4">
        <v>0</v>
      </c>
      <c r="H346" s="4">
        <v>1</v>
      </c>
      <c r="I346" s="4">
        <v>0</v>
      </c>
      <c r="J346" s="34">
        <v>460</v>
      </c>
    </row>
    <row r="347" spans="1:10">
      <c r="A347" s="1">
        <v>260</v>
      </c>
      <c r="B347" s="1">
        <v>97</v>
      </c>
      <c r="C347" s="1">
        <v>940</v>
      </c>
      <c r="D347" s="1">
        <v>174</v>
      </c>
      <c r="E347" s="1">
        <v>2.7</v>
      </c>
      <c r="F347" s="1">
        <v>281</v>
      </c>
      <c r="G347" s="4">
        <v>0</v>
      </c>
      <c r="H347" s="4">
        <v>0</v>
      </c>
      <c r="I347" s="4">
        <v>1</v>
      </c>
      <c r="J347" s="34">
        <v>535</v>
      </c>
    </row>
    <row r="348" spans="1:10">
      <c r="A348" s="1">
        <v>250</v>
      </c>
      <c r="B348" s="1">
        <v>97</v>
      </c>
      <c r="C348" s="1">
        <v>940</v>
      </c>
      <c r="D348" s="1">
        <v>188</v>
      </c>
      <c r="E348" s="1">
        <v>2.8</v>
      </c>
      <c r="F348" s="1">
        <v>281</v>
      </c>
      <c r="G348" s="4">
        <v>0</v>
      </c>
      <c r="H348" s="4">
        <v>0</v>
      </c>
      <c r="I348" s="4">
        <v>1</v>
      </c>
      <c r="J348" s="34">
        <v>495</v>
      </c>
    </row>
    <row r="349" spans="1:10">
      <c r="A349" s="1">
        <v>290</v>
      </c>
      <c r="B349" s="1">
        <v>97</v>
      </c>
      <c r="C349" s="1">
        <v>1340</v>
      </c>
      <c r="D349" s="1">
        <v>184</v>
      </c>
      <c r="E349" s="1">
        <v>2.2999999999999998</v>
      </c>
      <c r="F349" s="1">
        <v>281</v>
      </c>
      <c r="G349" s="4">
        <v>0</v>
      </c>
      <c r="H349" s="4">
        <v>0</v>
      </c>
      <c r="I349" s="4">
        <v>1</v>
      </c>
      <c r="J349" s="34">
        <v>475</v>
      </c>
    </row>
    <row r="350" spans="1:10">
      <c r="A350" s="1">
        <v>305</v>
      </c>
      <c r="B350" s="1">
        <v>97</v>
      </c>
      <c r="C350" s="1">
        <v>1340</v>
      </c>
      <c r="D350" s="1">
        <v>180</v>
      </c>
      <c r="E350" s="1">
        <v>2.2000000000000002</v>
      </c>
      <c r="F350" s="1">
        <v>281</v>
      </c>
      <c r="G350" s="4">
        <v>0</v>
      </c>
      <c r="H350" s="4">
        <v>0</v>
      </c>
      <c r="I350" s="4">
        <v>1</v>
      </c>
      <c r="J350" s="34">
        <v>475</v>
      </c>
    </row>
    <row r="351" spans="1:10">
      <c r="A351" s="1">
        <v>260</v>
      </c>
      <c r="B351" s="1">
        <v>97</v>
      </c>
      <c r="C351" s="1">
        <v>1110</v>
      </c>
      <c r="D351" s="1">
        <v>174</v>
      </c>
      <c r="E351" s="1">
        <v>2.4</v>
      </c>
      <c r="F351" s="1">
        <v>281</v>
      </c>
      <c r="G351" s="4">
        <v>0</v>
      </c>
      <c r="H351" s="4">
        <v>0</v>
      </c>
      <c r="I351" s="4">
        <v>1</v>
      </c>
      <c r="J351" s="34">
        <v>525</v>
      </c>
    </row>
    <row r="352" spans="1:10">
      <c r="A352" s="1">
        <v>250</v>
      </c>
      <c r="B352" s="1">
        <v>97</v>
      </c>
      <c r="C352" s="1">
        <v>1110</v>
      </c>
      <c r="D352" s="1">
        <v>188</v>
      </c>
      <c r="E352" s="1">
        <v>2.5</v>
      </c>
      <c r="F352" s="1">
        <v>281</v>
      </c>
      <c r="G352" s="4">
        <v>0</v>
      </c>
      <c r="H352" s="4">
        <v>0</v>
      </c>
      <c r="I352" s="4">
        <v>1</v>
      </c>
      <c r="J352" s="34">
        <v>485</v>
      </c>
    </row>
    <row r="353" spans="1:10">
      <c r="A353" s="1">
        <v>260</v>
      </c>
      <c r="B353" s="1">
        <v>97</v>
      </c>
      <c r="C353" s="1">
        <v>1110</v>
      </c>
      <c r="D353" s="1">
        <v>183</v>
      </c>
      <c r="E353" s="1">
        <v>2.4</v>
      </c>
      <c r="F353" s="1">
        <v>281</v>
      </c>
      <c r="G353" s="4">
        <v>0</v>
      </c>
      <c r="H353" s="4">
        <v>0</v>
      </c>
      <c r="I353" s="4">
        <v>1</v>
      </c>
      <c r="J353" s="34">
        <v>505</v>
      </c>
    </row>
    <row r="354" spans="1:10">
      <c r="A354" s="1">
        <v>260</v>
      </c>
      <c r="B354" s="1">
        <v>97</v>
      </c>
      <c r="C354" s="1">
        <v>940</v>
      </c>
      <c r="D354" s="1">
        <v>184</v>
      </c>
      <c r="E354" s="1">
        <v>2.7</v>
      </c>
      <c r="F354" s="1">
        <v>281</v>
      </c>
      <c r="G354" s="4">
        <v>0</v>
      </c>
      <c r="H354" s="4">
        <v>0</v>
      </c>
      <c r="I354" s="4">
        <v>1</v>
      </c>
      <c r="J354" s="34">
        <v>505</v>
      </c>
    </row>
    <row r="355" spans="1:10">
      <c r="A355" s="1">
        <v>150</v>
      </c>
      <c r="B355" s="1">
        <v>40</v>
      </c>
      <c r="C355" s="1">
        <v>225</v>
      </c>
      <c r="D355" s="1">
        <v>124</v>
      </c>
      <c r="E355" s="1">
        <v>9.1999999999999993</v>
      </c>
      <c r="F355" s="1">
        <v>55</v>
      </c>
      <c r="G355" s="4">
        <v>1</v>
      </c>
      <c r="H355" s="4">
        <v>0</v>
      </c>
      <c r="I355" s="4">
        <v>0</v>
      </c>
      <c r="J355" s="34">
        <v>245</v>
      </c>
    </row>
    <row r="356" spans="1:10">
      <c r="A356" s="1">
        <v>150</v>
      </c>
      <c r="B356" s="1">
        <v>52</v>
      </c>
      <c r="C356" s="1">
        <v>245</v>
      </c>
      <c r="D356" s="1">
        <v>127</v>
      </c>
      <c r="E356" s="1">
        <v>8.1999999999999993</v>
      </c>
      <c r="F356" s="1">
        <v>70</v>
      </c>
      <c r="G356" s="4">
        <v>1</v>
      </c>
      <c r="H356" s="4">
        <v>0</v>
      </c>
      <c r="I356" s="4">
        <v>0</v>
      </c>
      <c r="J356" s="34">
        <v>315</v>
      </c>
    </row>
    <row r="357" spans="1:10">
      <c r="A357" s="1">
        <v>150</v>
      </c>
      <c r="B357" s="1">
        <v>40</v>
      </c>
      <c r="C357" s="1">
        <v>225</v>
      </c>
      <c r="D357" s="1">
        <v>132</v>
      </c>
      <c r="E357" s="1">
        <v>9</v>
      </c>
      <c r="F357" s="1">
        <v>55</v>
      </c>
      <c r="G357" s="4">
        <v>1</v>
      </c>
      <c r="H357" s="4">
        <v>0</v>
      </c>
      <c r="I357" s="4">
        <v>0</v>
      </c>
      <c r="J357" s="34">
        <v>250</v>
      </c>
    </row>
    <row r="358" spans="1:10">
      <c r="A358" s="1">
        <v>130</v>
      </c>
      <c r="B358" s="1">
        <v>40</v>
      </c>
      <c r="C358" s="1">
        <v>215</v>
      </c>
      <c r="D358" s="1">
        <v>129</v>
      </c>
      <c r="E358" s="1">
        <v>12</v>
      </c>
      <c r="F358" s="1">
        <v>55</v>
      </c>
      <c r="G358" s="4">
        <v>1</v>
      </c>
      <c r="H358" s="4">
        <v>0</v>
      </c>
      <c r="I358" s="4">
        <v>0</v>
      </c>
      <c r="J358" s="34">
        <v>255</v>
      </c>
    </row>
    <row r="359" spans="1:10">
      <c r="A359" s="1">
        <v>150</v>
      </c>
      <c r="B359" s="1">
        <v>52</v>
      </c>
      <c r="C359" s="1">
        <v>245</v>
      </c>
      <c r="D359" s="1">
        <v>129</v>
      </c>
      <c r="E359" s="1">
        <v>8</v>
      </c>
      <c r="F359" s="1">
        <v>70</v>
      </c>
      <c r="G359" s="4">
        <v>1</v>
      </c>
      <c r="H359" s="4">
        <v>0</v>
      </c>
      <c r="I359" s="4">
        <v>0</v>
      </c>
      <c r="J359" s="34">
        <v>320</v>
      </c>
    </row>
    <row r="360" spans="1:10">
      <c r="A360" s="1">
        <v>135</v>
      </c>
      <c r="B360" s="1">
        <v>45</v>
      </c>
      <c r="C360" s="1">
        <v>245</v>
      </c>
      <c r="D360" s="1">
        <v>158</v>
      </c>
      <c r="E360" s="1">
        <v>12.6</v>
      </c>
      <c r="F360" s="1">
        <v>50</v>
      </c>
      <c r="G360" s="4">
        <v>1</v>
      </c>
      <c r="H360" s="4">
        <v>0</v>
      </c>
      <c r="I360" s="4">
        <v>0</v>
      </c>
      <c r="J360" s="34">
        <v>225</v>
      </c>
    </row>
    <row r="361" spans="1:10">
      <c r="A361" s="1">
        <v>130</v>
      </c>
      <c r="B361" s="1">
        <v>45</v>
      </c>
      <c r="C361" s="1">
        <v>245</v>
      </c>
      <c r="D361" s="1">
        <v>170</v>
      </c>
      <c r="E361" s="1">
        <v>13.3</v>
      </c>
      <c r="F361" s="1">
        <v>50</v>
      </c>
      <c r="G361" s="4">
        <v>1</v>
      </c>
      <c r="H361" s="4">
        <v>0</v>
      </c>
      <c r="I361" s="4">
        <v>0</v>
      </c>
      <c r="J361" s="34">
        <v>220</v>
      </c>
    </row>
    <row r="362" spans="1:10">
      <c r="A362" s="1">
        <v>150</v>
      </c>
      <c r="B362" s="1">
        <v>60</v>
      </c>
      <c r="C362" s="1">
        <v>250</v>
      </c>
      <c r="D362" s="1">
        <v>125</v>
      </c>
      <c r="E362" s="1">
        <v>10.5</v>
      </c>
      <c r="F362" s="1">
        <v>88</v>
      </c>
      <c r="G362" s="4">
        <v>1</v>
      </c>
      <c r="H362" s="4">
        <v>0</v>
      </c>
      <c r="I362" s="4">
        <v>0</v>
      </c>
      <c r="J362" s="34">
        <v>380</v>
      </c>
    </row>
    <row r="363" spans="1:10">
      <c r="A363" s="1">
        <v>160</v>
      </c>
      <c r="B363" s="1">
        <v>60</v>
      </c>
      <c r="C363" s="1">
        <v>300</v>
      </c>
      <c r="D363" s="1">
        <v>133</v>
      </c>
      <c r="E363" s="1">
        <v>7.4</v>
      </c>
      <c r="F363" s="1">
        <v>88</v>
      </c>
      <c r="G363" s="4">
        <v>1</v>
      </c>
      <c r="H363" s="4">
        <v>0</v>
      </c>
      <c r="I363" s="4">
        <v>0</v>
      </c>
      <c r="J363" s="34">
        <v>380</v>
      </c>
    </row>
    <row r="364" spans="1:10">
      <c r="A364" s="1">
        <v>150</v>
      </c>
      <c r="B364" s="1">
        <v>60</v>
      </c>
      <c r="C364" s="1">
        <v>280</v>
      </c>
      <c r="D364" s="1">
        <v>144</v>
      </c>
      <c r="E364" s="1">
        <v>8.6</v>
      </c>
      <c r="F364" s="1">
        <v>75</v>
      </c>
      <c r="G364" s="4">
        <v>1</v>
      </c>
      <c r="H364" s="4">
        <v>0</v>
      </c>
      <c r="I364" s="4">
        <v>0</v>
      </c>
      <c r="J364" s="34">
        <v>340</v>
      </c>
    </row>
    <row r="365" spans="1:10">
      <c r="A365" s="1">
        <v>170</v>
      </c>
      <c r="B365" s="1">
        <v>87</v>
      </c>
      <c r="C365" s="1">
        <v>300</v>
      </c>
      <c r="D365" s="1">
        <v>143</v>
      </c>
      <c r="E365" s="1">
        <v>7.9</v>
      </c>
      <c r="F365" s="1">
        <v>95</v>
      </c>
      <c r="G365" s="4">
        <v>1</v>
      </c>
      <c r="H365" s="4">
        <v>0</v>
      </c>
      <c r="I365" s="4">
        <v>0</v>
      </c>
      <c r="J365" s="34">
        <v>480</v>
      </c>
    </row>
    <row r="366" spans="1:10">
      <c r="A366" s="1">
        <v>250</v>
      </c>
      <c r="B366" s="1">
        <v>102</v>
      </c>
      <c r="C366" s="1">
        <v>900</v>
      </c>
      <c r="D366" s="1">
        <v>192</v>
      </c>
      <c r="E366" s="1">
        <v>4.5</v>
      </c>
      <c r="F366" s="1">
        <v>126</v>
      </c>
      <c r="G366" s="4">
        <v>0</v>
      </c>
      <c r="H366" s="4">
        <v>0</v>
      </c>
      <c r="I366" s="4">
        <v>1</v>
      </c>
      <c r="J366" s="34">
        <v>465</v>
      </c>
    </row>
    <row r="367" spans="1:10">
      <c r="A367" s="1">
        <v>160</v>
      </c>
      <c r="B367" s="1">
        <v>52</v>
      </c>
      <c r="C367" s="1">
        <v>310</v>
      </c>
      <c r="D367" s="1">
        <v>149</v>
      </c>
      <c r="E367" s="1">
        <v>9</v>
      </c>
      <c r="F367" s="1">
        <v>90</v>
      </c>
      <c r="G367" s="4">
        <v>0</v>
      </c>
      <c r="H367" s="4">
        <v>1</v>
      </c>
      <c r="I367" s="4">
        <v>0</v>
      </c>
      <c r="J367" s="34">
        <v>310</v>
      </c>
    </row>
    <row r="368" spans="1:10">
      <c r="A368" s="1">
        <v>160</v>
      </c>
      <c r="B368" s="1">
        <v>59</v>
      </c>
      <c r="C368" s="1">
        <v>310</v>
      </c>
      <c r="D368" s="1">
        <v>149</v>
      </c>
      <c r="E368" s="1">
        <v>8.5</v>
      </c>
      <c r="F368" s="1">
        <v>110</v>
      </c>
      <c r="G368" s="4">
        <v>0</v>
      </c>
      <c r="H368" s="4">
        <v>1</v>
      </c>
      <c r="I368" s="4">
        <v>0</v>
      </c>
      <c r="J368" s="34">
        <v>350</v>
      </c>
    </row>
    <row r="369" spans="1:10">
      <c r="A369" s="1">
        <v>180</v>
      </c>
      <c r="B369" s="1">
        <v>77</v>
      </c>
      <c r="C369" s="1">
        <v>545</v>
      </c>
      <c r="D369" s="1">
        <v>145</v>
      </c>
      <c r="E369" s="1">
        <v>6.6</v>
      </c>
      <c r="F369" s="1">
        <v>120</v>
      </c>
      <c r="G369" s="4">
        <v>0</v>
      </c>
      <c r="H369" s="4">
        <v>1</v>
      </c>
      <c r="I369" s="4">
        <v>0</v>
      </c>
      <c r="J369" s="34">
        <v>450</v>
      </c>
    </row>
    <row r="370" spans="1:10">
      <c r="A370" s="1">
        <v>180</v>
      </c>
      <c r="B370" s="1">
        <v>79</v>
      </c>
      <c r="C370" s="1">
        <v>679</v>
      </c>
      <c r="D370" s="1">
        <v>151</v>
      </c>
      <c r="E370" s="1">
        <v>5.4</v>
      </c>
      <c r="F370" s="1">
        <v>135</v>
      </c>
      <c r="G370" s="4">
        <v>0</v>
      </c>
      <c r="H370" s="4">
        <v>0</v>
      </c>
      <c r="I370" s="4">
        <v>1</v>
      </c>
      <c r="J370" s="34">
        <v>450</v>
      </c>
    </row>
    <row r="371" spans="1:10">
      <c r="A371" s="1">
        <v>160</v>
      </c>
      <c r="B371" s="1">
        <v>59</v>
      </c>
      <c r="C371" s="1">
        <v>310</v>
      </c>
      <c r="D371" s="1">
        <v>145</v>
      </c>
      <c r="E371" s="1">
        <v>8.1</v>
      </c>
      <c r="F371" s="1">
        <v>110</v>
      </c>
      <c r="G371" s="4">
        <v>0</v>
      </c>
      <c r="H371" s="4">
        <v>1</v>
      </c>
      <c r="I371" s="4">
        <v>0</v>
      </c>
      <c r="J371" s="34">
        <v>360</v>
      </c>
    </row>
    <row r="372" spans="1:10">
      <c r="A372" s="1">
        <v>180</v>
      </c>
      <c r="B372" s="1">
        <v>77</v>
      </c>
      <c r="C372" s="1">
        <v>545</v>
      </c>
      <c r="D372" s="1">
        <v>141</v>
      </c>
      <c r="E372" s="1">
        <v>6.7</v>
      </c>
      <c r="F372" s="1">
        <v>120</v>
      </c>
      <c r="G372" s="4">
        <v>0</v>
      </c>
      <c r="H372" s="4">
        <v>1</v>
      </c>
      <c r="I372" s="4">
        <v>0</v>
      </c>
      <c r="J372" s="34">
        <v>455</v>
      </c>
    </row>
    <row r="373" spans="1:10">
      <c r="A373" s="1">
        <v>180</v>
      </c>
      <c r="B373" s="1">
        <v>77</v>
      </c>
      <c r="C373" s="1">
        <v>679</v>
      </c>
      <c r="D373" s="1">
        <v>150</v>
      </c>
      <c r="E373" s="1">
        <v>6.7</v>
      </c>
      <c r="F373" s="1">
        <v>120</v>
      </c>
      <c r="G373" s="4">
        <v>0</v>
      </c>
      <c r="H373" s="4">
        <v>0</v>
      </c>
      <c r="I373" s="4">
        <v>1</v>
      </c>
      <c r="J373" s="34">
        <v>450</v>
      </c>
    </row>
    <row r="374" spans="1:10">
      <c r="A374" s="1">
        <v>160</v>
      </c>
      <c r="B374" s="1">
        <v>59</v>
      </c>
      <c r="C374" s="1">
        <v>310</v>
      </c>
      <c r="D374" s="1">
        <v>141</v>
      </c>
      <c r="E374" s="1">
        <v>8.1</v>
      </c>
      <c r="F374" s="1">
        <v>110</v>
      </c>
      <c r="G374" s="4">
        <v>0</v>
      </c>
      <c r="H374" s="4">
        <v>1</v>
      </c>
      <c r="I374" s="4">
        <v>0</v>
      </c>
      <c r="J374" s="34">
        <v>370</v>
      </c>
    </row>
    <row r="375" spans="1:10">
      <c r="A375" s="1">
        <v>180</v>
      </c>
      <c r="B375" s="1">
        <v>77</v>
      </c>
      <c r="C375" s="1">
        <v>545</v>
      </c>
      <c r="D375" s="1">
        <v>138</v>
      </c>
      <c r="E375" s="1">
        <v>6.7</v>
      </c>
      <c r="F375" s="1">
        <v>120</v>
      </c>
      <c r="G375" s="4">
        <v>0</v>
      </c>
      <c r="H375" s="4">
        <v>1</v>
      </c>
      <c r="I375" s="4">
        <v>0</v>
      </c>
      <c r="J375" s="34">
        <v>470</v>
      </c>
    </row>
    <row r="376" spans="1:10">
      <c r="A376" s="1">
        <v>180</v>
      </c>
      <c r="B376" s="1">
        <v>77</v>
      </c>
      <c r="C376" s="1">
        <v>679</v>
      </c>
      <c r="D376" s="1">
        <v>146</v>
      </c>
      <c r="E376" s="1">
        <v>6.7</v>
      </c>
      <c r="F376" s="1">
        <v>120</v>
      </c>
      <c r="G376" s="4">
        <v>0</v>
      </c>
      <c r="H376" s="4">
        <v>0</v>
      </c>
      <c r="I376" s="4">
        <v>1</v>
      </c>
      <c r="J376" s="34">
        <v>460</v>
      </c>
    </row>
    <row r="377" spans="1:10">
      <c r="A377" s="1">
        <v>180</v>
      </c>
      <c r="B377" s="1">
        <v>79</v>
      </c>
      <c r="C377" s="1">
        <v>679</v>
      </c>
      <c r="D377" s="1">
        <v>143</v>
      </c>
      <c r="E377" s="1">
        <v>5.4</v>
      </c>
      <c r="F377" s="1">
        <v>135</v>
      </c>
      <c r="G377" s="4">
        <v>0</v>
      </c>
      <c r="H377" s="4">
        <v>0</v>
      </c>
      <c r="I377" s="4">
        <v>1</v>
      </c>
      <c r="J377" s="34">
        <v>470</v>
      </c>
    </row>
    <row r="378" spans="1:10">
      <c r="A378" s="1">
        <v>180</v>
      </c>
      <c r="B378" s="1">
        <v>79</v>
      </c>
      <c r="C378" s="1">
        <v>679</v>
      </c>
      <c r="D378" s="1">
        <v>147</v>
      </c>
      <c r="E378" s="1">
        <v>5.4</v>
      </c>
      <c r="F378" s="1">
        <v>135</v>
      </c>
      <c r="G378" s="4">
        <v>0</v>
      </c>
      <c r="H378" s="4">
        <v>0</v>
      </c>
      <c r="I378" s="4">
        <v>1</v>
      </c>
      <c r="J378" s="34">
        <v>460</v>
      </c>
    </row>
    <row r="379" spans="1:10">
      <c r="A379" s="1">
        <v>150</v>
      </c>
      <c r="B379" s="1">
        <v>81</v>
      </c>
      <c r="C379" s="1">
        <v>320</v>
      </c>
      <c r="D379" s="1">
        <v>166</v>
      </c>
      <c r="E379" s="1">
        <v>9.6</v>
      </c>
      <c r="F379" s="1">
        <v>50</v>
      </c>
      <c r="G379" s="4">
        <v>1</v>
      </c>
      <c r="H379" s="4">
        <v>0</v>
      </c>
      <c r="I379" s="4">
        <v>0</v>
      </c>
      <c r="J379" s="34">
        <v>390</v>
      </c>
    </row>
    <row r="380" spans="1:10">
      <c r="A380" s="1">
        <v>150</v>
      </c>
      <c r="B380" s="1">
        <v>68</v>
      </c>
      <c r="C380" s="1">
        <v>320</v>
      </c>
      <c r="D380" s="1">
        <v>149</v>
      </c>
      <c r="E380" s="1">
        <v>9.6</v>
      </c>
      <c r="F380" s="1">
        <v>50</v>
      </c>
      <c r="G380" s="4">
        <v>1</v>
      </c>
      <c r="H380" s="4">
        <v>0</v>
      </c>
      <c r="I380" s="4">
        <v>0</v>
      </c>
      <c r="J380" s="34">
        <v>330</v>
      </c>
    </row>
    <row r="381" spans="1:10">
      <c r="A381" s="1">
        <v>180</v>
      </c>
      <c r="B381" s="1">
        <v>62</v>
      </c>
      <c r="C381" s="1">
        <v>584</v>
      </c>
      <c r="D381" s="1">
        <v>155</v>
      </c>
      <c r="E381" s="1">
        <v>3.9</v>
      </c>
      <c r="F381" s="1">
        <v>100</v>
      </c>
      <c r="G381" s="4">
        <v>0</v>
      </c>
      <c r="H381" s="4">
        <v>0</v>
      </c>
      <c r="I381" s="4">
        <v>1</v>
      </c>
      <c r="J381" s="34">
        <v>325</v>
      </c>
    </row>
    <row r="382" spans="1:10">
      <c r="A382" s="1">
        <v>180</v>
      </c>
      <c r="B382" s="1">
        <v>62</v>
      </c>
      <c r="C382" s="1">
        <v>343</v>
      </c>
      <c r="D382" s="1">
        <v>141</v>
      </c>
      <c r="E382" s="1">
        <v>6.7</v>
      </c>
      <c r="F382" s="1">
        <v>100</v>
      </c>
      <c r="G382" s="4">
        <v>0</v>
      </c>
      <c r="H382" s="4">
        <v>1</v>
      </c>
      <c r="I382" s="4">
        <v>0</v>
      </c>
      <c r="J382" s="34">
        <v>335</v>
      </c>
    </row>
    <row r="383" spans="1:10">
      <c r="A383" s="1">
        <v>180</v>
      </c>
      <c r="B383" s="1">
        <v>47</v>
      </c>
      <c r="C383" s="1">
        <v>343</v>
      </c>
      <c r="D383" s="1">
        <v>152</v>
      </c>
      <c r="E383" s="1">
        <v>6.7</v>
      </c>
      <c r="F383" s="1">
        <v>65</v>
      </c>
      <c r="G383" s="4">
        <v>0</v>
      </c>
      <c r="H383" s="4">
        <v>1</v>
      </c>
      <c r="I383" s="4">
        <v>0</v>
      </c>
      <c r="J383" s="34">
        <v>250</v>
      </c>
    </row>
    <row r="384" spans="1:10">
      <c r="A384" s="1">
        <v>180</v>
      </c>
      <c r="B384" s="1">
        <v>62</v>
      </c>
      <c r="C384" s="1">
        <v>343</v>
      </c>
      <c r="D384" s="1">
        <v>148</v>
      </c>
      <c r="E384" s="1">
        <v>6.7</v>
      </c>
      <c r="F384" s="1">
        <v>100</v>
      </c>
      <c r="G384" s="4">
        <v>0</v>
      </c>
      <c r="H384" s="4">
        <v>1</v>
      </c>
      <c r="I384" s="4">
        <v>0</v>
      </c>
      <c r="J384" s="34">
        <v>335</v>
      </c>
    </row>
    <row r="385" spans="1:10">
      <c r="A385" s="1">
        <v>180</v>
      </c>
      <c r="B385" s="1">
        <v>62</v>
      </c>
      <c r="C385" s="1">
        <v>584</v>
      </c>
      <c r="D385" s="1">
        <v>155</v>
      </c>
      <c r="E385" s="1">
        <v>4.5</v>
      </c>
      <c r="F385" s="1">
        <v>100</v>
      </c>
      <c r="G385" s="4">
        <v>0</v>
      </c>
      <c r="H385" s="4">
        <v>0</v>
      </c>
      <c r="I385" s="4">
        <v>1</v>
      </c>
      <c r="J385" s="34">
        <v>325</v>
      </c>
    </row>
    <row r="386" spans="1:10">
      <c r="A386" s="1">
        <v>180</v>
      </c>
      <c r="B386" s="1">
        <v>47</v>
      </c>
      <c r="C386" s="1">
        <v>343</v>
      </c>
      <c r="D386" s="1">
        <v>152</v>
      </c>
      <c r="E386" s="1">
        <v>6.7</v>
      </c>
      <c r="F386" s="1">
        <v>65</v>
      </c>
      <c r="G386" s="4">
        <v>0</v>
      </c>
      <c r="H386" s="4">
        <v>1</v>
      </c>
      <c r="I386" s="4">
        <v>0</v>
      </c>
      <c r="J386" s="34">
        <v>250</v>
      </c>
    </row>
    <row r="387" spans="1:10">
      <c r="A387" s="1">
        <v>180</v>
      </c>
      <c r="B387" s="1">
        <v>62</v>
      </c>
      <c r="C387" s="1">
        <v>343</v>
      </c>
      <c r="D387" s="1">
        <v>148</v>
      </c>
      <c r="E387" s="1">
        <v>6.7</v>
      </c>
      <c r="F387" s="1">
        <v>100</v>
      </c>
      <c r="G387" s="4">
        <v>0</v>
      </c>
      <c r="H387" s="4">
        <v>1</v>
      </c>
      <c r="I387" s="4">
        <v>0</v>
      </c>
      <c r="J387" s="34">
        <v>335</v>
      </c>
    </row>
    <row r="388" spans="1:10">
      <c r="A388" s="1">
        <v>180</v>
      </c>
      <c r="B388" s="1">
        <v>62</v>
      </c>
      <c r="C388" s="1">
        <v>543</v>
      </c>
      <c r="D388" s="1">
        <v>149</v>
      </c>
      <c r="E388" s="1">
        <v>3.7</v>
      </c>
      <c r="F388" s="1">
        <v>100</v>
      </c>
      <c r="G388" s="4">
        <v>0</v>
      </c>
      <c r="H388" s="4">
        <v>0</v>
      </c>
      <c r="I388" s="4">
        <v>1</v>
      </c>
      <c r="J388" s="34">
        <v>335</v>
      </c>
    </row>
    <row r="389" spans="1:10">
      <c r="A389" s="1">
        <v>180</v>
      </c>
      <c r="B389" s="1">
        <v>62</v>
      </c>
      <c r="C389" s="1">
        <v>343</v>
      </c>
      <c r="D389" s="1">
        <v>136</v>
      </c>
      <c r="E389" s="1">
        <v>5.8</v>
      </c>
      <c r="F389" s="1">
        <v>110</v>
      </c>
      <c r="G389" s="4">
        <v>0</v>
      </c>
      <c r="H389" s="4">
        <v>1</v>
      </c>
      <c r="I389" s="4">
        <v>0</v>
      </c>
      <c r="J389" s="34">
        <v>355</v>
      </c>
    </row>
    <row r="390" spans="1:10">
      <c r="A390" s="1">
        <v>180</v>
      </c>
      <c r="B390" s="1">
        <v>47</v>
      </c>
      <c r="C390" s="1">
        <v>343</v>
      </c>
      <c r="D390" s="1">
        <v>145</v>
      </c>
      <c r="E390" s="1">
        <v>5.9</v>
      </c>
      <c r="F390" s="1">
        <v>65</v>
      </c>
      <c r="G390" s="4">
        <v>0</v>
      </c>
      <c r="H390" s="4">
        <v>1</v>
      </c>
      <c r="I390" s="4">
        <v>0</v>
      </c>
      <c r="J390" s="34">
        <v>265</v>
      </c>
    </row>
    <row r="391" spans="1:10">
      <c r="A391" s="1">
        <v>180</v>
      </c>
      <c r="B391" s="1">
        <v>62</v>
      </c>
      <c r="C391" s="1">
        <v>343</v>
      </c>
      <c r="D391" s="1">
        <v>143</v>
      </c>
      <c r="E391" s="1">
        <v>5.8</v>
      </c>
      <c r="F391" s="1">
        <v>110</v>
      </c>
      <c r="G391" s="4">
        <v>0</v>
      </c>
      <c r="H391" s="4">
        <v>1</v>
      </c>
      <c r="I391" s="4">
        <v>0</v>
      </c>
      <c r="J391" s="34">
        <v>355</v>
      </c>
    </row>
    <row r="392" spans="1:10">
      <c r="A392" s="1">
        <v>210</v>
      </c>
      <c r="B392" s="1">
        <v>94</v>
      </c>
      <c r="C392" s="1">
        <v>710</v>
      </c>
      <c r="D392" s="1">
        <v>174</v>
      </c>
      <c r="E392" s="1">
        <v>3.8</v>
      </c>
      <c r="F392" s="1">
        <v>230</v>
      </c>
      <c r="G392" s="4">
        <v>0</v>
      </c>
      <c r="H392" s="4">
        <v>0</v>
      </c>
      <c r="I392" s="4">
        <v>1</v>
      </c>
      <c r="J392" s="34">
        <v>450</v>
      </c>
    </row>
    <row r="393" spans="1:10">
      <c r="A393" s="1">
        <v>200</v>
      </c>
      <c r="B393" s="1">
        <v>94</v>
      </c>
      <c r="C393" s="1">
        <v>373</v>
      </c>
      <c r="D393" s="1">
        <v>159</v>
      </c>
      <c r="E393" s="1">
        <v>6.5</v>
      </c>
      <c r="F393" s="1">
        <v>230</v>
      </c>
      <c r="G393" s="4">
        <v>0</v>
      </c>
      <c r="H393" s="4">
        <v>1</v>
      </c>
      <c r="I393" s="4">
        <v>0</v>
      </c>
      <c r="J393" s="34">
        <v>465</v>
      </c>
    </row>
    <row r="394" spans="1:10">
      <c r="A394" s="1">
        <v>200</v>
      </c>
      <c r="B394" s="1">
        <v>74.400000000000006</v>
      </c>
      <c r="C394" s="1">
        <v>373</v>
      </c>
      <c r="D394" s="1">
        <v>160</v>
      </c>
      <c r="E394" s="1">
        <v>6.9</v>
      </c>
      <c r="F394" s="1">
        <v>110</v>
      </c>
      <c r="G394" s="4">
        <v>0</v>
      </c>
      <c r="H394" s="4">
        <v>1</v>
      </c>
      <c r="I394" s="4">
        <v>0</v>
      </c>
      <c r="J394" s="34">
        <v>370</v>
      </c>
    </row>
    <row r="395" spans="1:10">
      <c r="A395" s="1">
        <v>200</v>
      </c>
      <c r="B395" s="1">
        <v>94</v>
      </c>
      <c r="C395" s="1">
        <v>373</v>
      </c>
      <c r="D395" s="1">
        <v>159</v>
      </c>
      <c r="E395" s="1">
        <v>6.5</v>
      </c>
      <c r="F395" s="1">
        <v>230</v>
      </c>
      <c r="G395" s="4">
        <v>0</v>
      </c>
      <c r="H395" s="4">
        <v>1</v>
      </c>
      <c r="I395" s="4">
        <v>0</v>
      </c>
      <c r="J395" s="34">
        <v>465</v>
      </c>
    </row>
    <row r="396" spans="1:10">
      <c r="A396" s="1">
        <v>200</v>
      </c>
      <c r="B396" s="1">
        <v>94</v>
      </c>
      <c r="C396" s="1">
        <v>643</v>
      </c>
      <c r="D396" s="1">
        <v>174</v>
      </c>
      <c r="E396" s="1">
        <v>4.9000000000000004</v>
      </c>
      <c r="F396" s="1">
        <v>230</v>
      </c>
      <c r="G396" s="4">
        <v>0</v>
      </c>
      <c r="H396" s="4">
        <v>0</v>
      </c>
      <c r="I396" s="4">
        <v>1</v>
      </c>
      <c r="J396" s="34">
        <v>455</v>
      </c>
    </row>
    <row r="397" spans="1:10">
      <c r="A397" s="1">
        <v>200</v>
      </c>
      <c r="B397" s="1">
        <v>94</v>
      </c>
      <c r="C397" s="1">
        <v>643</v>
      </c>
      <c r="D397" s="1">
        <v>174</v>
      </c>
      <c r="E397" s="1">
        <v>4.9000000000000004</v>
      </c>
      <c r="F397" s="1">
        <v>230</v>
      </c>
      <c r="G397" s="4">
        <v>0</v>
      </c>
      <c r="H397" s="4">
        <v>0</v>
      </c>
      <c r="I397" s="4">
        <v>1</v>
      </c>
      <c r="J397" s="34">
        <v>455</v>
      </c>
    </row>
    <row r="398" spans="1:10">
      <c r="A398" s="1">
        <v>160</v>
      </c>
      <c r="B398" s="1">
        <v>64</v>
      </c>
      <c r="C398" s="1">
        <v>336</v>
      </c>
      <c r="D398" s="1">
        <v>154</v>
      </c>
      <c r="E398" s="1">
        <v>6.9</v>
      </c>
      <c r="F398" s="1">
        <v>100</v>
      </c>
      <c r="G398" s="4">
        <v>0</v>
      </c>
      <c r="H398" s="4">
        <v>0</v>
      </c>
      <c r="I398" s="4">
        <v>1</v>
      </c>
      <c r="J398" s="34">
        <v>320</v>
      </c>
    </row>
    <row r="399" spans="1:10">
      <c r="A399" s="1">
        <v>201</v>
      </c>
      <c r="B399" s="1">
        <v>75</v>
      </c>
      <c r="C399" s="1">
        <v>493</v>
      </c>
      <c r="D399" s="1">
        <v>119</v>
      </c>
      <c r="E399" s="1">
        <v>4.4000000000000004</v>
      </c>
      <c r="F399" s="1">
        <v>124</v>
      </c>
      <c r="G399" s="4">
        <v>0</v>
      </c>
      <c r="H399" s="4">
        <v>0</v>
      </c>
      <c r="I399" s="4">
        <v>1</v>
      </c>
      <c r="J399" s="34">
        <v>525</v>
      </c>
    </row>
    <row r="400" spans="1:10">
      <c r="A400" s="1">
        <v>201</v>
      </c>
      <c r="B400" s="1">
        <v>75</v>
      </c>
      <c r="C400" s="1">
        <v>450</v>
      </c>
      <c r="D400" s="1">
        <v>117</v>
      </c>
      <c r="E400" s="1">
        <v>5.2</v>
      </c>
      <c r="F400" s="1">
        <v>124</v>
      </c>
      <c r="G400" s="4">
        <v>0</v>
      </c>
      <c r="H400" s="4">
        <v>1</v>
      </c>
      <c r="I400" s="4">
        <v>0</v>
      </c>
      <c r="J400" s="34">
        <v>545</v>
      </c>
    </row>
    <row r="401" spans="1:10">
      <c r="A401" s="1">
        <v>262</v>
      </c>
      <c r="B401" s="1">
        <v>75</v>
      </c>
      <c r="C401" s="1">
        <v>741</v>
      </c>
      <c r="D401" s="1">
        <v>142</v>
      </c>
      <c r="E401" s="1">
        <v>3.2</v>
      </c>
      <c r="F401" s="1">
        <v>124</v>
      </c>
      <c r="G401" s="4">
        <v>0</v>
      </c>
      <c r="H401" s="4">
        <v>0</v>
      </c>
      <c r="I401" s="4">
        <v>1</v>
      </c>
      <c r="J401" s="34">
        <v>490</v>
      </c>
    </row>
    <row r="402" spans="1:10">
      <c r="A402" s="1">
        <v>201</v>
      </c>
      <c r="B402" s="1">
        <v>60.5</v>
      </c>
      <c r="C402" s="1">
        <v>420</v>
      </c>
      <c r="D402" s="1">
        <v>116</v>
      </c>
      <c r="E402" s="1">
        <v>6.1</v>
      </c>
      <c r="F402" s="1">
        <v>110</v>
      </c>
      <c r="G402" s="4">
        <v>0</v>
      </c>
      <c r="H402" s="4">
        <v>1</v>
      </c>
      <c r="I402" s="4">
        <v>0</v>
      </c>
      <c r="J402" s="34">
        <v>445</v>
      </c>
    </row>
    <row r="403" spans="1:10">
      <c r="A403" s="1">
        <v>250</v>
      </c>
      <c r="B403" s="1">
        <v>95</v>
      </c>
      <c r="C403" s="1">
        <v>498</v>
      </c>
      <c r="D403" s="1">
        <v>150</v>
      </c>
      <c r="E403" s="1">
        <v>3.2</v>
      </c>
      <c r="F403" s="1">
        <v>140</v>
      </c>
      <c r="G403" s="4">
        <v>0</v>
      </c>
      <c r="H403" s="4">
        <v>0</v>
      </c>
      <c r="I403" s="4">
        <v>1</v>
      </c>
      <c r="J403" s="34">
        <v>575</v>
      </c>
    </row>
    <row r="404" spans="1:10">
      <c r="A404" s="1">
        <v>282</v>
      </c>
      <c r="B404" s="1">
        <v>95</v>
      </c>
      <c r="C404" s="1">
        <v>498</v>
      </c>
      <c r="D404" s="1">
        <v>158</v>
      </c>
      <c r="E404" s="1">
        <v>2.2999999999999998</v>
      </c>
      <c r="F404" s="1">
        <v>140</v>
      </c>
      <c r="G404" s="4">
        <v>0</v>
      </c>
      <c r="H404" s="4">
        <v>0</v>
      </c>
      <c r="I404" s="4">
        <v>1</v>
      </c>
      <c r="J404" s="34">
        <v>560</v>
      </c>
    </row>
    <row r="405" spans="1:10">
      <c r="A405" s="1">
        <v>250</v>
      </c>
      <c r="B405" s="1">
        <v>95</v>
      </c>
      <c r="C405" s="1">
        <v>498</v>
      </c>
      <c r="D405" s="1">
        <v>165</v>
      </c>
      <c r="E405" s="1">
        <v>3.9</v>
      </c>
      <c r="F405" s="1">
        <v>140</v>
      </c>
      <c r="G405" s="4">
        <v>0</v>
      </c>
      <c r="H405" s="4">
        <v>0</v>
      </c>
      <c r="I405" s="4">
        <v>1</v>
      </c>
      <c r="J405" s="34">
        <v>485</v>
      </c>
    </row>
    <row r="406" spans="1:10">
      <c r="A406" s="1">
        <v>262</v>
      </c>
      <c r="B406" s="1">
        <v>95</v>
      </c>
      <c r="C406" s="1">
        <v>498</v>
      </c>
      <c r="D406" s="1">
        <v>180</v>
      </c>
      <c r="E406" s="1">
        <v>2.7</v>
      </c>
      <c r="F406" s="1">
        <v>140</v>
      </c>
      <c r="G406" s="4">
        <v>0</v>
      </c>
      <c r="H406" s="4">
        <v>0</v>
      </c>
      <c r="I406" s="4">
        <v>1</v>
      </c>
      <c r="J406" s="34">
        <v>465</v>
      </c>
    </row>
    <row r="407" spans="1:10">
      <c r="A407" s="1">
        <v>201</v>
      </c>
      <c r="B407" s="1">
        <v>75</v>
      </c>
      <c r="C407" s="1">
        <v>493</v>
      </c>
      <c r="D407" s="1">
        <v>132</v>
      </c>
      <c r="E407" s="1">
        <v>4.8</v>
      </c>
      <c r="F407" s="1">
        <v>124</v>
      </c>
      <c r="G407" s="4">
        <v>0</v>
      </c>
      <c r="H407" s="4">
        <v>0</v>
      </c>
      <c r="I407" s="4">
        <v>1</v>
      </c>
      <c r="J407" s="34">
        <v>455</v>
      </c>
    </row>
    <row r="408" spans="1:10">
      <c r="A408" s="1">
        <v>201</v>
      </c>
      <c r="B408" s="1">
        <v>75</v>
      </c>
      <c r="C408" s="1">
        <v>450</v>
      </c>
      <c r="D408" s="1">
        <v>121</v>
      </c>
      <c r="E408" s="1">
        <v>5.6</v>
      </c>
      <c r="F408" s="1">
        <v>124</v>
      </c>
      <c r="G408" s="4">
        <v>0</v>
      </c>
      <c r="H408" s="4">
        <v>1</v>
      </c>
      <c r="I408" s="4">
        <v>0</v>
      </c>
      <c r="J408" s="34">
        <v>470</v>
      </c>
    </row>
    <row r="409" spans="1:10">
      <c r="A409" s="1">
        <v>201</v>
      </c>
      <c r="B409" s="1">
        <v>60.5</v>
      </c>
      <c r="C409" s="1">
        <v>420</v>
      </c>
      <c r="D409" s="1">
        <v>121</v>
      </c>
      <c r="E409" s="1">
        <v>5.9</v>
      </c>
      <c r="F409" s="1">
        <v>110</v>
      </c>
      <c r="G409" s="4">
        <v>0</v>
      </c>
      <c r="H409" s="4">
        <v>1</v>
      </c>
      <c r="I409" s="4">
        <v>0</v>
      </c>
      <c r="J409" s="34">
        <v>375</v>
      </c>
    </row>
    <row r="410" spans="1:10">
      <c r="A410" s="1">
        <v>130</v>
      </c>
      <c r="B410" s="1">
        <v>68</v>
      </c>
      <c r="C410" s="1">
        <v>260</v>
      </c>
      <c r="D410" s="1">
        <v>204</v>
      </c>
      <c r="E410" s="1">
        <v>13.3</v>
      </c>
      <c r="F410" s="1">
        <v>79</v>
      </c>
      <c r="G410" s="4">
        <v>1</v>
      </c>
      <c r="H410" s="4">
        <v>0</v>
      </c>
      <c r="I410" s="4">
        <v>0</v>
      </c>
      <c r="J410" s="34">
        <v>260</v>
      </c>
    </row>
    <row r="411" spans="1:10">
      <c r="A411" s="1">
        <v>130</v>
      </c>
      <c r="B411" s="1">
        <v>46.3</v>
      </c>
      <c r="C411" s="1">
        <v>260</v>
      </c>
      <c r="D411" s="1">
        <v>217</v>
      </c>
      <c r="E411" s="1">
        <v>12.1</v>
      </c>
      <c r="F411" s="1">
        <v>78</v>
      </c>
      <c r="G411" s="4">
        <v>1</v>
      </c>
      <c r="H411" s="4">
        <v>0</v>
      </c>
      <c r="I411" s="4">
        <v>0</v>
      </c>
      <c r="J411" s="34">
        <v>180</v>
      </c>
    </row>
    <row r="412" spans="1:10">
      <c r="A412" s="1">
        <v>130</v>
      </c>
      <c r="B412" s="1">
        <v>68</v>
      </c>
      <c r="C412" s="1">
        <v>260</v>
      </c>
      <c r="D412" s="1">
        <v>202</v>
      </c>
      <c r="E412" s="1">
        <v>13.3</v>
      </c>
      <c r="F412" s="1">
        <v>79</v>
      </c>
      <c r="G412" s="4">
        <v>1</v>
      </c>
      <c r="H412" s="4">
        <v>0</v>
      </c>
      <c r="I412" s="4">
        <v>0</v>
      </c>
      <c r="J412" s="34">
        <v>260</v>
      </c>
    </row>
    <row r="413" spans="1:10">
      <c r="A413" s="1">
        <v>132</v>
      </c>
      <c r="B413" s="1">
        <v>50</v>
      </c>
      <c r="C413" s="1">
        <v>260</v>
      </c>
      <c r="D413" s="1">
        <v>149</v>
      </c>
      <c r="E413" s="1">
        <v>11.7</v>
      </c>
      <c r="F413" s="1">
        <v>80</v>
      </c>
      <c r="G413" s="4">
        <v>1</v>
      </c>
      <c r="H413" s="4">
        <v>0</v>
      </c>
      <c r="I413" s="4">
        <v>0</v>
      </c>
      <c r="J413" s="34">
        <v>235</v>
      </c>
    </row>
    <row r="414" spans="1:10">
      <c r="A414" s="1">
        <v>132</v>
      </c>
      <c r="B414" s="1">
        <v>50</v>
      </c>
      <c r="C414" s="1">
        <v>260</v>
      </c>
      <c r="D414" s="1">
        <v>149</v>
      </c>
      <c r="E414" s="1">
        <v>11.7</v>
      </c>
      <c r="F414" s="1">
        <v>80</v>
      </c>
      <c r="G414" s="4">
        <v>1</v>
      </c>
      <c r="H414" s="4">
        <v>0</v>
      </c>
      <c r="I414" s="4">
        <v>0</v>
      </c>
      <c r="J414" s="34">
        <v>230</v>
      </c>
    </row>
    <row r="415" spans="1:10">
      <c r="A415" s="1">
        <v>160</v>
      </c>
      <c r="B415" s="1">
        <v>64</v>
      </c>
      <c r="C415" s="1">
        <v>336</v>
      </c>
      <c r="D415" s="1">
        <v>154</v>
      </c>
      <c r="E415" s="1">
        <v>6.9</v>
      </c>
      <c r="F415" s="1">
        <v>100</v>
      </c>
      <c r="G415" s="4">
        <v>0</v>
      </c>
      <c r="H415" s="4">
        <v>0</v>
      </c>
      <c r="I415" s="4">
        <v>1</v>
      </c>
      <c r="J415" s="34">
        <v>345</v>
      </c>
    </row>
    <row r="416" spans="1:10">
      <c r="A416" s="1">
        <v>160</v>
      </c>
      <c r="B416" s="1">
        <v>64</v>
      </c>
      <c r="C416" s="1">
        <v>265</v>
      </c>
      <c r="D416" s="1">
        <v>145</v>
      </c>
      <c r="E416" s="1">
        <v>7.5</v>
      </c>
      <c r="F416" s="1">
        <v>100</v>
      </c>
      <c r="G416" s="4">
        <v>1</v>
      </c>
      <c r="H416" s="4">
        <v>0</v>
      </c>
      <c r="I416" s="4">
        <v>0</v>
      </c>
      <c r="J416" s="34">
        <v>350</v>
      </c>
    </row>
    <row r="417" spans="1:10">
      <c r="A417" s="1">
        <v>200</v>
      </c>
      <c r="B417" s="1">
        <v>87.7</v>
      </c>
      <c r="C417" s="1">
        <v>500</v>
      </c>
      <c r="D417" s="1">
        <v>186</v>
      </c>
      <c r="E417" s="1">
        <v>5.9</v>
      </c>
      <c r="F417" s="1">
        <v>120</v>
      </c>
      <c r="G417" s="4">
        <v>0</v>
      </c>
      <c r="H417" s="4">
        <v>0</v>
      </c>
      <c r="I417" s="4">
        <v>1</v>
      </c>
      <c r="J417" s="34">
        <v>405</v>
      </c>
    </row>
    <row r="418" spans="1:10">
      <c r="A418" s="1">
        <v>200</v>
      </c>
      <c r="B418" s="1">
        <v>87.7</v>
      </c>
      <c r="C418" s="1">
        <v>620</v>
      </c>
      <c r="D418" s="1">
        <v>196</v>
      </c>
      <c r="E418" s="1">
        <v>5.5</v>
      </c>
      <c r="F418" s="1">
        <v>120</v>
      </c>
      <c r="G418" s="4">
        <v>0</v>
      </c>
      <c r="H418" s="4">
        <v>0</v>
      </c>
      <c r="I418" s="4">
        <v>1</v>
      </c>
      <c r="J418" s="34">
        <v>400</v>
      </c>
    </row>
    <row r="419" spans="1:10">
      <c r="A419" s="1">
        <v>160</v>
      </c>
      <c r="B419" s="1">
        <v>86</v>
      </c>
      <c r="C419" s="1">
        <v>560</v>
      </c>
      <c r="D419" s="1">
        <v>182</v>
      </c>
      <c r="E419" s="1">
        <v>6.5</v>
      </c>
      <c r="F419" s="1">
        <v>145</v>
      </c>
      <c r="G419" s="4">
        <v>0</v>
      </c>
      <c r="H419" s="4">
        <v>0</v>
      </c>
      <c r="I419" s="4">
        <v>1</v>
      </c>
      <c r="J419" s="34">
        <v>350</v>
      </c>
    </row>
    <row r="420" spans="1:10">
      <c r="A420" s="1">
        <v>160</v>
      </c>
      <c r="B420" s="1">
        <v>86</v>
      </c>
      <c r="C420" s="1">
        <v>560</v>
      </c>
      <c r="D420" s="1">
        <v>190</v>
      </c>
      <c r="E420" s="1">
        <v>7.9</v>
      </c>
      <c r="F420" s="1">
        <v>145</v>
      </c>
      <c r="G420" s="4">
        <v>0</v>
      </c>
      <c r="H420" s="4">
        <v>1</v>
      </c>
      <c r="I420" s="4">
        <v>0</v>
      </c>
      <c r="J420" s="34">
        <v>370</v>
      </c>
    </row>
    <row r="421" spans="1:10">
      <c r="A421" s="1">
        <v>160</v>
      </c>
      <c r="B421" s="1">
        <v>79</v>
      </c>
      <c r="C421" s="1">
        <v>560</v>
      </c>
      <c r="D421" s="1">
        <v>194</v>
      </c>
      <c r="E421" s="1">
        <v>6.5</v>
      </c>
      <c r="F421" s="1">
        <v>135</v>
      </c>
      <c r="G421" s="4">
        <v>0</v>
      </c>
      <c r="H421" s="4">
        <v>0</v>
      </c>
      <c r="I421" s="4">
        <v>1</v>
      </c>
      <c r="J421" s="34">
        <v>330</v>
      </c>
    </row>
    <row r="422" spans="1:10">
      <c r="A422" s="1">
        <v>160</v>
      </c>
      <c r="B422" s="1">
        <v>79</v>
      </c>
      <c r="C422" s="1">
        <v>560</v>
      </c>
      <c r="D422" s="1">
        <v>187</v>
      </c>
      <c r="E422" s="1">
        <v>7.6</v>
      </c>
      <c r="F422" s="1">
        <v>135</v>
      </c>
      <c r="G422" s="4">
        <v>0</v>
      </c>
      <c r="H422" s="4">
        <v>1</v>
      </c>
      <c r="I422" s="4">
        <v>0</v>
      </c>
      <c r="J422" s="34">
        <v>360</v>
      </c>
    </row>
    <row r="423" spans="1:10">
      <c r="A423" s="1">
        <v>145</v>
      </c>
      <c r="B423" s="1">
        <v>59</v>
      </c>
      <c r="C423" s="1">
        <v>310</v>
      </c>
      <c r="D423" s="1">
        <v>178</v>
      </c>
      <c r="E423" s="1">
        <v>10.7</v>
      </c>
      <c r="F423" s="1">
        <v>110</v>
      </c>
      <c r="G423" s="4">
        <v>0</v>
      </c>
      <c r="H423" s="4">
        <v>1</v>
      </c>
      <c r="I423" s="4">
        <v>0</v>
      </c>
      <c r="J423" s="34">
        <v>275</v>
      </c>
    </row>
    <row r="424" spans="1:10">
      <c r="A424" s="1">
        <v>180</v>
      </c>
      <c r="B424" s="1">
        <v>79</v>
      </c>
      <c r="C424" s="1">
        <v>545</v>
      </c>
      <c r="D424" s="1">
        <v>131</v>
      </c>
      <c r="E424" s="1">
        <v>5.9</v>
      </c>
      <c r="F424" s="1">
        <v>135</v>
      </c>
      <c r="G424" s="4">
        <v>0</v>
      </c>
      <c r="H424" s="4">
        <v>1</v>
      </c>
      <c r="I424" s="4">
        <v>0</v>
      </c>
      <c r="J424" s="34">
        <v>470</v>
      </c>
    </row>
    <row r="425" spans="1:10">
      <c r="A425" s="1">
        <v>200</v>
      </c>
      <c r="B425" s="1">
        <v>79</v>
      </c>
      <c r="C425" s="1">
        <v>545</v>
      </c>
      <c r="D425" s="1">
        <v>131</v>
      </c>
      <c r="E425" s="1">
        <v>5.6</v>
      </c>
      <c r="F425" s="1">
        <v>135</v>
      </c>
      <c r="G425" s="4">
        <v>0</v>
      </c>
      <c r="H425" s="4">
        <v>1</v>
      </c>
      <c r="I425" s="4">
        <v>0</v>
      </c>
      <c r="J425" s="34">
        <v>465</v>
      </c>
    </row>
    <row r="426" spans="1:10">
      <c r="A426" s="1">
        <v>160</v>
      </c>
      <c r="B426" s="1">
        <v>59</v>
      </c>
      <c r="C426" s="1">
        <v>310</v>
      </c>
      <c r="D426" s="1">
        <v>136</v>
      </c>
      <c r="E426" s="1">
        <v>7.6</v>
      </c>
      <c r="F426" s="1">
        <v>110</v>
      </c>
      <c r="G426" s="4">
        <v>0</v>
      </c>
      <c r="H426" s="4">
        <v>1</v>
      </c>
      <c r="I426" s="4">
        <v>0</v>
      </c>
      <c r="J426" s="34">
        <v>365</v>
      </c>
    </row>
    <row r="427" spans="1:10">
      <c r="A427" s="1">
        <v>160</v>
      </c>
      <c r="B427" s="1">
        <v>77</v>
      </c>
      <c r="C427" s="1">
        <v>310</v>
      </c>
      <c r="D427" s="1">
        <v>138</v>
      </c>
      <c r="E427" s="1">
        <v>7.1</v>
      </c>
      <c r="F427" s="1">
        <v>120</v>
      </c>
      <c r="G427" s="4">
        <v>0</v>
      </c>
      <c r="H427" s="4">
        <v>1</v>
      </c>
      <c r="I427" s="4">
        <v>0</v>
      </c>
      <c r="J427" s="34">
        <v>465</v>
      </c>
    </row>
    <row r="428" spans="1:10">
      <c r="A428" s="1">
        <v>160</v>
      </c>
      <c r="B428" s="1">
        <v>52</v>
      </c>
      <c r="C428" s="1">
        <v>310</v>
      </c>
      <c r="D428" s="1">
        <v>134</v>
      </c>
      <c r="E428" s="1">
        <v>8.1999999999999993</v>
      </c>
      <c r="F428" s="1">
        <v>90</v>
      </c>
      <c r="G428" s="4">
        <v>0</v>
      </c>
      <c r="H428" s="4">
        <v>1</v>
      </c>
      <c r="I428" s="4">
        <v>0</v>
      </c>
      <c r="J428" s="34">
        <v>325</v>
      </c>
    </row>
    <row r="429" spans="1:10">
      <c r="A429" s="1">
        <v>180</v>
      </c>
      <c r="B429" s="1">
        <v>77</v>
      </c>
      <c r="C429" s="1">
        <v>679</v>
      </c>
      <c r="D429" s="1">
        <v>152</v>
      </c>
      <c r="E429" s="1">
        <v>5.4</v>
      </c>
      <c r="F429" s="1">
        <v>120</v>
      </c>
      <c r="G429" s="4">
        <v>0</v>
      </c>
      <c r="H429" s="4">
        <v>0</v>
      </c>
      <c r="I429" s="4">
        <v>1</v>
      </c>
      <c r="J429" s="34">
        <v>420</v>
      </c>
    </row>
    <row r="430" spans="1:10">
      <c r="A430" s="1">
        <v>180</v>
      </c>
      <c r="B430" s="1">
        <v>77</v>
      </c>
      <c r="C430" s="1">
        <v>545</v>
      </c>
      <c r="D430" s="1">
        <v>149</v>
      </c>
      <c r="E430" s="1">
        <v>6.7</v>
      </c>
      <c r="F430" s="1">
        <v>120</v>
      </c>
      <c r="G430" s="4">
        <v>0</v>
      </c>
      <c r="H430" s="4">
        <v>1</v>
      </c>
      <c r="I430" s="4">
        <v>0</v>
      </c>
      <c r="J430" s="34">
        <v>445</v>
      </c>
    </row>
    <row r="431" spans="1:10">
      <c r="A431" s="1">
        <v>180</v>
      </c>
      <c r="B431" s="1">
        <v>77</v>
      </c>
      <c r="C431" s="1">
        <v>679</v>
      </c>
      <c r="D431" s="1">
        <v>155</v>
      </c>
      <c r="E431" s="1">
        <v>6.6</v>
      </c>
      <c r="F431" s="1">
        <v>120</v>
      </c>
      <c r="G431" s="4">
        <v>0</v>
      </c>
      <c r="H431" s="4">
        <v>0</v>
      </c>
      <c r="I431" s="4">
        <v>1</v>
      </c>
      <c r="J431" s="34">
        <v>435</v>
      </c>
    </row>
    <row r="432" spans="1:10">
      <c r="A432" s="1">
        <v>160</v>
      </c>
      <c r="B432" s="1">
        <v>52</v>
      </c>
      <c r="C432" s="1">
        <v>310</v>
      </c>
      <c r="D432" s="1">
        <v>143</v>
      </c>
      <c r="E432" s="1">
        <v>9</v>
      </c>
      <c r="F432" s="1">
        <v>87</v>
      </c>
      <c r="G432" s="4">
        <v>0</v>
      </c>
      <c r="H432" s="4">
        <v>1</v>
      </c>
      <c r="I432" s="4">
        <v>0</v>
      </c>
      <c r="J432" s="34">
        <v>285</v>
      </c>
    </row>
    <row r="433" spans="1:10">
      <c r="A433" s="1">
        <v>180</v>
      </c>
      <c r="B433" s="1">
        <v>77</v>
      </c>
      <c r="C433" s="1">
        <v>679</v>
      </c>
      <c r="D433" s="1">
        <v>144</v>
      </c>
      <c r="E433" s="1">
        <v>5.5</v>
      </c>
      <c r="F433" s="1">
        <v>120</v>
      </c>
      <c r="G433" s="4">
        <v>0</v>
      </c>
      <c r="H433" s="4">
        <v>0</v>
      </c>
      <c r="I433" s="4">
        <v>1</v>
      </c>
      <c r="J433" s="34">
        <v>430</v>
      </c>
    </row>
    <row r="434" spans="1:10">
      <c r="A434" s="1">
        <v>180</v>
      </c>
      <c r="B434" s="1">
        <v>77</v>
      </c>
      <c r="C434" s="1">
        <v>545</v>
      </c>
      <c r="D434" s="1">
        <v>138</v>
      </c>
      <c r="E434" s="1">
        <v>6.7</v>
      </c>
      <c r="F434" s="1">
        <v>120</v>
      </c>
      <c r="G434" s="4">
        <v>0</v>
      </c>
      <c r="H434" s="4">
        <v>1</v>
      </c>
      <c r="I434" s="4">
        <v>0</v>
      </c>
      <c r="J434" s="34">
        <v>460</v>
      </c>
    </row>
    <row r="435" spans="1:10">
      <c r="A435" s="1">
        <v>160</v>
      </c>
      <c r="B435" s="1">
        <v>52</v>
      </c>
      <c r="C435" s="1">
        <v>310</v>
      </c>
      <c r="D435" s="1">
        <v>142</v>
      </c>
      <c r="E435" s="1">
        <v>8.9</v>
      </c>
      <c r="F435" s="1">
        <v>87</v>
      </c>
      <c r="G435" s="4">
        <v>0</v>
      </c>
      <c r="H435" s="4">
        <v>1</v>
      </c>
      <c r="I435" s="4">
        <v>0</v>
      </c>
      <c r="J435" s="34">
        <v>320</v>
      </c>
    </row>
    <row r="436" spans="1:10">
      <c r="A436" s="1">
        <v>180</v>
      </c>
      <c r="B436" s="1">
        <v>86</v>
      </c>
      <c r="C436" s="1">
        <v>560</v>
      </c>
      <c r="D436" s="1">
        <v>145</v>
      </c>
      <c r="E436" s="1">
        <v>5.4</v>
      </c>
      <c r="F436" s="1">
        <v>145</v>
      </c>
      <c r="G436" s="4">
        <v>0</v>
      </c>
      <c r="H436" s="4">
        <v>0</v>
      </c>
      <c r="I436" s="4">
        <v>1</v>
      </c>
      <c r="J436" s="34">
        <v>500</v>
      </c>
    </row>
    <row r="437" spans="1:10">
      <c r="A437" s="1">
        <v>180</v>
      </c>
      <c r="B437" s="1">
        <v>77</v>
      </c>
      <c r="C437" s="1">
        <v>550</v>
      </c>
      <c r="D437" s="1">
        <v>132</v>
      </c>
      <c r="E437" s="1">
        <v>6.5</v>
      </c>
      <c r="F437" s="1">
        <v>125</v>
      </c>
      <c r="G437" s="4">
        <v>0</v>
      </c>
      <c r="H437" s="4">
        <v>1</v>
      </c>
      <c r="I437" s="4">
        <v>0</v>
      </c>
      <c r="J437" s="34">
        <v>475</v>
      </c>
    </row>
    <row r="438" spans="1:10">
      <c r="A438" s="1">
        <v>180</v>
      </c>
      <c r="B438" s="1">
        <v>86</v>
      </c>
      <c r="C438" s="1">
        <v>550</v>
      </c>
      <c r="D438" s="1">
        <v>133</v>
      </c>
      <c r="E438" s="1">
        <v>6.6</v>
      </c>
      <c r="F438" s="1">
        <v>145</v>
      </c>
      <c r="G438" s="4">
        <v>0</v>
      </c>
      <c r="H438" s="4">
        <v>1</v>
      </c>
      <c r="I438" s="4">
        <v>0</v>
      </c>
      <c r="J438" s="34">
        <v>525</v>
      </c>
    </row>
    <row r="439" spans="1:10">
      <c r="A439" s="1">
        <v>180</v>
      </c>
      <c r="B439" s="1">
        <v>86</v>
      </c>
      <c r="C439" s="1">
        <v>560</v>
      </c>
      <c r="D439" s="1">
        <v>147</v>
      </c>
      <c r="E439" s="1">
        <v>5.5</v>
      </c>
      <c r="F439" s="1">
        <v>145</v>
      </c>
      <c r="G439" s="4">
        <v>0</v>
      </c>
      <c r="H439" s="4">
        <v>0</v>
      </c>
      <c r="I439" s="4">
        <v>1</v>
      </c>
      <c r="J439" s="34">
        <v>500</v>
      </c>
    </row>
    <row r="440" spans="1:10">
      <c r="A440" s="1">
        <v>180</v>
      </c>
      <c r="B440" s="1">
        <v>77</v>
      </c>
      <c r="C440" s="1">
        <v>550</v>
      </c>
      <c r="D440" s="1">
        <v>146</v>
      </c>
      <c r="E440" s="1">
        <v>6.6</v>
      </c>
      <c r="F440" s="1">
        <v>125</v>
      </c>
      <c r="G440" s="4">
        <v>0</v>
      </c>
      <c r="H440" s="4">
        <v>1</v>
      </c>
      <c r="I440" s="4">
        <v>0</v>
      </c>
      <c r="J440" s="34">
        <v>470</v>
      </c>
    </row>
    <row r="441" spans="1:10">
      <c r="A441" s="1">
        <v>180</v>
      </c>
      <c r="B441" s="1">
        <v>86</v>
      </c>
      <c r="C441" s="1">
        <v>550</v>
      </c>
      <c r="D441" s="1">
        <v>125</v>
      </c>
      <c r="E441" s="1">
        <v>6.7</v>
      </c>
      <c r="F441" s="1">
        <v>145</v>
      </c>
      <c r="G441" s="4">
        <v>0</v>
      </c>
      <c r="H441" s="4">
        <v>1</v>
      </c>
      <c r="I441" s="4">
        <v>0</v>
      </c>
      <c r="J441" s="34">
        <v>520</v>
      </c>
    </row>
    <row r="442" spans="1:10">
      <c r="A442" s="1">
        <v>180</v>
      </c>
      <c r="B442" s="1">
        <v>67</v>
      </c>
      <c r="C442" s="1">
        <v>420</v>
      </c>
      <c r="D442" s="1">
        <v>151</v>
      </c>
      <c r="E442" s="1">
        <v>7.3</v>
      </c>
      <c r="F442" s="1">
        <v>110</v>
      </c>
      <c r="G442" s="4">
        <v>0</v>
      </c>
      <c r="H442" s="4">
        <v>1</v>
      </c>
      <c r="I442" s="4">
        <v>0</v>
      </c>
      <c r="J442" s="34">
        <v>360</v>
      </c>
    </row>
    <row r="443" spans="1:10">
      <c r="A443" s="1">
        <v>180</v>
      </c>
      <c r="B443" s="1">
        <v>79</v>
      </c>
      <c r="C443" s="1">
        <v>420</v>
      </c>
      <c r="D443" s="1">
        <v>146</v>
      </c>
      <c r="E443" s="1">
        <v>7.3</v>
      </c>
      <c r="F443" s="1">
        <v>125</v>
      </c>
      <c r="G443" s="4">
        <v>0</v>
      </c>
      <c r="H443" s="4">
        <v>1</v>
      </c>
      <c r="I443" s="4">
        <v>0</v>
      </c>
      <c r="J443" s="34">
        <v>420</v>
      </c>
    </row>
    <row r="444" spans="1:10">
      <c r="A444" s="1">
        <v>180</v>
      </c>
      <c r="B444" s="1">
        <v>79</v>
      </c>
      <c r="C444" s="1">
        <v>670</v>
      </c>
      <c r="D444" s="1">
        <v>155</v>
      </c>
      <c r="E444" s="1">
        <v>4.8</v>
      </c>
      <c r="F444" s="1">
        <v>125</v>
      </c>
      <c r="G444" s="4">
        <v>0</v>
      </c>
      <c r="H444" s="4">
        <v>0</v>
      </c>
      <c r="I444" s="4">
        <v>1</v>
      </c>
      <c r="J444" s="34">
        <v>400</v>
      </c>
    </row>
    <row r="445" spans="1:10">
      <c r="A445" s="1">
        <v>180</v>
      </c>
      <c r="B445" s="1">
        <v>79</v>
      </c>
      <c r="C445" s="1">
        <v>670</v>
      </c>
      <c r="D445" s="1">
        <v>155</v>
      </c>
      <c r="E445" s="1">
        <v>4.5999999999999996</v>
      </c>
      <c r="F445" s="1">
        <v>125</v>
      </c>
      <c r="G445" s="4">
        <v>0</v>
      </c>
      <c r="H445" s="4">
        <v>0</v>
      </c>
      <c r="I445" s="4">
        <v>1</v>
      </c>
      <c r="J445" s="34">
        <v>400</v>
      </c>
    </row>
    <row r="446" spans="1:10">
      <c r="A446" s="1">
        <v>180</v>
      </c>
      <c r="B446" s="1">
        <v>88</v>
      </c>
      <c r="C446" s="1">
        <v>480</v>
      </c>
      <c r="D446" s="1">
        <v>135</v>
      </c>
      <c r="E446" s="1">
        <v>6.9</v>
      </c>
      <c r="F446" s="1">
        <v>190</v>
      </c>
      <c r="G446" s="4">
        <v>0</v>
      </c>
      <c r="H446" s="4">
        <v>1</v>
      </c>
      <c r="I446" s="4">
        <v>0</v>
      </c>
      <c r="J446" s="34">
        <v>485</v>
      </c>
    </row>
    <row r="447" spans="1:10">
      <c r="A447" s="1">
        <v>180</v>
      </c>
      <c r="B447" s="1">
        <v>102</v>
      </c>
      <c r="C447" s="1">
        <v>670</v>
      </c>
      <c r="D447" s="1">
        <v>146</v>
      </c>
      <c r="E447" s="1">
        <v>5.5</v>
      </c>
      <c r="F447" s="1">
        <v>225</v>
      </c>
      <c r="G447" s="4">
        <v>0</v>
      </c>
      <c r="H447" s="4">
        <v>0</v>
      </c>
      <c r="I447" s="4">
        <v>1</v>
      </c>
      <c r="J447" s="34">
        <v>530</v>
      </c>
    </row>
    <row r="448" spans="1:10">
      <c r="A448" s="1">
        <v>180</v>
      </c>
      <c r="B448" s="1">
        <v>102</v>
      </c>
      <c r="C448" s="1">
        <v>870</v>
      </c>
      <c r="D448" s="1">
        <v>146</v>
      </c>
      <c r="E448" s="1">
        <v>4</v>
      </c>
      <c r="F448" s="1">
        <v>225</v>
      </c>
      <c r="G448" s="4">
        <v>0</v>
      </c>
      <c r="H448" s="4">
        <v>0</v>
      </c>
      <c r="I448" s="4">
        <v>1</v>
      </c>
      <c r="J448" s="34">
        <v>530</v>
      </c>
    </row>
    <row r="449" spans="1:10">
      <c r="A449" s="1">
        <v>180</v>
      </c>
      <c r="B449" s="1">
        <v>65</v>
      </c>
      <c r="C449" s="1">
        <v>543</v>
      </c>
      <c r="D449" s="1">
        <v>152</v>
      </c>
      <c r="E449" s="1">
        <v>3.7</v>
      </c>
      <c r="F449" s="1">
        <v>114</v>
      </c>
      <c r="G449" s="4">
        <v>0</v>
      </c>
      <c r="H449" s="4">
        <v>0</v>
      </c>
      <c r="I449" s="4">
        <v>1</v>
      </c>
      <c r="J449" s="34">
        <v>330</v>
      </c>
    </row>
    <row r="450" spans="1:10">
      <c r="A450" s="1">
        <v>180</v>
      </c>
      <c r="B450" s="1">
        <v>49</v>
      </c>
      <c r="C450" s="1">
        <v>343</v>
      </c>
      <c r="D450" s="1">
        <v>147</v>
      </c>
      <c r="E450" s="1">
        <v>5.7</v>
      </c>
      <c r="F450" s="1">
        <v>80</v>
      </c>
      <c r="G450" s="4">
        <v>0</v>
      </c>
      <c r="H450" s="4">
        <v>1</v>
      </c>
      <c r="I450" s="4">
        <v>0</v>
      </c>
      <c r="J450" s="34">
        <v>275</v>
      </c>
    </row>
    <row r="451" spans="1:10">
      <c r="A451" s="1">
        <v>180</v>
      </c>
      <c r="B451" s="1">
        <v>65</v>
      </c>
      <c r="C451" s="1">
        <v>343</v>
      </c>
      <c r="D451" s="1">
        <v>138</v>
      </c>
      <c r="E451" s="1">
        <v>5.3</v>
      </c>
      <c r="F451" s="1">
        <v>113</v>
      </c>
      <c r="G451" s="4">
        <v>0</v>
      </c>
      <c r="H451" s="4">
        <v>1</v>
      </c>
      <c r="I451" s="4">
        <v>0</v>
      </c>
      <c r="J451" s="34">
        <v>365</v>
      </c>
    </row>
    <row r="452" spans="1:10">
      <c r="A452" s="1">
        <v>180</v>
      </c>
      <c r="B452" s="1">
        <v>65</v>
      </c>
      <c r="C452" s="1">
        <v>543</v>
      </c>
      <c r="D452" s="1">
        <v>145</v>
      </c>
      <c r="E452" s="1">
        <v>3.6</v>
      </c>
      <c r="F452" s="1">
        <v>113</v>
      </c>
      <c r="G452" s="4">
        <v>0</v>
      </c>
      <c r="H452" s="4">
        <v>0</v>
      </c>
      <c r="I452" s="4">
        <v>1</v>
      </c>
      <c r="J452" s="34">
        <v>340</v>
      </c>
    </row>
    <row r="453" spans="1:10">
      <c r="A453" s="1">
        <v>180</v>
      </c>
      <c r="B453" s="1">
        <v>67</v>
      </c>
      <c r="C453" s="1">
        <v>420</v>
      </c>
      <c r="D453" s="1">
        <v>154</v>
      </c>
      <c r="E453" s="1">
        <v>7.3</v>
      </c>
      <c r="F453" s="1">
        <v>110</v>
      </c>
      <c r="G453" s="4">
        <v>0</v>
      </c>
      <c r="H453" s="4">
        <v>1</v>
      </c>
      <c r="I453" s="4">
        <v>0</v>
      </c>
      <c r="J453" s="34">
        <v>345</v>
      </c>
    </row>
    <row r="454" spans="1:10">
      <c r="A454" s="1">
        <v>180</v>
      </c>
      <c r="B454" s="1">
        <v>79</v>
      </c>
      <c r="C454" s="1">
        <v>420</v>
      </c>
      <c r="D454" s="1">
        <v>152</v>
      </c>
      <c r="E454" s="1">
        <v>7.3</v>
      </c>
      <c r="F454" s="1">
        <v>125</v>
      </c>
      <c r="G454" s="4">
        <v>0</v>
      </c>
      <c r="H454" s="4">
        <v>1</v>
      </c>
      <c r="I454" s="4">
        <v>0</v>
      </c>
      <c r="J454" s="34">
        <v>400</v>
      </c>
    </row>
    <row r="455" spans="1:10">
      <c r="A455" s="1">
        <v>180</v>
      </c>
      <c r="B455" s="1">
        <v>79</v>
      </c>
      <c r="C455" s="1">
        <v>670</v>
      </c>
      <c r="D455" s="1">
        <v>163</v>
      </c>
      <c r="E455" s="1">
        <v>4.8</v>
      </c>
      <c r="F455" s="1">
        <v>125</v>
      </c>
      <c r="G455" s="4">
        <v>0</v>
      </c>
      <c r="H455" s="4">
        <v>0</v>
      </c>
      <c r="I455" s="4">
        <v>1</v>
      </c>
      <c r="J455" s="34">
        <v>385</v>
      </c>
    </row>
    <row r="456" spans="1:10">
      <c r="A456" s="1">
        <v>180</v>
      </c>
      <c r="B456" s="1">
        <v>79</v>
      </c>
      <c r="C456" s="1">
        <v>670</v>
      </c>
      <c r="D456" s="1">
        <v>163</v>
      </c>
      <c r="E456" s="1">
        <v>4.5999999999999996</v>
      </c>
      <c r="F456" s="1">
        <v>125</v>
      </c>
      <c r="G456" s="4">
        <v>0</v>
      </c>
      <c r="H456" s="4">
        <v>0</v>
      </c>
      <c r="I456" s="4">
        <v>1</v>
      </c>
      <c r="J456" s="34">
        <v>385</v>
      </c>
    </row>
    <row r="457" spans="1:10">
      <c r="A457" s="1">
        <v>180</v>
      </c>
      <c r="B457" s="1">
        <v>100</v>
      </c>
      <c r="C457" s="1">
        <v>490</v>
      </c>
      <c r="D457" s="1">
        <v>182</v>
      </c>
      <c r="E457" s="1">
        <v>8.4</v>
      </c>
      <c r="F457" s="1">
        <v>140</v>
      </c>
      <c r="G457" s="4">
        <v>0</v>
      </c>
      <c r="H457" s="4">
        <v>1</v>
      </c>
      <c r="I457" s="4">
        <v>0</v>
      </c>
      <c r="J457" s="34">
        <v>460</v>
      </c>
    </row>
    <row r="458" spans="1:10">
      <c r="A458" s="1">
        <v>180</v>
      </c>
      <c r="B458" s="1">
        <v>107</v>
      </c>
      <c r="C458" s="1">
        <v>770</v>
      </c>
      <c r="D458" s="1">
        <v>188</v>
      </c>
      <c r="E458" s="1">
        <v>5.9</v>
      </c>
      <c r="F458" s="1">
        <v>150</v>
      </c>
      <c r="G458" s="4">
        <v>0</v>
      </c>
      <c r="H458" s="4">
        <v>0</v>
      </c>
      <c r="I458" s="4">
        <v>1</v>
      </c>
      <c r="J458" s="34">
        <v>470</v>
      </c>
    </row>
    <row r="459" spans="1:10">
      <c r="A459" s="1">
        <v>180</v>
      </c>
      <c r="B459" s="1">
        <v>107</v>
      </c>
      <c r="C459" s="1">
        <v>910</v>
      </c>
      <c r="D459" s="1">
        <v>188</v>
      </c>
      <c r="E459" s="1">
        <v>4.9000000000000004</v>
      </c>
      <c r="F459" s="1">
        <v>150</v>
      </c>
      <c r="G459" s="4">
        <v>0</v>
      </c>
      <c r="H459" s="4">
        <v>0</v>
      </c>
      <c r="I459" s="4">
        <v>1</v>
      </c>
      <c r="J459" s="34">
        <v>455</v>
      </c>
    </row>
    <row r="460" spans="1:10">
      <c r="A460" s="1">
        <v>200</v>
      </c>
      <c r="B460" s="1">
        <v>100</v>
      </c>
      <c r="C460" s="1">
        <v>720</v>
      </c>
      <c r="D460" s="1">
        <v>200</v>
      </c>
      <c r="E460" s="1">
        <v>4.4000000000000004</v>
      </c>
      <c r="F460" s="1">
        <v>80</v>
      </c>
      <c r="G460" s="4">
        <v>0</v>
      </c>
      <c r="H460" s="4">
        <v>0</v>
      </c>
      <c r="I460" s="4">
        <v>1</v>
      </c>
      <c r="J460" s="34">
        <v>480</v>
      </c>
    </row>
    <row r="461" spans="1:10">
      <c r="A461" s="1">
        <v>200</v>
      </c>
      <c r="B461" s="1">
        <v>87.5</v>
      </c>
      <c r="C461" s="1">
        <v>660</v>
      </c>
      <c r="D461" s="1">
        <v>159</v>
      </c>
      <c r="E461" s="1">
        <v>4.0999999999999996</v>
      </c>
      <c r="F461" s="1">
        <v>180</v>
      </c>
      <c r="G461" s="4">
        <v>0</v>
      </c>
      <c r="H461" s="4">
        <v>0</v>
      </c>
      <c r="I461" s="4">
        <v>1</v>
      </c>
      <c r="J461" s="34">
        <v>475</v>
      </c>
    </row>
    <row r="462" spans="1:10">
      <c r="A462" s="1">
        <v>200</v>
      </c>
      <c r="B462" s="1">
        <v>87.5</v>
      </c>
      <c r="C462" s="1">
        <v>440</v>
      </c>
      <c r="D462" s="1">
        <v>154</v>
      </c>
      <c r="E462" s="1">
        <v>6.7</v>
      </c>
      <c r="F462" s="1">
        <v>180</v>
      </c>
      <c r="G462" s="4">
        <v>0</v>
      </c>
      <c r="H462" s="4">
        <v>1</v>
      </c>
      <c r="I462" s="4">
        <v>0</v>
      </c>
      <c r="J462" s="34">
        <v>480</v>
      </c>
    </row>
    <row r="463" spans="1:10">
      <c r="A463" s="1">
        <v>200</v>
      </c>
      <c r="B463" s="1">
        <v>66</v>
      </c>
      <c r="C463" s="1">
        <v>440</v>
      </c>
      <c r="D463" s="1">
        <v>152</v>
      </c>
      <c r="E463" s="1">
        <v>6.9</v>
      </c>
      <c r="F463" s="1">
        <v>140</v>
      </c>
      <c r="G463" s="4">
        <v>0</v>
      </c>
      <c r="H463" s="4">
        <v>1</v>
      </c>
      <c r="I463" s="4">
        <v>0</v>
      </c>
      <c r="J463" s="34">
        <v>370</v>
      </c>
    </row>
    <row r="464" spans="1:10">
      <c r="A464" s="1">
        <v>200</v>
      </c>
      <c r="B464" s="1">
        <v>93.1</v>
      </c>
      <c r="C464" s="1">
        <v>717</v>
      </c>
      <c r="D464" s="1">
        <v>179</v>
      </c>
      <c r="E464" s="1">
        <v>3.9</v>
      </c>
      <c r="F464" s="1">
        <v>224</v>
      </c>
      <c r="G464" s="4">
        <v>0</v>
      </c>
      <c r="H464" s="4">
        <v>0</v>
      </c>
      <c r="I464" s="4">
        <v>1</v>
      </c>
      <c r="J464" s="34">
        <v>465</v>
      </c>
    </row>
    <row r="465" spans="1:10">
      <c r="A465" s="1">
        <v>200</v>
      </c>
      <c r="B465" s="1">
        <v>93.1</v>
      </c>
      <c r="C465" s="1">
        <v>430</v>
      </c>
      <c r="D465" s="1">
        <v>163</v>
      </c>
      <c r="E465" s="1">
        <v>6.4</v>
      </c>
      <c r="F465" s="1">
        <v>224</v>
      </c>
      <c r="G465" s="4">
        <v>0</v>
      </c>
      <c r="H465" s="4">
        <v>1</v>
      </c>
      <c r="I465" s="4">
        <v>0</v>
      </c>
      <c r="J465" s="34">
        <v>480</v>
      </c>
    </row>
    <row r="466" spans="1:10">
      <c r="A466" s="1">
        <v>200</v>
      </c>
      <c r="B466" s="1">
        <v>75.8</v>
      </c>
      <c r="C466" s="1">
        <v>430</v>
      </c>
      <c r="D466" s="1">
        <v>165</v>
      </c>
      <c r="E466" s="1">
        <v>6.4</v>
      </c>
      <c r="F466" s="1">
        <v>170</v>
      </c>
      <c r="G466" s="4">
        <v>0</v>
      </c>
      <c r="H466" s="4">
        <v>1</v>
      </c>
      <c r="I466" s="4">
        <v>0</v>
      </c>
      <c r="J466" s="34">
        <v>395</v>
      </c>
    </row>
    <row r="467" spans="1:10">
      <c r="A467" s="1">
        <v>200</v>
      </c>
      <c r="B467" s="1">
        <v>82.7</v>
      </c>
      <c r="C467" s="1">
        <v>757</v>
      </c>
      <c r="D467" s="1">
        <v>164</v>
      </c>
      <c r="E467" s="1">
        <v>4.0999999999999996</v>
      </c>
      <c r="F467" s="1">
        <v>138</v>
      </c>
      <c r="G467" s="4">
        <v>0</v>
      </c>
      <c r="H467" s="4">
        <v>0</v>
      </c>
      <c r="I467" s="4">
        <v>1</v>
      </c>
      <c r="J467" s="34">
        <v>460</v>
      </c>
    </row>
    <row r="468" spans="1:10">
      <c r="A468" s="1">
        <v>200</v>
      </c>
      <c r="B468" s="1">
        <v>82.7</v>
      </c>
      <c r="C468" s="1">
        <v>440</v>
      </c>
      <c r="D468" s="1">
        <v>144</v>
      </c>
      <c r="E468" s="1">
        <v>6.7</v>
      </c>
      <c r="F468" s="1">
        <v>138</v>
      </c>
      <c r="G468" s="4">
        <v>0</v>
      </c>
      <c r="H468" s="4">
        <v>1</v>
      </c>
      <c r="I468" s="4">
        <v>0</v>
      </c>
      <c r="J468" s="34">
        <v>495</v>
      </c>
    </row>
    <row r="469" spans="1:10">
      <c r="A469" s="1">
        <v>200</v>
      </c>
      <c r="B469" s="1">
        <v>82.7</v>
      </c>
      <c r="C469" s="1">
        <v>757</v>
      </c>
      <c r="D469" s="1">
        <v>164</v>
      </c>
      <c r="E469" s="1">
        <v>4.0999999999999996</v>
      </c>
      <c r="F469" s="1">
        <v>138</v>
      </c>
      <c r="G469" s="4">
        <v>0</v>
      </c>
      <c r="H469" s="4">
        <v>0</v>
      </c>
      <c r="I469" s="4">
        <v>1</v>
      </c>
      <c r="J469" s="34">
        <v>455</v>
      </c>
    </row>
    <row r="470" spans="1:10">
      <c r="A470" s="1">
        <v>200</v>
      </c>
      <c r="B470" s="1">
        <v>94</v>
      </c>
      <c r="C470" s="1">
        <v>343</v>
      </c>
      <c r="D470" s="1">
        <v>152</v>
      </c>
      <c r="E470" s="1">
        <v>7.2</v>
      </c>
      <c r="F470" s="1">
        <v>135</v>
      </c>
      <c r="G470" s="4">
        <v>0</v>
      </c>
      <c r="H470" s="4">
        <v>1</v>
      </c>
      <c r="I470" s="4">
        <v>0</v>
      </c>
      <c r="J470" s="34">
        <v>505</v>
      </c>
    </row>
    <row r="471" spans="1:10">
      <c r="A471" s="1">
        <v>200</v>
      </c>
      <c r="B471" s="1">
        <v>94</v>
      </c>
      <c r="C471" s="1">
        <v>686</v>
      </c>
      <c r="D471" s="1">
        <v>159</v>
      </c>
      <c r="E471" s="1">
        <v>3.8</v>
      </c>
      <c r="F471" s="1">
        <v>135</v>
      </c>
      <c r="G471" s="4">
        <v>0</v>
      </c>
      <c r="H471" s="4">
        <v>0</v>
      </c>
      <c r="I471" s="4">
        <v>1</v>
      </c>
      <c r="J471" s="34">
        <v>480</v>
      </c>
    </row>
    <row r="472" spans="1:10">
      <c r="A472" s="1">
        <v>200</v>
      </c>
      <c r="B472" s="1">
        <v>94</v>
      </c>
      <c r="C472" s="1">
        <v>686</v>
      </c>
      <c r="D472" s="1">
        <v>162</v>
      </c>
      <c r="E472" s="1">
        <v>3.8</v>
      </c>
      <c r="F472" s="1">
        <v>135</v>
      </c>
      <c r="G472" s="4">
        <v>0</v>
      </c>
      <c r="H472" s="4">
        <v>0</v>
      </c>
      <c r="I472" s="4">
        <v>1</v>
      </c>
      <c r="J472" s="34">
        <v>480</v>
      </c>
    </row>
    <row r="473" spans="1:10">
      <c r="A473" s="1">
        <v>210</v>
      </c>
      <c r="B473" s="1">
        <v>94</v>
      </c>
      <c r="C473" s="1">
        <v>440</v>
      </c>
      <c r="D473" s="1">
        <v>153</v>
      </c>
      <c r="E473" s="1">
        <v>6</v>
      </c>
      <c r="F473" s="1">
        <v>260</v>
      </c>
      <c r="G473" s="4">
        <v>0</v>
      </c>
      <c r="H473" s="4">
        <v>1</v>
      </c>
      <c r="I473" s="4">
        <v>0</v>
      </c>
      <c r="J473" s="34">
        <v>475</v>
      </c>
    </row>
    <row r="474" spans="1:10">
      <c r="A474" s="1">
        <v>210</v>
      </c>
      <c r="B474" s="1">
        <v>94</v>
      </c>
      <c r="C474" s="1">
        <v>710</v>
      </c>
      <c r="D474" s="1">
        <v>173</v>
      </c>
      <c r="E474" s="1">
        <v>3.8</v>
      </c>
      <c r="F474" s="1">
        <v>260</v>
      </c>
      <c r="G474" s="4">
        <v>0</v>
      </c>
      <c r="H474" s="4">
        <v>0</v>
      </c>
      <c r="I474" s="4">
        <v>1</v>
      </c>
      <c r="J474" s="34">
        <v>450</v>
      </c>
    </row>
    <row r="475" spans="1:10">
      <c r="A475" s="1">
        <v>210</v>
      </c>
      <c r="B475" s="1">
        <v>71</v>
      </c>
      <c r="C475" s="1">
        <v>440</v>
      </c>
      <c r="D475" s="1">
        <v>148</v>
      </c>
      <c r="E475" s="1">
        <v>6</v>
      </c>
      <c r="F475" s="1">
        <v>240</v>
      </c>
      <c r="G475" s="4">
        <v>0</v>
      </c>
      <c r="H475" s="4">
        <v>1</v>
      </c>
      <c r="I475" s="4">
        <v>0</v>
      </c>
      <c r="J475" s="34">
        <v>365</v>
      </c>
    </row>
    <row r="476" spans="1:10">
      <c r="A476" s="1">
        <v>190</v>
      </c>
      <c r="B476" s="1">
        <v>49</v>
      </c>
      <c r="C476" s="1">
        <v>343</v>
      </c>
      <c r="D476" s="1">
        <v>148</v>
      </c>
      <c r="E476" s="1">
        <v>5.9</v>
      </c>
      <c r="F476" s="1">
        <v>70</v>
      </c>
      <c r="G476" s="4">
        <v>0</v>
      </c>
      <c r="H476" s="4">
        <v>1</v>
      </c>
      <c r="I476" s="4">
        <v>0</v>
      </c>
      <c r="J476" s="34">
        <v>265</v>
      </c>
    </row>
    <row r="477" spans="1:10">
      <c r="A477" s="1">
        <v>190</v>
      </c>
      <c r="B477" s="1">
        <v>65</v>
      </c>
      <c r="C477" s="1">
        <v>343</v>
      </c>
      <c r="D477" s="1">
        <v>146</v>
      </c>
      <c r="E477" s="1">
        <v>5.6</v>
      </c>
      <c r="F477" s="1">
        <v>114</v>
      </c>
      <c r="G477" s="4">
        <v>0</v>
      </c>
      <c r="H477" s="4">
        <v>1</v>
      </c>
      <c r="I477" s="4">
        <v>0</v>
      </c>
      <c r="J477" s="34">
        <v>360</v>
      </c>
    </row>
    <row r="478" spans="1:10">
      <c r="A478" s="1">
        <v>190</v>
      </c>
      <c r="B478" s="1">
        <v>65</v>
      </c>
      <c r="C478" s="1">
        <v>543</v>
      </c>
      <c r="D478" s="1">
        <v>153</v>
      </c>
      <c r="E478" s="1">
        <v>3.8</v>
      </c>
      <c r="F478" s="1">
        <v>114</v>
      </c>
      <c r="G478" s="4">
        <v>0</v>
      </c>
      <c r="H478" s="4">
        <v>0</v>
      </c>
      <c r="I478" s="4">
        <v>1</v>
      </c>
      <c r="J478" s="34">
        <v>350</v>
      </c>
    </row>
    <row r="479" spans="1:10">
      <c r="A479" s="1">
        <v>150</v>
      </c>
      <c r="B479" s="1">
        <v>41.2</v>
      </c>
      <c r="C479" s="1">
        <v>200</v>
      </c>
      <c r="D479" s="1">
        <v>125</v>
      </c>
      <c r="E479" s="1">
        <v>8.1</v>
      </c>
      <c r="F479" s="1">
        <v>65</v>
      </c>
      <c r="G479" s="4">
        <v>0</v>
      </c>
      <c r="H479" s="4">
        <v>1</v>
      </c>
      <c r="I479" s="4">
        <v>0</v>
      </c>
      <c r="J479" s="34">
        <v>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BB189-ED53-4D01-BAA4-1797F8715C4D}">
  <dimension ref="A1:V479"/>
  <sheetViews>
    <sheetView topLeftCell="O1" workbookViewId="0">
      <selection activeCell="A33" sqref="A33"/>
    </sheetView>
  </sheetViews>
  <sheetFormatPr defaultRowHeight="15"/>
  <cols>
    <col min="2" max="2" width="32.54296875" customWidth="1"/>
    <col min="3" max="3" width="19.6328125" customWidth="1"/>
    <col min="4" max="4" width="24.08984375" customWidth="1"/>
    <col min="5" max="5" width="14.90625" customWidth="1"/>
    <col min="6" max="6" width="18.81640625" customWidth="1"/>
    <col min="7" max="7" width="14.08984375" customWidth="1"/>
    <col min="8" max="8" width="24.1796875" customWidth="1"/>
    <col min="9" max="9" width="14.1796875" customWidth="1"/>
    <col min="10" max="10" width="22.6328125" customWidth="1"/>
    <col min="11" max="11" width="29.81640625" customWidth="1"/>
    <col min="12" max="12" width="17.54296875" customWidth="1"/>
    <col min="13" max="13" width="22.08984375" customWidth="1"/>
    <col min="14" max="14" width="18.54296875" customWidth="1"/>
    <col min="16" max="16" width="11" customWidth="1"/>
    <col min="17" max="17" width="12.81640625" customWidth="1"/>
    <col min="18" max="18" width="12.90625" customWidth="1"/>
    <col min="19" max="19" width="13.54296875" customWidth="1"/>
    <col min="20" max="20" width="13.36328125" customWidth="1"/>
    <col min="21" max="21" width="17" customWidth="1"/>
    <col min="22" max="22" width="43.36328125" customWidth="1"/>
  </cols>
  <sheetData>
    <row r="1" spans="1:22" ht="2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>
      <c r="A2" s="1" t="s">
        <v>22</v>
      </c>
      <c r="B2" s="1" t="s">
        <v>23</v>
      </c>
      <c r="C2" s="1">
        <v>155</v>
      </c>
      <c r="D2" s="1">
        <v>37.799999999999997</v>
      </c>
      <c r="E2" s="1" t="s">
        <v>24</v>
      </c>
      <c r="F2" s="1">
        <v>192</v>
      </c>
      <c r="G2" s="1">
        <v>235</v>
      </c>
      <c r="H2" s="1">
        <v>156</v>
      </c>
      <c r="I2" s="1">
        <v>225</v>
      </c>
      <c r="J2" s="1">
        <v>7</v>
      </c>
      <c r="K2" s="1">
        <v>67</v>
      </c>
      <c r="L2" s="1" t="s">
        <v>25</v>
      </c>
      <c r="M2" s="1">
        <v>0</v>
      </c>
      <c r="N2" s="1">
        <v>185</v>
      </c>
      <c r="O2" s="1">
        <v>4</v>
      </c>
      <c r="P2" s="1" t="s">
        <v>26</v>
      </c>
      <c r="Q2" s="1" t="s">
        <v>27</v>
      </c>
      <c r="R2" s="1">
        <v>3673</v>
      </c>
      <c r="S2" s="1">
        <v>1683</v>
      </c>
      <c r="T2" s="1">
        <v>1518</v>
      </c>
      <c r="U2" s="1" t="s">
        <v>28</v>
      </c>
      <c r="V2" s="3" t="s">
        <v>29</v>
      </c>
    </row>
    <row r="3" spans="1:22">
      <c r="A3" s="1" t="s">
        <v>22</v>
      </c>
      <c r="B3" s="1" t="s">
        <v>30</v>
      </c>
      <c r="C3" s="1">
        <v>155</v>
      </c>
      <c r="D3" s="1">
        <v>37.799999999999997</v>
      </c>
      <c r="E3" s="1" t="s">
        <v>24</v>
      </c>
      <c r="F3" s="1">
        <v>192</v>
      </c>
      <c r="G3" s="1">
        <v>235</v>
      </c>
      <c r="H3" s="1">
        <v>149</v>
      </c>
      <c r="I3" s="1">
        <v>225</v>
      </c>
      <c r="J3" s="1">
        <v>7</v>
      </c>
      <c r="K3" s="1">
        <v>67</v>
      </c>
      <c r="L3" s="1" t="s">
        <v>25</v>
      </c>
      <c r="M3" s="1">
        <v>0</v>
      </c>
      <c r="N3" s="1">
        <v>185</v>
      </c>
      <c r="O3" s="1">
        <v>4</v>
      </c>
      <c r="P3" s="1" t="s">
        <v>26</v>
      </c>
      <c r="Q3" s="1" t="s">
        <v>27</v>
      </c>
      <c r="R3" s="1">
        <v>3673</v>
      </c>
      <c r="S3" s="1">
        <v>1683</v>
      </c>
      <c r="T3" s="1">
        <v>1518</v>
      </c>
      <c r="U3" s="1" t="s">
        <v>28</v>
      </c>
      <c r="V3" s="3" t="s">
        <v>31</v>
      </c>
    </row>
    <row r="4" spans="1:22">
      <c r="A4" s="1" t="s">
        <v>22</v>
      </c>
      <c r="B4" s="1" t="s">
        <v>32</v>
      </c>
      <c r="C4" s="1">
        <v>200</v>
      </c>
      <c r="D4" s="1">
        <v>50.8</v>
      </c>
      <c r="E4" s="1" t="s">
        <v>24</v>
      </c>
      <c r="F4" s="1">
        <v>102</v>
      </c>
      <c r="G4" s="1">
        <v>345</v>
      </c>
      <c r="H4" s="1">
        <v>158</v>
      </c>
      <c r="I4" s="1">
        <v>280</v>
      </c>
      <c r="J4" s="1">
        <v>5.9</v>
      </c>
      <c r="K4" s="1">
        <v>79</v>
      </c>
      <c r="L4" s="1" t="s">
        <v>25</v>
      </c>
      <c r="M4" s="1">
        <v>0</v>
      </c>
      <c r="N4" s="1">
        <v>360</v>
      </c>
      <c r="O4" s="1">
        <v>5</v>
      </c>
      <c r="P4" s="1" t="s">
        <v>26</v>
      </c>
      <c r="Q4" s="1" t="s">
        <v>33</v>
      </c>
      <c r="R4" s="1">
        <v>4187</v>
      </c>
      <c r="S4" s="1">
        <v>1779</v>
      </c>
      <c r="T4" s="1">
        <v>1557</v>
      </c>
      <c r="U4" s="1" t="s">
        <v>34</v>
      </c>
      <c r="V4" s="3" t="s">
        <v>35</v>
      </c>
    </row>
    <row r="5" spans="1:22">
      <c r="A5" s="1" t="s">
        <v>22</v>
      </c>
      <c r="B5" s="1" t="s">
        <v>36</v>
      </c>
      <c r="C5" s="1">
        <v>200</v>
      </c>
      <c r="D5" s="1">
        <v>50.8</v>
      </c>
      <c r="E5" s="1" t="s">
        <v>24</v>
      </c>
      <c r="F5" s="1">
        <v>102</v>
      </c>
      <c r="G5" s="1">
        <v>345</v>
      </c>
      <c r="H5" s="1">
        <v>158</v>
      </c>
      <c r="I5" s="1">
        <v>280</v>
      </c>
      <c r="J5" s="1">
        <v>6.2</v>
      </c>
      <c r="K5" s="1">
        <v>79</v>
      </c>
      <c r="L5" s="1" t="s">
        <v>25</v>
      </c>
      <c r="M5" s="1">
        <v>0</v>
      </c>
      <c r="N5" s="1">
        <v>360</v>
      </c>
      <c r="O5" s="1">
        <v>5</v>
      </c>
      <c r="P5" s="1" t="s">
        <v>26</v>
      </c>
      <c r="Q5" s="1" t="s">
        <v>33</v>
      </c>
      <c r="R5" s="1">
        <v>4187</v>
      </c>
      <c r="S5" s="1">
        <v>1779</v>
      </c>
      <c r="T5" s="1">
        <v>1557</v>
      </c>
      <c r="U5" s="1" t="s">
        <v>34</v>
      </c>
      <c r="V5" s="3" t="s">
        <v>37</v>
      </c>
    </row>
    <row r="6" spans="1:22">
      <c r="A6" s="1" t="s">
        <v>38</v>
      </c>
      <c r="B6" s="1" t="s">
        <v>39</v>
      </c>
      <c r="C6" s="1">
        <v>150</v>
      </c>
      <c r="D6" s="1">
        <v>60</v>
      </c>
      <c r="E6" s="1" t="s">
        <v>24</v>
      </c>
      <c r="F6" s="1"/>
      <c r="G6" s="1">
        <v>310</v>
      </c>
      <c r="H6" s="1">
        <v>156</v>
      </c>
      <c r="I6" s="1">
        <v>315</v>
      </c>
      <c r="J6" s="1">
        <v>7.5</v>
      </c>
      <c r="K6" s="1">
        <v>78</v>
      </c>
      <c r="L6" s="1" t="s">
        <v>25</v>
      </c>
      <c r="M6" s="1"/>
      <c r="N6" s="1">
        <v>496</v>
      </c>
      <c r="O6" s="1">
        <v>5</v>
      </c>
      <c r="P6" s="1" t="s">
        <v>26</v>
      </c>
      <c r="Q6" s="1" t="s">
        <v>40</v>
      </c>
      <c r="R6" s="1">
        <v>4680</v>
      </c>
      <c r="S6" s="1">
        <v>1865</v>
      </c>
      <c r="T6" s="1">
        <v>1700</v>
      </c>
      <c r="U6" s="1" t="s">
        <v>34</v>
      </c>
      <c r="V6" s="3" t="s">
        <v>41</v>
      </c>
    </row>
    <row r="7" spans="1:22">
      <c r="A7" s="1" t="s">
        <v>38</v>
      </c>
      <c r="B7" s="1" t="s">
        <v>42</v>
      </c>
      <c r="C7" s="1">
        <v>160</v>
      </c>
      <c r="D7" s="1">
        <v>60</v>
      </c>
      <c r="E7" s="1" t="s">
        <v>24</v>
      </c>
      <c r="F7" s="1"/>
      <c r="G7" s="1">
        <v>315</v>
      </c>
      <c r="H7" s="1">
        <v>150</v>
      </c>
      <c r="I7" s="1">
        <v>350</v>
      </c>
      <c r="J7" s="1">
        <v>7</v>
      </c>
      <c r="K7" s="1">
        <v>78</v>
      </c>
      <c r="L7" s="1" t="s">
        <v>25</v>
      </c>
      <c r="M7" s="1"/>
      <c r="N7" s="1">
        <v>472</v>
      </c>
      <c r="O7" s="1">
        <v>5</v>
      </c>
      <c r="P7" s="1" t="s">
        <v>26</v>
      </c>
      <c r="Q7" s="1" t="s">
        <v>40</v>
      </c>
      <c r="R7" s="1">
        <v>4805</v>
      </c>
      <c r="S7" s="1">
        <v>1880</v>
      </c>
      <c r="T7" s="1">
        <v>1641</v>
      </c>
      <c r="U7" s="1" t="s">
        <v>34</v>
      </c>
      <c r="V7" s="3" t="s">
        <v>43</v>
      </c>
    </row>
    <row r="8" spans="1:22">
      <c r="A8" s="1" t="s">
        <v>44</v>
      </c>
      <c r="B8" s="1" t="s">
        <v>45</v>
      </c>
      <c r="C8" s="1">
        <v>150</v>
      </c>
      <c r="D8" s="1">
        <v>50.8</v>
      </c>
      <c r="E8" s="1" t="s">
        <v>24</v>
      </c>
      <c r="F8" s="1">
        <v>102</v>
      </c>
      <c r="G8" s="1">
        <v>260</v>
      </c>
      <c r="H8" s="1">
        <v>128</v>
      </c>
      <c r="I8" s="1">
        <v>320</v>
      </c>
      <c r="J8" s="1">
        <v>9</v>
      </c>
      <c r="K8" s="1">
        <v>85</v>
      </c>
      <c r="L8" s="1" t="s">
        <v>25</v>
      </c>
      <c r="M8" s="1">
        <v>0</v>
      </c>
      <c r="N8" s="1">
        <v>400</v>
      </c>
      <c r="O8" s="1">
        <v>5</v>
      </c>
      <c r="P8" s="1" t="s">
        <v>26</v>
      </c>
      <c r="Q8" s="1" t="s">
        <v>33</v>
      </c>
      <c r="R8" s="1">
        <v>4173</v>
      </c>
      <c r="S8" s="1">
        <v>1781</v>
      </c>
      <c r="T8" s="1">
        <v>1532</v>
      </c>
      <c r="U8" s="1" t="s">
        <v>34</v>
      </c>
      <c r="V8" s="3" t="s">
        <v>46</v>
      </c>
    </row>
    <row r="9" spans="1:22">
      <c r="A9" s="1" t="s">
        <v>44</v>
      </c>
      <c r="B9" s="1" t="s">
        <v>47</v>
      </c>
      <c r="C9" s="1">
        <v>200</v>
      </c>
      <c r="D9" s="1">
        <v>50.8</v>
      </c>
      <c r="E9" s="1" t="s">
        <v>24</v>
      </c>
      <c r="F9" s="1">
        <v>102</v>
      </c>
      <c r="G9" s="1">
        <v>345</v>
      </c>
      <c r="H9" s="1">
        <v>164</v>
      </c>
      <c r="I9" s="1">
        <v>310</v>
      </c>
      <c r="J9" s="1">
        <v>6</v>
      </c>
      <c r="K9" s="1">
        <v>85</v>
      </c>
      <c r="L9" s="1" t="s">
        <v>25</v>
      </c>
      <c r="M9" s="1">
        <v>0</v>
      </c>
      <c r="N9" s="1">
        <v>400</v>
      </c>
      <c r="O9" s="1">
        <v>5</v>
      </c>
      <c r="P9" s="1" t="s">
        <v>26</v>
      </c>
      <c r="Q9" s="1" t="s">
        <v>33</v>
      </c>
      <c r="R9" s="1">
        <v>4173</v>
      </c>
      <c r="S9" s="1">
        <v>1781</v>
      </c>
      <c r="T9" s="1">
        <v>1505</v>
      </c>
      <c r="U9" s="1" t="s">
        <v>34</v>
      </c>
      <c r="V9" s="3" t="s">
        <v>48</v>
      </c>
    </row>
    <row r="10" spans="1:22">
      <c r="A10" s="1" t="s">
        <v>49</v>
      </c>
      <c r="B10" s="1" t="s">
        <v>50</v>
      </c>
      <c r="C10" s="1">
        <v>160</v>
      </c>
      <c r="D10" s="1">
        <v>52</v>
      </c>
      <c r="E10" s="1" t="s">
        <v>24</v>
      </c>
      <c r="F10" s="1">
        <v>184</v>
      </c>
      <c r="G10" s="1">
        <v>285</v>
      </c>
      <c r="H10" s="1">
        <v>138</v>
      </c>
      <c r="I10" s="1">
        <v>310</v>
      </c>
      <c r="J10" s="1">
        <v>7.4</v>
      </c>
      <c r="K10" s="1">
        <v>70</v>
      </c>
      <c r="L10" s="1" t="s">
        <v>25</v>
      </c>
      <c r="M10" s="1">
        <v>500</v>
      </c>
      <c r="N10" s="1">
        <v>326</v>
      </c>
      <c r="O10" s="1">
        <v>5</v>
      </c>
      <c r="P10" s="1" t="s">
        <v>26</v>
      </c>
      <c r="Q10" s="1" t="s">
        <v>27</v>
      </c>
      <c r="R10" s="1">
        <v>3997</v>
      </c>
      <c r="S10" s="1">
        <v>1823</v>
      </c>
      <c r="T10" s="1">
        <v>1512</v>
      </c>
      <c r="U10" s="1" t="s">
        <v>28</v>
      </c>
      <c r="V10" s="3" t="s">
        <v>51</v>
      </c>
    </row>
    <row r="11" spans="1:22">
      <c r="A11" s="1" t="s">
        <v>49</v>
      </c>
      <c r="B11" s="1" t="s">
        <v>52</v>
      </c>
      <c r="C11" s="1">
        <v>170</v>
      </c>
      <c r="D11" s="1">
        <v>52</v>
      </c>
      <c r="E11" s="1" t="s">
        <v>24</v>
      </c>
      <c r="F11" s="1">
        <v>184</v>
      </c>
      <c r="G11" s="1">
        <v>300</v>
      </c>
      <c r="H11" s="1">
        <v>144</v>
      </c>
      <c r="I11" s="1">
        <v>305</v>
      </c>
      <c r="J11" s="1">
        <v>6.4</v>
      </c>
      <c r="K11" s="1">
        <v>70</v>
      </c>
      <c r="L11" s="1" t="s">
        <v>25</v>
      </c>
      <c r="M11" s="1">
        <v>500</v>
      </c>
      <c r="N11" s="1">
        <v>326</v>
      </c>
      <c r="O11" s="1">
        <v>5</v>
      </c>
      <c r="P11" s="1" t="s">
        <v>26</v>
      </c>
      <c r="Q11" s="1" t="s">
        <v>27</v>
      </c>
      <c r="R11" s="1">
        <v>3997</v>
      </c>
      <c r="S11" s="1">
        <v>1823</v>
      </c>
      <c r="T11" s="1">
        <v>1512</v>
      </c>
      <c r="U11" s="1" t="s">
        <v>28</v>
      </c>
      <c r="V11" s="3" t="s">
        <v>53</v>
      </c>
    </row>
    <row r="12" spans="1:22">
      <c r="A12" s="1" t="s">
        <v>54</v>
      </c>
      <c r="B12" s="1" t="s">
        <v>55</v>
      </c>
      <c r="C12" s="1">
        <v>210</v>
      </c>
      <c r="D12" s="1">
        <v>75.8</v>
      </c>
      <c r="E12" s="1" t="s">
        <v>24</v>
      </c>
      <c r="F12" s="1">
        <v>150</v>
      </c>
      <c r="G12" s="1">
        <v>435</v>
      </c>
      <c r="H12" s="1">
        <v>146</v>
      </c>
      <c r="I12" s="1">
        <v>465</v>
      </c>
      <c r="J12" s="1">
        <v>6</v>
      </c>
      <c r="K12" s="1">
        <v>150</v>
      </c>
      <c r="L12" s="1" t="s">
        <v>25</v>
      </c>
      <c r="M12" s="1">
        <v>2100</v>
      </c>
      <c r="N12" s="1">
        <v>502</v>
      </c>
      <c r="O12" s="1">
        <v>5</v>
      </c>
      <c r="P12" s="1" t="s">
        <v>56</v>
      </c>
      <c r="Q12" s="1" t="s">
        <v>57</v>
      </c>
      <c r="R12" s="1">
        <v>4928</v>
      </c>
      <c r="S12" s="1">
        <v>1923</v>
      </c>
      <c r="T12" s="1">
        <v>1455</v>
      </c>
      <c r="U12" s="1" t="s">
        <v>58</v>
      </c>
      <c r="V12" s="3" t="s">
        <v>59</v>
      </c>
    </row>
    <row r="13" spans="1:22">
      <c r="A13" s="1" t="s">
        <v>54</v>
      </c>
      <c r="B13" s="1" t="s">
        <v>60</v>
      </c>
      <c r="C13" s="1">
        <v>210</v>
      </c>
      <c r="D13" s="1">
        <v>94.9</v>
      </c>
      <c r="E13" s="1" t="s">
        <v>24</v>
      </c>
      <c r="F13" s="1">
        <v>180</v>
      </c>
      <c r="G13" s="1">
        <v>565</v>
      </c>
      <c r="H13" s="1">
        <v>151</v>
      </c>
      <c r="I13" s="1">
        <v>575</v>
      </c>
      <c r="J13" s="1">
        <v>5.4</v>
      </c>
      <c r="K13" s="1">
        <v>200</v>
      </c>
      <c r="L13" s="1" t="s">
        <v>25</v>
      </c>
      <c r="M13" s="1">
        <v>2100</v>
      </c>
      <c r="N13" s="1">
        <v>502</v>
      </c>
      <c r="O13" s="1">
        <v>5</v>
      </c>
      <c r="P13" s="1" t="s">
        <v>56</v>
      </c>
      <c r="Q13" s="1" t="s">
        <v>57</v>
      </c>
      <c r="R13" s="1">
        <v>4928</v>
      </c>
      <c r="S13" s="1">
        <v>1923</v>
      </c>
      <c r="T13" s="1">
        <v>1455</v>
      </c>
      <c r="U13" s="1" t="s">
        <v>58</v>
      </c>
      <c r="V13" s="3" t="s">
        <v>61</v>
      </c>
    </row>
    <row r="14" spans="1:22">
      <c r="A14" s="1" t="s">
        <v>54</v>
      </c>
      <c r="B14" s="1" t="s">
        <v>62</v>
      </c>
      <c r="C14" s="1">
        <v>210</v>
      </c>
      <c r="D14" s="1">
        <v>94.9</v>
      </c>
      <c r="E14" s="1" t="s">
        <v>24</v>
      </c>
      <c r="F14" s="1">
        <v>180</v>
      </c>
      <c r="G14" s="1">
        <v>855</v>
      </c>
      <c r="H14" s="1">
        <v>157</v>
      </c>
      <c r="I14" s="1">
        <v>560</v>
      </c>
      <c r="J14" s="1">
        <v>4.5</v>
      </c>
      <c r="K14" s="1">
        <v>200</v>
      </c>
      <c r="L14" s="1" t="s">
        <v>25</v>
      </c>
      <c r="M14" s="1">
        <v>2100</v>
      </c>
      <c r="N14" s="1">
        <v>502</v>
      </c>
      <c r="O14" s="1">
        <v>5</v>
      </c>
      <c r="P14" s="1" t="s">
        <v>63</v>
      </c>
      <c r="Q14" s="1" t="s">
        <v>57</v>
      </c>
      <c r="R14" s="1">
        <v>4928</v>
      </c>
      <c r="S14" s="1">
        <v>1923</v>
      </c>
      <c r="T14" s="1">
        <v>1455</v>
      </c>
      <c r="U14" s="1" t="s">
        <v>58</v>
      </c>
      <c r="V14" s="3" t="s">
        <v>64</v>
      </c>
    </row>
    <row r="15" spans="1:22">
      <c r="A15" s="1" t="s">
        <v>54</v>
      </c>
      <c r="B15" s="1" t="s">
        <v>65</v>
      </c>
      <c r="C15" s="1">
        <v>210</v>
      </c>
      <c r="D15" s="1">
        <v>75.8</v>
      </c>
      <c r="E15" s="1" t="s">
        <v>24</v>
      </c>
      <c r="F15" s="1">
        <v>150</v>
      </c>
      <c r="G15" s="1">
        <v>435</v>
      </c>
      <c r="H15" s="1">
        <v>136</v>
      </c>
      <c r="I15" s="1">
        <v>495</v>
      </c>
      <c r="J15" s="1">
        <v>6</v>
      </c>
      <c r="K15" s="1">
        <v>150</v>
      </c>
      <c r="L15" s="1" t="s">
        <v>25</v>
      </c>
      <c r="M15" s="1">
        <v>2100</v>
      </c>
      <c r="N15" s="1">
        <v>502</v>
      </c>
      <c r="O15" s="1">
        <v>5</v>
      </c>
      <c r="P15" s="1" t="s">
        <v>56</v>
      </c>
      <c r="Q15" s="1" t="s">
        <v>57</v>
      </c>
      <c r="R15" s="1">
        <v>4928</v>
      </c>
      <c r="S15" s="1">
        <v>1923</v>
      </c>
      <c r="T15" s="1">
        <v>1455</v>
      </c>
      <c r="U15" s="1" t="s">
        <v>66</v>
      </c>
      <c r="V15" s="3" t="s">
        <v>67</v>
      </c>
    </row>
    <row r="16" spans="1:22">
      <c r="A16" s="1" t="s">
        <v>54</v>
      </c>
      <c r="B16" s="1" t="s">
        <v>68</v>
      </c>
      <c r="C16" s="1">
        <v>210</v>
      </c>
      <c r="D16" s="1">
        <v>94.9</v>
      </c>
      <c r="E16" s="1" t="s">
        <v>24</v>
      </c>
      <c r="F16" s="1">
        <v>180</v>
      </c>
      <c r="G16" s="1">
        <v>565</v>
      </c>
      <c r="H16" s="1">
        <v>141</v>
      </c>
      <c r="I16" s="1">
        <v>610</v>
      </c>
      <c r="J16" s="1">
        <v>5.4</v>
      </c>
      <c r="K16" s="1">
        <v>200</v>
      </c>
      <c r="L16" s="1" t="s">
        <v>25</v>
      </c>
      <c r="M16" s="1">
        <v>2100</v>
      </c>
      <c r="N16" s="1">
        <v>502</v>
      </c>
      <c r="O16" s="1">
        <v>5</v>
      </c>
      <c r="P16" s="1" t="s">
        <v>56</v>
      </c>
      <c r="Q16" s="1" t="s">
        <v>57</v>
      </c>
      <c r="R16" s="1">
        <v>4928</v>
      </c>
      <c r="S16" s="1">
        <v>1923</v>
      </c>
      <c r="T16" s="1">
        <v>1455</v>
      </c>
      <c r="U16" s="1" t="s">
        <v>66</v>
      </c>
      <c r="V16" s="3" t="s">
        <v>69</v>
      </c>
    </row>
    <row r="17" spans="1:22">
      <c r="A17" s="1" t="s">
        <v>54</v>
      </c>
      <c r="B17" s="1" t="s">
        <v>70</v>
      </c>
      <c r="C17" s="1">
        <v>210</v>
      </c>
      <c r="D17" s="1">
        <v>94.9</v>
      </c>
      <c r="E17" s="1" t="s">
        <v>24</v>
      </c>
      <c r="F17" s="1">
        <v>180</v>
      </c>
      <c r="G17" s="1">
        <v>855</v>
      </c>
      <c r="H17" s="1">
        <v>147</v>
      </c>
      <c r="I17" s="1">
        <v>590</v>
      </c>
      <c r="J17" s="1">
        <v>4.7</v>
      </c>
      <c r="K17" s="1">
        <v>200</v>
      </c>
      <c r="L17" s="1" t="s">
        <v>25</v>
      </c>
      <c r="M17" s="1">
        <v>2100</v>
      </c>
      <c r="N17" s="1">
        <v>502</v>
      </c>
      <c r="O17" s="1">
        <v>5</v>
      </c>
      <c r="P17" s="1" t="s">
        <v>63</v>
      </c>
      <c r="Q17" s="1" t="s">
        <v>57</v>
      </c>
      <c r="R17" s="1">
        <v>4928</v>
      </c>
      <c r="S17" s="1">
        <v>1923</v>
      </c>
      <c r="T17" s="1">
        <v>1455</v>
      </c>
      <c r="U17" s="1" t="s">
        <v>66</v>
      </c>
      <c r="V17" s="3" t="s">
        <v>71</v>
      </c>
    </row>
    <row r="18" spans="1:22">
      <c r="A18" s="1" t="s">
        <v>54</v>
      </c>
      <c r="B18" s="1" t="s">
        <v>72</v>
      </c>
      <c r="C18" s="1">
        <v>160</v>
      </c>
      <c r="D18" s="1">
        <v>59</v>
      </c>
      <c r="E18" s="1" t="s">
        <v>24</v>
      </c>
      <c r="F18" s="1">
        <v>216</v>
      </c>
      <c r="G18" s="1">
        <v>310</v>
      </c>
      <c r="H18" s="1">
        <v>156</v>
      </c>
      <c r="I18" s="1">
        <v>340</v>
      </c>
      <c r="J18" s="1">
        <v>8.1</v>
      </c>
      <c r="K18" s="1">
        <v>110</v>
      </c>
      <c r="L18" s="1" t="s">
        <v>25</v>
      </c>
      <c r="M18" s="1">
        <v>1000</v>
      </c>
      <c r="N18" s="1">
        <v>520</v>
      </c>
      <c r="O18" s="1">
        <v>5</v>
      </c>
      <c r="P18" s="1" t="s">
        <v>56</v>
      </c>
      <c r="Q18" s="1" t="s">
        <v>40</v>
      </c>
      <c r="R18" s="1">
        <v>4588</v>
      </c>
      <c r="S18" s="1">
        <v>1865</v>
      </c>
      <c r="T18" s="1">
        <v>1614</v>
      </c>
      <c r="U18" s="1" t="s">
        <v>34</v>
      </c>
      <c r="V18" s="3" t="s">
        <v>73</v>
      </c>
    </row>
    <row r="19" spans="1:22">
      <c r="A19" s="1" t="s">
        <v>54</v>
      </c>
      <c r="B19" s="1" t="s">
        <v>74</v>
      </c>
      <c r="C19" s="1">
        <v>180</v>
      </c>
      <c r="D19" s="1">
        <v>77</v>
      </c>
      <c r="E19" s="1" t="s">
        <v>24</v>
      </c>
      <c r="F19" s="1">
        <v>288</v>
      </c>
      <c r="G19" s="1">
        <v>545</v>
      </c>
      <c r="H19" s="1">
        <v>162</v>
      </c>
      <c r="I19" s="1">
        <v>435</v>
      </c>
      <c r="J19" s="1">
        <v>6.7</v>
      </c>
      <c r="K19" s="1">
        <v>120</v>
      </c>
      <c r="L19" s="1" t="s">
        <v>25</v>
      </c>
      <c r="M19" s="1">
        <v>1000</v>
      </c>
      <c r="N19" s="1">
        <v>535</v>
      </c>
      <c r="O19" s="1">
        <v>5</v>
      </c>
      <c r="P19" s="1" t="s">
        <v>56</v>
      </c>
      <c r="Q19" s="1" t="s">
        <v>40</v>
      </c>
      <c r="R19" s="1">
        <v>4588</v>
      </c>
      <c r="S19" s="1">
        <v>1865</v>
      </c>
      <c r="T19" s="1">
        <v>1614</v>
      </c>
      <c r="U19" s="1" t="s">
        <v>34</v>
      </c>
      <c r="V19" s="3" t="s">
        <v>75</v>
      </c>
    </row>
    <row r="20" spans="1:22">
      <c r="A20" s="1" t="s">
        <v>54</v>
      </c>
      <c r="B20" s="1" t="s">
        <v>76</v>
      </c>
      <c r="C20" s="1">
        <v>180</v>
      </c>
      <c r="D20" s="1">
        <v>77</v>
      </c>
      <c r="E20" s="1" t="s">
        <v>24</v>
      </c>
      <c r="F20" s="1">
        <v>288</v>
      </c>
      <c r="G20" s="1">
        <v>679</v>
      </c>
      <c r="H20" s="1">
        <v>165</v>
      </c>
      <c r="I20" s="1">
        <v>410</v>
      </c>
      <c r="J20" s="1">
        <v>6.6</v>
      </c>
      <c r="K20" s="1">
        <v>120</v>
      </c>
      <c r="L20" s="1" t="s">
        <v>25</v>
      </c>
      <c r="M20" s="1">
        <v>1200</v>
      </c>
      <c r="N20" s="1">
        <v>535</v>
      </c>
      <c r="O20" s="1">
        <v>5</v>
      </c>
      <c r="P20" s="1" t="s">
        <v>63</v>
      </c>
      <c r="Q20" s="1" t="s">
        <v>40</v>
      </c>
      <c r="R20" s="1">
        <v>4588</v>
      </c>
      <c r="S20" s="1">
        <v>1865</v>
      </c>
      <c r="T20" s="1">
        <v>1614</v>
      </c>
      <c r="U20" s="1" t="s">
        <v>34</v>
      </c>
      <c r="V20" s="3" t="s">
        <v>77</v>
      </c>
    </row>
    <row r="21" spans="1:22">
      <c r="A21" s="1" t="s">
        <v>54</v>
      </c>
      <c r="B21" s="1" t="s">
        <v>78</v>
      </c>
      <c r="C21" s="1">
        <v>180</v>
      </c>
      <c r="D21" s="1">
        <v>77</v>
      </c>
      <c r="E21" s="1" t="s">
        <v>24</v>
      </c>
      <c r="F21" s="1">
        <v>288</v>
      </c>
      <c r="G21" s="1">
        <v>679</v>
      </c>
      <c r="H21" s="1">
        <v>165</v>
      </c>
      <c r="I21" s="1">
        <v>415</v>
      </c>
      <c r="J21" s="1">
        <v>5.4</v>
      </c>
      <c r="K21" s="1">
        <v>120</v>
      </c>
      <c r="L21" s="1" t="s">
        <v>25</v>
      </c>
      <c r="M21" s="1">
        <v>1200</v>
      </c>
      <c r="N21" s="1">
        <v>535</v>
      </c>
      <c r="O21" s="1">
        <v>5</v>
      </c>
      <c r="P21" s="1" t="s">
        <v>63</v>
      </c>
      <c r="Q21" s="1" t="s">
        <v>40</v>
      </c>
      <c r="R21" s="1">
        <v>4588</v>
      </c>
      <c r="S21" s="1">
        <v>1865</v>
      </c>
      <c r="T21" s="1">
        <v>1614</v>
      </c>
      <c r="U21" s="1" t="s">
        <v>34</v>
      </c>
      <c r="V21" s="3" t="s">
        <v>79</v>
      </c>
    </row>
    <row r="22" spans="1:22">
      <c r="A22" s="1" t="s">
        <v>54</v>
      </c>
      <c r="B22" s="1" t="s">
        <v>80</v>
      </c>
      <c r="C22" s="1">
        <v>160</v>
      </c>
      <c r="D22" s="1">
        <v>59</v>
      </c>
      <c r="E22" s="1" t="s">
        <v>24</v>
      </c>
      <c r="F22" s="1">
        <v>216</v>
      </c>
      <c r="G22" s="1">
        <v>310</v>
      </c>
      <c r="H22" s="1">
        <v>159</v>
      </c>
      <c r="I22" s="1">
        <v>325</v>
      </c>
      <c r="J22" s="1">
        <v>8.1</v>
      </c>
      <c r="K22" s="1">
        <v>110</v>
      </c>
      <c r="L22" s="1" t="s">
        <v>25</v>
      </c>
      <c r="M22" s="1">
        <v>1000</v>
      </c>
      <c r="N22" s="1">
        <v>520</v>
      </c>
      <c r="O22" s="1">
        <v>5</v>
      </c>
      <c r="P22" s="1" t="s">
        <v>56</v>
      </c>
      <c r="Q22" s="1" t="s">
        <v>40</v>
      </c>
      <c r="R22" s="1">
        <v>4588</v>
      </c>
      <c r="S22" s="1">
        <v>1865</v>
      </c>
      <c r="T22" s="1">
        <v>1632</v>
      </c>
      <c r="U22" s="1" t="s">
        <v>34</v>
      </c>
      <c r="V22" s="3" t="s">
        <v>81</v>
      </c>
    </row>
    <row r="23" spans="1:22">
      <c r="A23" s="1" t="s">
        <v>54</v>
      </c>
      <c r="B23" s="1" t="s">
        <v>82</v>
      </c>
      <c r="C23" s="1">
        <v>180</v>
      </c>
      <c r="D23" s="1">
        <v>77</v>
      </c>
      <c r="E23" s="1" t="s">
        <v>24</v>
      </c>
      <c r="F23" s="1">
        <v>288</v>
      </c>
      <c r="G23" s="1">
        <v>545</v>
      </c>
      <c r="H23" s="1">
        <v>169</v>
      </c>
      <c r="I23" s="1">
        <v>420</v>
      </c>
      <c r="J23" s="1">
        <v>6.7</v>
      </c>
      <c r="K23" s="1">
        <v>120</v>
      </c>
      <c r="L23" s="1" t="s">
        <v>25</v>
      </c>
      <c r="M23" s="1">
        <v>1000</v>
      </c>
      <c r="N23" s="1">
        <v>520</v>
      </c>
      <c r="O23" s="1">
        <v>5</v>
      </c>
      <c r="P23" s="1" t="s">
        <v>56</v>
      </c>
      <c r="Q23" s="1" t="s">
        <v>40</v>
      </c>
      <c r="R23" s="1">
        <v>4588</v>
      </c>
      <c r="S23" s="1">
        <v>1865</v>
      </c>
      <c r="T23" s="1">
        <v>1632</v>
      </c>
      <c r="U23" s="1" t="s">
        <v>34</v>
      </c>
      <c r="V23" s="3" t="s">
        <v>83</v>
      </c>
    </row>
    <row r="24" spans="1:22">
      <c r="A24" s="1" t="s">
        <v>54</v>
      </c>
      <c r="B24" s="1" t="s">
        <v>84</v>
      </c>
      <c r="C24" s="1">
        <v>180</v>
      </c>
      <c r="D24" s="1">
        <v>77</v>
      </c>
      <c r="E24" s="1" t="s">
        <v>24</v>
      </c>
      <c r="F24" s="1">
        <v>288</v>
      </c>
      <c r="G24" s="1">
        <v>679</v>
      </c>
      <c r="H24" s="1">
        <v>171</v>
      </c>
      <c r="I24" s="1">
        <v>395</v>
      </c>
      <c r="J24" s="1">
        <v>6.6</v>
      </c>
      <c r="K24" s="1">
        <v>120</v>
      </c>
      <c r="L24" s="1" t="s">
        <v>25</v>
      </c>
      <c r="M24" s="1">
        <v>1200</v>
      </c>
      <c r="N24" s="1">
        <v>520</v>
      </c>
      <c r="O24" s="1">
        <v>5</v>
      </c>
      <c r="P24" s="1" t="s">
        <v>63</v>
      </c>
      <c r="Q24" s="1" t="s">
        <v>40</v>
      </c>
      <c r="R24" s="1">
        <v>4588</v>
      </c>
      <c r="S24" s="1">
        <v>1865</v>
      </c>
      <c r="T24" s="1">
        <v>1632</v>
      </c>
      <c r="U24" s="1" t="s">
        <v>34</v>
      </c>
      <c r="V24" s="3" t="s">
        <v>85</v>
      </c>
    </row>
    <row r="25" spans="1:22">
      <c r="A25" s="1" t="s">
        <v>54</v>
      </c>
      <c r="B25" s="1" t="s">
        <v>86</v>
      </c>
      <c r="C25" s="1">
        <v>180</v>
      </c>
      <c r="D25" s="1">
        <v>77</v>
      </c>
      <c r="E25" s="1" t="s">
        <v>24</v>
      </c>
      <c r="F25" s="1">
        <v>288</v>
      </c>
      <c r="G25" s="1">
        <v>679</v>
      </c>
      <c r="H25" s="1">
        <v>171</v>
      </c>
      <c r="I25" s="1">
        <v>395</v>
      </c>
      <c r="J25" s="1">
        <v>5.4</v>
      </c>
      <c r="K25" s="1">
        <v>120</v>
      </c>
      <c r="L25" s="1" t="s">
        <v>25</v>
      </c>
      <c r="M25" s="1">
        <v>1200</v>
      </c>
      <c r="N25" s="1">
        <v>520</v>
      </c>
      <c r="O25" s="1">
        <v>5</v>
      </c>
      <c r="P25" s="1" t="s">
        <v>63</v>
      </c>
      <c r="Q25" s="1" t="s">
        <v>40</v>
      </c>
      <c r="R25" s="1">
        <v>4588</v>
      </c>
      <c r="S25" s="1">
        <v>1865</v>
      </c>
      <c r="T25" s="1">
        <v>1632</v>
      </c>
      <c r="U25" s="1" t="s">
        <v>34</v>
      </c>
      <c r="V25" s="3" t="s">
        <v>87</v>
      </c>
    </row>
    <row r="26" spans="1:22">
      <c r="A26" s="1" t="s">
        <v>54</v>
      </c>
      <c r="B26" s="1" t="s">
        <v>88</v>
      </c>
      <c r="C26" s="1">
        <v>210</v>
      </c>
      <c r="D26" s="1">
        <v>75.8</v>
      </c>
      <c r="E26" s="1" t="s">
        <v>24</v>
      </c>
      <c r="F26" s="1">
        <v>150</v>
      </c>
      <c r="G26" s="1">
        <v>450</v>
      </c>
      <c r="H26" s="1">
        <v>166</v>
      </c>
      <c r="I26" s="1">
        <v>395</v>
      </c>
      <c r="J26" s="1">
        <v>7</v>
      </c>
      <c r="K26" s="1">
        <v>150</v>
      </c>
      <c r="L26" s="1" t="s">
        <v>25</v>
      </c>
      <c r="M26" s="1">
        <v>2000</v>
      </c>
      <c r="N26" s="1">
        <v>526</v>
      </c>
      <c r="O26" s="1">
        <v>5</v>
      </c>
      <c r="P26" s="1" t="s">
        <v>56</v>
      </c>
      <c r="Q26" s="1" t="s">
        <v>89</v>
      </c>
      <c r="R26" s="1">
        <v>4771</v>
      </c>
      <c r="S26" s="1">
        <v>1939</v>
      </c>
      <c r="T26" s="1">
        <v>1685</v>
      </c>
      <c r="U26" s="1" t="s">
        <v>34</v>
      </c>
      <c r="V26" s="3" t="s">
        <v>90</v>
      </c>
    </row>
    <row r="27" spans="1:22">
      <c r="A27" s="1" t="s">
        <v>54</v>
      </c>
      <c r="B27" s="1" t="s">
        <v>91</v>
      </c>
      <c r="C27" s="1">
        <v>210</v>
      </c>
      <c r="D27" s="1">
        <v>75.8</v>
      </c>
      <c r="E27" s="1" t="s">
        <v>24</v>
      </c>
      <c r="F27" s="1">
        <v>150</v>
      </c>
      <c r="G27" s="1">
        <v>450</v>
      </c>
      <c r="H27" s="1">
        <v>139</v>
      </c>
      <c r="I27" s="1">
        <v>410</v>
      </c>
      <c r="J27" s="1">
        <v>7</v>
      </c>
      <c r="K27" s="1">
        <v>150</v>
      </c>
      <c r="L27" s="1" t="s">
        <v>25</v>
      </c>
      <c r="M27" s="1">
        <v>2000</v>
      </c>
      <c r="N27" s="1">
        <v>511</v>
      </c>
      <c r="O27" s="1">
        <v>5</v>
      </c>
      <c r="P27" s="1" t="s">
        <v>56</v>
      </c>
      <c r="Q27" s="1" t="s">
        <v>89</v>
      </c>
      <c r="R27" s="1">
        <v>4771</v>
      </c>
      <c r="S27" s="1">
        <v>1939</v>
      </c>
      <c r="T27" s="1">
        <v>1665</v>
      </c>
      <c r="U27" s="1" t="s">
        <v>34</v>
      </c>
      <c r="V27" s="3" t="s">
        <v>92</v>
      </c>
    </row>
    <row r="28" spans="1:22">
      <c r="A28" s="1" t="s">
        <v>54</v>
      </c>
      <c r="B28" s="1" t="s">
        <v>93</v>
      </c>
      <c r="C28" s="1">
        <v>210</v>
      </c>
      <c r="D28" s="1">
        <v>94.9</v>
      </c>
      <c r="E28" s="1" t="s">
        <v>24</v>
      </c>
      <c r="F28" s="1">
        <v>180</v>
      </c>
      <c r="G28" s="1">
        <v>485</v>
      </c>
      <c r="H28" s="1">
        <v>145</v>
      </c>
      <c r="I28" s="1">
        <v>510</v>
      </c>
      <c r="J28" s="1">
        <v>6.6</v>
      </c>
      <c r="K28" s="1">
        <v>190</v>
      </c>
      <c r="L28" s="1" t="s">
        <v>25</v>
      </c>
      <c r="M28" s="1">
        <v>2000</v>
      </c>
      <c r="N28" s="1">
        <v>511</v>
      </c>
      <c r="O28" s="1">
        <v>5</v>
      </c>
      <c r="P28" s="1" t="s">
        <v>56</v>
      </c>
      <c r="Q28" s="1" t="s">
        <v>89</v>
      </c>
      <c r="R28" s="1">
        <v>4771</v>
      </c>
      <c r="S28" s="1">
        <v>1939</v>
      </c>
      <c r="T28" s="1">
        <v>1665</v>
      </c>
      <c r="U28" s="1" t="s">
        <v>34</v>
      </c>
      <c r="V28" s="3" t="s">
        <v>94</v>
      </c>
    </row>
    <row r="29" spans="1:22">
      <c r="A29" s="1" t="s">
        <v>54</v>
      </c>
      <c r="B29" s="1" t="s">
        <v>95</v>
      </c>
      <c r="C29" s="1">
        <v>210</v>
      </c>
      <c r="D29" s="1">
        <v>94.9</v>
      </c>
      <c r="E29" s="1" t="s">
        <v>24</v>
      </c>
      <c r="F29" s="1">
        <v>180</v>
      </c>
      <c r="G29" s="1">
        <v>855</v>
      </c>
      <c r="H29" s="1">
        <v>149</v>
      </c>
      <c r="I29" s="1">
        <v>500</v>
      </c>
      <c r="J29" s="1">
        <v>5.9</v>
      </c>
      <c r="K29" s="1">
        <v>200</v>
      </c>
      <c r="L29" s="1" t="s">
        <v>25</v>
      </c>
      <c r="M29" s="1">
        <v>2400</v>
      </c>
      <c r="N29" s="1">
        <v>511</v>
      </c>
      <c r="O29" s="1">
        <v>5</v>
      </c>
      <c r="P29" s="1" t="s">
        <v>63</v>
      </c>
      <c r="Q29" s="1" t="s">
        <v>89</v>
      </c>
      <c r="R29" s="1">
        <v>4771</v>
      </c>
      <c r="S29" s="1">
        <v>1939</v>
      </c>
      <c r="T29" s="1">
        <v>1665</v>
      </c>
      <c r="U29" s="1" t="s">
        <v>34</v>
      </c>
      <c r="V29" s="3" t="s">
        <v>96</v>
      </c>
    </row>
    <row r="30" spans="1:22">
      <c r="A30" s="1" t="s">
        <v>54</v>
      </c>
      <c r="B30" s="1" t="s">
        <v>97</v>
      </c>
      <c r="C30" s="1">
        <v>210</v>
      </c>
      <c r="D30" s="1">
        <v>94.9</v>
      </c>
      <c r="E30" s="1" t="s">
        <v>24</v>
      </c>
      <c r="F30" s="1">
        <v>180</v>
      </c>
      <c r="G30" s="1">
        <v>485</v>
      </c>
      <c r="H30" s="1">
        <v>171</v>
      </c>
      <c r="I30" s="1">
        <v>490</v>
      </c>
      <c r="J30" s="1">
        <v>6.6</v>
      </c>
      <c r="K30" s="1">
        <v>190</v>
      </c>
      <c r="L30" s="1" t="s">
        <v>25</v>
      </c>
      <c r="M30" s="1">
        <v>2000</v>
      </c>
      <c r="N30" s="1">
        <v>526</v>
      </c>
      <c r="O30" s="1">
        <v>5</v>
      </c>
      <c r="P30" s="1" t="s">
        <v>56</v>
      </c>
      <c r="Q30" s="1" t="s">
        <v>89</v>
      </c>
      <c r="R30" s="1">
        <v>4771</v>
      </c>
      <c r="S30" s="1">
        <v>1939</v>
      </c>
      <c r="T30" s="1">
        <v>1685</v>
      </c>
      <c r="U30" s="1" t="s">
        <v>34</v>
      </c>
      <c r="V30" s="3" t="s">
        <v>98</v>
      </c>
    </row>
    <row r="31" spans="1:22">
      <c r="A31" s="1" t="s">
        <v>54</v>
      </c>
      <c r="B31" s="1" t="s">
        <v>99</v>
      </c>
      <c r="C31" s="1">
        <v>210</v>
      </c>
      <c r="D31" s="1">
        <v>94.9</v>
      </c>
      <c r="E31" s="1" t="s">
        <v>24</v>
      </c>
      <c r="F31" s="1">
        <v>180</v>
      </c>
      <c r="G31" s="1">
        <v>855</v>
      </c>
      <c r="H31" s="1">
        <v>176</v>
      </c>
      <c r="I31" s="1">
        <v>480</v>
      </c>
      <c r="J31" s="1">
        <v>5.9</v>
      </c>
      <c r="K31" s="1">
        <v>200</v>
      </c>
      <c r="L31" s="1" t="s">
        <v>25</v>
      </c>
      <c r="M31" s="1">
        <v>2400</v>
      </c>
      <c r="N31" s="1" t="s">
        <v>100</v>
      </c>
      <c r="O31" s="1">
        <v>5</v>
      </c>
      <c r="P31" s="1" t="s">
        <v>63</v>
      </c>
      <c r="Q31" s="1" t="s">
        <v>89</v>
      </c>
      <c r="R31" s="1">
        <v>4771</v>
      </c>
      <c r="S31" s="1">
        <v>1939</v>
      </c>
      <c r="T31" s="1">
        <v>1685</v>
      </c>
      <c r="U31" s="1" t="s">
        <v>34</v>
      </c>
      <c r="V31" s="3" t="s">
        <v>101</v>
      </c>
    </row>
    <row r="32" spans="1:22">
      <c r="A32" s="1" t="s">
        <v>54</v>
      </c>
      <c r="B32" s="1" t="s">
        <v>102</v>
      </c>
      <c r="C32" s="1">
        <v>240</v>
      </c>
      <c r="D32" s="1">
        <v>94.9</v>
      </c>
      <c r="E32" s="1" t="s">
        <v>24</v>
      </c>
      <c r="F32" s="1">
        <v>180</v>
      </c>
      <c r="G32" s="1">
        <v>855</v>
      </c>
      <c r="H32" s="1">
        <v>156</v>
      </c>
      <c r="I32" s="1">
        <v>530</v>
      </c>
      <c r="J32" s="1">
        <v>3.9</v>
      </c>
      <c r="K32" s="1">
        <v>200</v>
      </c>
      <c r="L32" s="1" t="s">
        <v>25</v>
      </c>
      <c r="M32" s="1">
        <v>2100</v>
      </c>
      <c r="N32" s="1">
        <v>502</v>
      </c>
      <c r="O32" s="1">
        <v>5</v>
      </c>
      <c r="P32" s="1" t="s">
        <v>63</v>
      </c>
      <c r="Q32" s="1" t="s">
        <v>57</v>
      </c>
      <c r="R32" s="1">
        <v>4928</v>
      </c>
      <c r="S32" s="1">
        <v>1923</v>
      </c>
      <c r="T32" s="1">
        <v>1493</v>
      </c>
      <c r="U32" s="1" t="s">
        <v>58</v>
      </c>
      <c r="V32" s="3" t="s">
        <v>103</v>
      </c>
    </row>
    <row r="33" spans="1:22">
      <c r="A33" s="1" t="s">
        <v>54</v>
      </c>
      <c r="B33" s="1" t="s">
        <v>104</v>
      </c>
      <c r="C33" s="1">
        <v>240</v>
      </c>
      <c r="D33" s="1">
        <v>94.9</v>
      </c>
      <c r="E33" s="1" t="s">
        <v>24</v>
      </c>
      <c r="F33" s="1">
        <v>180</v>
      </c>
      <c r="G33" s="1">
        <v>855</v>
      </c>
      <c r="H33" s="1">
        <v>149</v>
      </c>
      <c r="I33" s="1">
        <v>555</v>
      </c>
      <c r="J33" s="1">
        <v>3.9</v>
      </c>
      <c r="K33" s="1">
        <v>200</v>
      </c>
      <c r="L33" s="1" t="s">
        <v>25</v>
      </c>
      <c r="M33" s="1">
        <v>2100</v>
      </c>
      <c r="N33" s="1">
        <v>502</v>
      </c>
      <c r="O33" s="1">
        <v>5</v>
      </c>
      <c r="P33" s="1" t="s">
        <v>63</v>
      </c>
      <c r="Q33" s="1" t="s">
        <v>57</v>
      </c>
      <c r="R33" s="1">
        <v>4928</v>
      </c>
      <c r="S33" s="1">
        <v>1923</v>
      </c>
      <c r="T33" s="1">
        <v>1465</v>
      </c>
      <c r="U33" s="1" t="s">
        <v>66</v>
      </c>
      <c r="V33" s="3" t="s">
        <v>105</v>
      </c>
    </row>
    <row r="34" spans="1:22">
      <c r="A34" s="1" t="s">
        <v>54</v>
      </c>
      <c r="B34" s="1" t="s">
        <v>106</v>
      </c>
      <c r="C34" s="1">
        <v>230</v>
      </c>
      <c r="D34" s="1">
        <v>94.9</v>
      </c>
      <c r="E34" s="1" t="s">
        <v>24</v>
      </c>
      <c r="F34" s="1">
        <v>180</v>
      </c>
      <c r="G34" s="1">
        <v>855</v>
      </c>
      <c r="H34" s="1">
        <v>169</v>
      </c>
      <c r="I34" s="1">
        <v>470</v>
      </c>
      <c r="J34" s="1">
        <v>4.3</v>
      </c>
      <c r="K34" s="1">
        <v>200</v>
      </c>
      <c r="L34" s="1" t="s">
        <v>25</v>
      </c>
      <c r="M34" s="1">
        <v>2400</v>
      </c>
      <c r="N34" s="1">
        <v>514</v>
      </c>
      <c r="O34" s="1">
        <v>5</v>
      </c>
      <c r="P34" s="1" t="s">
        <v>63</v>
      </c>
      <c r="Q34" s="1" t="s">
        <v>89</v>
      </c>
      <c r="R34" s="1">
        <v>4771</v>
      </c>
      <c r="S34" s="1">
        <v>1965</v>
      </c>
      <c r="T34" s="1">
        <v>1685</v>
      </c>
      <c r="U34" s="1" t="s">
        <v>34</v>
      </c>
      <c r="V34" s="3" t="s">
        <v>107</v>
      </c>
    </row>
    <row r="35" spans="1:22">
      <c r="A35" s="1" t="s">
        <v>54</v>
      </c>
      <c r="B35" s="1" t="s">
        <v>108</v>
      </c>
      <c r="C35" s="1">
        <v>230</v>
      </c>
      <c r="D35" s="1">
        <v>94.9</v>
      </c>
      <c r="E35" s="1" t="s">
        <v>24</v>
      </c>
      <c r="F35" s="1">
        <v>180</v>
      </c>
      <c r="G35" s="1">
        <v>855</v>
      </c>
      <c r="H35" s="1">
        <v>164</v>
      </c>
      <c r="I35" s="1">
        <v>495</v>
      </c>
      <c r="J35" s="1">
        <v>4.3</v>
      </c>
      <c r="K35" s="1">
        <v>200</v>
      </c>
      <c r="L35" s="1" t="s">
        <v>25</v>
      </c>
      <c r="M35" s="1">
        <v>2400</v>
      </c>
      <c r="N35" s="1">
        <v>511</v>
      </c>
      <c r="O35" s="1">
        <v>5</v>
      </c>
      <c r="P35" s="1" t="s">
        <v>63</v>
      </c>
      <c r="Q35" s="1" t="s">
        <v>89</v>
      </c>
      <c r="R35" s="1">
        <v>4771</v>
      </c>
      <c r="S35" s="1">
        <v>1965</v>
      </c>
      <c r="T35" s="1">
        <v>1665</v>
      </c>
      <c r="U35" s="1" t="s">
        <v>34</v>
      </c>
      <c r="V35" s="3" t="s">
        <v>109</v>
      </c>
    </row>
    <row r="36" spans="1:22">
      <c r="A36" s="1" t="s">
        <v>54</v>
      </c>
      <c r="B36" s="1" t="s">
        <v>110</v>
      </c>
      <c r="C36" s="1">
        <v>250</v>
      </c>
      <c r="D36" s="1">
        <v>97</v>
      </c>
      <c r="E36" s="1" t="s">
        <v>24</v>
      </c>
      <c r="F36" s="1">
        <v>396</v>
      </c>
      <c r="G36" s="1">
        <v>865</v>
      </c>
      <c r="H36" s="1">
        <v>184</v>
      </c>
      <c r="I36" s="1">
        <v>525</v>
      </c>
      <c r="J36" s="1">
        <v>2.8</v>
      </c>
      <c r="K36" s="1">
        <v>281</v>
      </c>
      <c r="L36" s="1" t="s">
        <v>25</v>
      </c>
      <c r="M36" s="1">
        <v>0</v>
      </c>
      <c r="N36" s="1">
        <v>350</v>
      </c>
      <c r="O36" s="1">
        <v>4</v>
      </c>
      <c r="P36" s="1" t="s">
        <v>63</v>
      </c>
      <c r="Q36" s="1" t="s">
        <v>111</v>
      </c>
      <c r="R36" s="1">
        <v>4997</v>
      </c>
      <c r="S36" s="1">
        <v>1964</v>
      </c>
      <c r="T36" s="1">
        <v>1389</v>
      </c>
      <c r="U36" s="1" t="s">
        <v>112</v>
      </c>
      <c r="V36" s="3" t="s">
        <v>113</v>
      </c>
    </row>
    <row r="37" spans="1:22">
      <c r="A37" s="1" t="s">
        <v>54</v>
      </c>
      <c r="B37" s="1" t="s">
        <v>114</v>
      </c>
      <c r="C37" s="1">
        <v>250</v>
      </c>
      <c r="D37" s="1">
        <v>97</v>
      </c>
      <c r="E37" s="1" t="s">
        <v>24</v>
      </c>
      <c r="F37" s="1">
        <v>396</v>
      </c>
      <c r="G37" s="1">
        <v>1027</v>
      </c>
      <c r="H37" s="1">
        <v>182</v>
      </c>
      <c r="I37" s="1">
        <v>525</v>
      </c>
      <c r="J37" s="1">
        <v>2.5</v>
      </c>
      <c r="K37" s="1">
        <v>281</v>
      </c>
      <c r="L37" s="1" t="s">
        <v>25</v>
      </c>
      <c r="M37" s="1">
        <v>0</v>
      </c>
      <c r="N37" s="1">
        <v>350</v>
      </c>
      <c r="O37" s="1">
        <v>4</v>
      </c>
      <c r="P37" s="1" t="s">
        <v>63</v>
      </c>
      <c r="Q37" s="1" t="s">
        <v>111</v>
      </c>
      <c r="R37" s="1">
        <v>4997</v>
      </c>
      <c r="S37" s="1">
        <v>1964</v>
      </c>
      <c r="T37" s="1">
        <v>1389</v>
      </c>
      <c r="U37" s="1" t="s">
        <v>112</v>
      </c>
      <c r="V37" s="3" t="s">
        <v>115</v>
      </c>
    </row>
    <row r="38" spans="1:22">
      <c r="A38" s="1" t="s">
        <v>54</v>
      </c>
      <c r="B38" s="1" t="s">
        <v>116</v>
      </c>
      <c r="C38" s="1">
        <v>245</v>
      </c>
      <c r="D38" s="1">
        <v>97</v>
      </c>
      <c r="E38" s="1" t="s">
        <v>24</v>
      </c>
      <c r="F38" s="1">
        <v>396</v>
      </c>
      <c r="G38" s="1">
        <v>740</v>
      </c>
      <c r="H38" s="1">
        <v>172</v>
      </c>
      <c r="I38" s="1">
        <v>540</v>
      </c>
      <c r="J38" s="1">
        <v>3.4</v>
      </c>
      <c r="K38" s="1">
        <v>281</v>
      </c>
      <c r="L38" s="1" t="s">
        <v>25</v>
      </c>
      <c r="M38" s="1">
        <v>0</v>
      </c>
      <c r="N38" s="1">
        <v>405</v>
      </c>
      <c r="O38" s="1">
        <v>4</v>
      </c>
      <c r="P38" s="1" t="s">
        <v>63</v>
      </c>
      <c r="Q38" s="1" t="s">
        <v>111</v>
      </c>
      <c r="R38" s="1">
        <v>5004</v>
      </c>
      <c r="S38" s="1">
        <v>1964</v>
      </c>
      <c r="T38" s="1">
        <v>1394</v>
      </c>
      <c r="U38" s="1" t="s">
        <v>112</v>
      </c>
      <c r="V38" s="3" t="s">
        <v>117</v>
      </c>
    </row>
    <row r="39" spans="1:22">
      <c r="A39" s="1" t="s">
        <v>54</v>
      </c>
      <c r="B39" s="1" t="s">
        <v>118</v>
      </c>
      <c r="C39" s="1">
        <v>245</v>
      </c>
      <c r="D39" s="1">
        <v>97</v>
      </c>
      <c r="E39" s="1" t="s">
        <v>24</v>
      </c>
      <c r="F39" s="1">
        <v>396</v>
      </c>
      <c r="G39" s="1">
        <v>625</v>
      </c>
      <c r="H39" s="1">
        <v>169</v>
      </c>
      <c r="I39" s="1">
        <v>540</v>
      </c>
      <c r="J39" s="1">
        <v>4</v>
      </c>
      <c r="K39" s="1">
        <v>281</v>
      </c>
      <c r="L39" s="1" t="s">
        <v>25</v>
      </c>
      <c r="M39" s="1">
        <v>0</v>
      </c>
      <c r="N39" s="1">
        <v>405</v>
      </c>
      <c r="O39" s="1">
        <v>4</v>
      </c>
      <c r="P39" s="1" t="s">
        <v>63</v>
      </c>
      <c r="Q39" s="1" t="s">
        <v>111</v>
      </c>
      <c r="R39" s="1">
        <v>5004</v>
      </c>
      <c r="S39" s="1">
        <v>1964</v>
      </c>
      <c r="T39" s="1">
        <v>1394</v>
      </c>
      <c r="U39" s="1" t="s">
        <v>112</v>
      </c>
      <c r="V39" s="3" t="s">
        <v>119</v>
      </c>
    </row>
    <row r="40" spans="1:22">
      <c r="A40" s="1" t="s">
        <v>120</v>
      </c>
      <c r="B40" s="1" t="s">
        <v>121</v>
      </c>
      <c r="C40" s="1">
        <v>225</v>
      </c>
      <c r="D40" s="1">
        <v>81.3</v>
      </c>
      <c r="E40" s="1" t="s">
        <v>24</v>
      </c>
      <c r="F40" s="1"/>
      <c r="G40" s="1">
        <v>795</v>
      </c>
      <c r="H40" s="1">
        <v>197</v>
      </c>
      <c r="I40" s="1">
        <v>450</v>
      </c>
      <c r="J40" s="1">
        <v>3.9</v>
      </c>
      <c r="K40" s="1">
        <v>131</v>
      </c>
      <c r="L40" s="1" t="s">
        <v>25</v>
      </c>
      <c r="M40" s="1">
        <v>1600</v>
      </c>
      <c r="N40" s="1">
        <v>470</v>
      </c>
      <c r="O40" s="1">
        <v>5</v>
      </c>
      <c r="P40" s="1" t="s">
        <v>63</v>
      </c>
      <c r="Q40" s="1" t="s">
        <v>122</v>
      </c>
      <c r="R40" s="1">
        <v>4783</v>
      </c>
      <c r="S40" s="1">
        <v>1852</v>
      </c>
      <c r="T40" s="1">
        <v>1448</v>
      </c>
      <c r="U40" s="1" t="s">
        <v>66</v>
      </c>
      <c r="V40" s="3" t="s">
        <v>123</v>
      </c>
    </row>
    <row r="41" spans="1:22">
      <c r="A41" s="1" t="s">
        <v>120</v>
      </c>
      <c r="B41" s="1" t="s">
        <v>124</v>
      </c>
      <c r="C41" s="1">
        <v>190</v>
      </c>
      <c r="D41" s="1">
        <v>67.099999999999994</v>
      </c>
      <c r="E41" s="1" t="s">
        <v>24</v>
      </c>
      <c r="F41" s="1"/>
      <c r="G41" s="1">
        <v>400</v>
      </c>
      <c r="H41" s="1">
        <v>174</v>
      </c>
      <c r="I41" s="1">
        <v>430</v>
      </c>
      <c r="J41" s="1">
        <v>6</v>
      </c>
      <c r="K41" s="1">
        <v>95</v>
      </c>
      <c r="L41" s="1" t="s">
        <v>25</v>
      </c>
      <c r="M41" s="1">
        <v>1600</v>
      </c>
      <c r="N41" s="1">
        <v>470</v>
      </c>
      <c r="O41" s="1">
        <v>5</v>
      </c>
      <c r="P41" s="1" t="s">
        <v>56</v>
      </c>
      <c r="Q41" s="1" t="s">
        <v>122</v>
      </c>
      <c r="R41" s="1">
        <v>4783</v>
      </c>
      <c r="S41" s="1">
        <v>1852</v>
      </c>
      <c r="T41" s="1">
        <v>1448</v>
      </c>
      <c r="U41" s="1" t="s">
        <v>66</v>
      </c>
      <c r="V41" s="3" t="s">
        <v>125</v>
      </c>
    </row>
    <row r="42" spans="1:22">
      <c r="A42" s="1" t="s">
        <v>120</v>
      </c>
      <c r="B42" s="1" t="s">
        <v>126</v>
      </c>
      <c r="C42" s="1">
        <v>190</v>
      </c>
      <c r="D42" s="1">
        <v>81.3</v>
      </c>
      <c r="E42" s="1" t="s">
        <v>24</v>
      </c>
      <c r="F42" s="1"/>
      <c r="G42" s="1">
        <v>430</v>
      </c>
      <c r="H42" s="1">
        <v>174</v>
      </c>
      <c r="I42" s="1">
        <v>515</v>
      </c>
      <c r="J42" s="1">
        <v>5.6</v>
      </c>
      <c r="K42" s="1">
        <v>131</v>
      </c>
      <c r="L42" s="1" t="s">
        <v>25</v>
      </c>
      <c r="M42" s="1">
        <v>1600</v>
      </c>
      <c r="N42" s="1">
        <v>470</v>
      </c>
      <c r="O42" s="1">
        <v>5</v>
      </c>
      <c r="P42" s="1" t="s">
        <v>56</v>
      </c>
      <c r="Q42" s="1" t="s">
        <v>122</v>
      </c>
      <c r="R42" s="1">
        <v>4783</v>
      </c>
      <c r="S42" s="1">
        <v>1852</v>
      </c>
      <c r="T42" s="1">
        <v>1448</v>
      </c>
      <c r="U42" s="1" t="s">
        <v>66</v>
      </c>
      <c r="V42" s="3" t="s">
        <v>127</v>
      </c>
    </row>
    <row r="43" spans="1:22">
      <c r="A43" s="1" t="s">
        <v>120</v>
      </c>
      <c r="B43" s="1" t="s">
        <v>128</v>
      </c>
      <c r="C43" s="1">
        <v>200</v>
      </c>
      <c r="D43" s="1">
        <v>81.3</v>
      </c>
      <c r="E43" s="1" t="s">
        <v>24</v>
      </c>
      <c r="F43" s="1"/>
      <c r="G43" s="1">
        <v>600</v>
      </c>
      <c r="H43" s="1">
        <v>183</v>
      </c>
      <c r="I43" s="1">
        <v>490</v>
      </c>
      <c r="J43" s="1">
        <v>5.0999999999999996</v>
      </c>
      <c r="K43" s="1">
        <v>131</v>
      </c>
      <c r="L43" s="1" t="s">
        <v>25</v>
      </c>
      <c r="M43" s="1">
        <v>1600</v>
      </c>
      <c r="N43" s="1">
        <v>470</v>
      </c>
      <c r="O43" s="1">
        <v>5</v>
      </c>
      <c r="P43" s="1" t="s">
        <v>63</v>
      </c>
      <c r="Q43" s="1" t="s">
        <v>122</v>
      </c>
      <c r="R43" s="1">
        <v>4783</v>
      </c>
      <c r="S43" s="1">
        <v>1852</v>
      </c>
      <c r="T43" s="1">
        <v>1448</v>
      </c>
      <c r="U43" s="1" t="s">
        <v>66</v>
      </c>
      <c r="V43" s="3" t="s">
        <v>129</v>
      </c>
    </row>
    <row r="44" spans="1:22">
      <c r="A44" s="1" t="s">
        <v>120</v>
      </c>
      <c r="B44" s="1" t="s">
        <v>130</v>
      </c>
      <c r="C44" s="1">
        <v>230</v>
      </c>
      <c r="D44" s="1">
        <v>81.2</v>
      </c>
      <c r="E44" s="1" t="s">
        <v>24</v>
      </c>
      <c r="F44" s="1"/>
      <c r="G44" s="1">
        <v>795</v>
      </c>
      <c r="H44" s="1">
        <v>172</v>
      </c>
      <c r="I44" s="1">
        <v>430</v>
      </c>
      <c r="J44" s="1">
        <v>3.8</v>
      </c>
      <c r="K44" s="1">
        <v>136</v>
      </c>
      <c r="L44" s="1" t="s">
        <v>25</v>
      </c>
      <c r="M44" s="1">
        <v>2000</v>
      </c>
      <c r="N44" s="1">
        <v>490</v>
      </c>
      <c r="O44" s="1">
        <v>5</v>
      </c>
      <c r="P44" s="1" t="s">
        <v>63</v>
      </c>
      <c r="Q44" s="1" t="s">
        <v>131</v>
      </c>
      <c r="R44" s="1">
        <v>5060</v>
      </c>
      <c r="S44" s="1">
        <v>1900</v>
      </c>
      <c r="T44" s="1">
        <v>1505</v>
      </c>
      <c r="U44" s="1" t="s">
        <v>112</v>
      </c>
      <c r="V44" s="3" t="s">
        <v>132</v>
      </c>
    </row>
    <row r="45" spans="1:22">
      <c r="A45" s="1" t="s">
        <v>120</v>
      </c>
      <c r="B45" s="1" t="s">
        <v>133</v>
      </c>
      <c r="C45" s="1">
        <v>230</v>
      </c>
      <c r="D45" s="1">
        <v>81.2</v>
      </c>
      <c r="E45" s="1" t="s">
        <v>24</v>
      </c>
      <c r="F45" s="1"/>
      <c r="G45" s="1">
        <v>795</v>
      </c>
      <c r="H45" s="1">
        <v>179</v>
      </c>
      <c r="I45" s="1">
        <v>425</v>
      </c>
      <c r="J45" s="1">
        <v>3.9</v>
      </c>
      <c r="K45" s="1">
        <v>136</v>
      </c>
      <c r="L45" s="1" t="s">
        <v>25</v>
      </c>
      <c r="M45" s="1">
        <v>2000</v>
      </c>
      <c r="N45" s="1">
        <v>570</v>
      </c>
      <c r="O45" s="1">
        <v>5</v>
      </c>
      <c r="P45" s="1" t="s">
        <v>63</v>
      </c>
      <c r="Q45" s="1" t="s">
        <v>131</v>
      </c>
      <c r="R45" s="1">
        <v>5060</v>
      </c>
      <c r="S45" s="1">
        <v>1900</v>
      </c>
      <c r="T45" s="1">
        <v>1505</v>
      </c>
      <c r="U45" s="1" t="s">
        <v>58</v>
      </c>
      <c r="V45" s="3" t="s">
        <v>134</v>
      </c>
    </row>
    <row r="46" spans="1:22">
      <c r="A46" s="1" t="s">
        <v>120</v>
      </c>
      <c r="B46" s="1" t="s">
        <v>135</v>
      </c>
      <c r="C46" s="1">
        <v>193</v>
      </c>
      <c r="D46" s="1">
        <v>81.2</v>
      </c>
      <c r="E46" s="1" t="s">
        <v>24</v>
      </c>
      <c r="F46" s="1"/>
      <c r="G46" s="1">
        <v>400</v>
      </c>
      <c r="H46" s="1">
        <v>159</v>
      </c>
      <c r="I46" s="1">
        <v>480</v>
      </c>
      <c r="J46" s="1">
        <v>6</v>
      </c>
      <c r="K46" s="1">
        <v>136</v>
      </c>
      <c r="L46" s="1" t="s">
        <v>25</v>
      </c>
      <c r="M46" s="1">
        <v>1500</v>
      </c>
      <c r="N46" s="1">
        <v>490</v>
      </c>
      <c r="O46" s="1">
        <v>5</v>
      </c>
      <c r="P46" s="1" t="s">
        <v>56</v>
      </c>
      <c r="Q46" s="1" t="s">
        <v>131</v>
      </c>
      <c r="R46" s="1">
        <v>5060</v>
      </c>
      <c r="S46" s="1">
        <v>1900</v>
      </c>
      <c r="T46" s="1">
        <v>1515</v>
      </c>
      <c r="U46" s="1" t="s">
        <v>112</v>
      </c>
      <c r="V46" s="3" t="s">
        <v>136</v>
      </c>
    </row>
    <row r="47" spans="1:22">
      <c r="A47" s="1" t="s">
        <v>120</v>
      </c>
      <c r="B47" s="1" t="s">
        <v>137</v>
      </c>
      <c r="C47" s="1">
        <v>193</v>
      </c>
      <c r="D47" s="1">
        <v>81.2</v>
      </c>
      <c r="E47" s="1" t="s">
        <v>24</v>
      </c>
      <c r="F47" s="1"/>
      <c r="G47" s="1">
        <v>400</v>
      </c>
      <c r="H47" s="1">
        <v>165</v>
      </c>
      <c r="I47" s="1">
        <v>465</v>
      </c>
      <c r="J47" s="1">
        <v>6.1</v>
      </c>
      <c r="K47" s="1">
        <v>136</v>
      </c>
      <c r="L47" s="1" t="s">
        <v>25</v>
      </c>
      <c r="M47" s="1">
        <v>1500</v>
      </c>
      <c r="N47" s="1">
        <v>570</v>
      </c>
      <c r="O47" s="1">
        <v>5</v>
      </c>
      <c r="P47" s="1" t="s">
        <v>56</v>
      </c>
      <c r="Q47" s="1" t="s">
        <v>131</v>
      </c>
      <c r="R47" s="1">
        <v>5060</v>
      </c>
      <c r="S47" s="1">
        <v>1900</v>
      </c>
      <c r="T47" s="1">
        <v>1515</v>
      </c>
      <c r="U47" s="1" t="s">
        <v>58</v>
      </c>
      <c r="V47" s="3" t="s">
        <v>138</v>
      </c>
    </row>
    <row r="48" spans="1:22">
      <c r="A48" s="1" t="s">
        <v>120</v>
      </c>
      <c r="B48" s="1" t="s">
        <v>139</v>
      </c>
      <c r="C48" s="1">
        <v>215</v>
      </c>
      <c r="D48" s="1">
        <v>81.2</v>
      </c>
      <c r="E48" s="1" t="s">
        <v>24</v>
      </c>
      <c r="F48" s="1"/>
      <c r="G48" s="1">
        <v>590</v>
      </c>
      <c r="H48" s="1">
        <v>167</v>
      </c>
      <c r="I48" s="1">
        <v>465</v>
      </c>
      <c r="J48" s="1">
        <v>5.4</v>
      </c>
      <c r="K48" s="1">
        <v>136</v>
      </c>
      <c r="L48" s="1" t="s">
        <v>25</v>
      </c>
      <c r="M48" s="1">
        <v>2000</v>
      </c>
      <c r="N48" s="1">
        <v>490</v>
      </c>
      <c r="O48" s="1">
        <v>5</v>
      </c>
      <c r="P48" s="1" t="s">
        <v>63</v>
      </c>
      <c r="Q48" s="1" t="s">
        <v>131</v>
      </c>
      <c r="R48" s="1">
        <v>5060</v>
      </c>
      <c r="S48" s="1">
        <v>1900</v>
      </c>
      <c r="T48" s="1">
        <v>1515</v>
      </c>
      <c r="U48" s="1" t="s">
        <v>112</v>
      </c>
      <c r="V48" s="3" t="s">
        <v>140</v>
      </c>
    </row>
    <row r="49" spans="1:22">
      <c r="A49" s="1" t="s">
        <v>120</v>
      </c>
      <c r="B49" s="1" t="s">
        <v>141</v>
      </c>
      <c r="C49" s="1">
        <v>215</v>
      </c>
      <c r="D49" s="1">
        <v>81.2</v>
      </c>
      <c r="E49" s="1" t="s">
        <v>24</v>
      </c>
      <c r="F49" s="1"/>
      <c r="G49" s="1">
        <v>590</v>
      </c>
      <c r="H49" s="1">
        <v>174</v>
      </c>
      <c r="I49" s="1">
        <v>450</v>
      </c>
      <c r="J49" s="1">
        <v>5.5</v>
      </c>
      <c r="K49" s="1">
        <v>136</v>
      </c>
      <c r="L49" s="1" t="s">
        <v>25</v>
      </c>
      <c r="M49" s="1">
        <v>2000</v>
      </c>
      <c r="N49" s="1">
        <v>570</v>
      </c>
      <c r="O49" s="1">
        <v>5</v>
      </c>
      <c r="P49" s="1" t="s">
        <v>63</v>
      </c>
      <c r="Q49" s="1" t="s">
        <v>131</v>
      </c>
      <c r="R49" s="1">
        <v>5060</v>
      </c>
      <c r="S49" s="1">
        <v>1900</v>
      </c>
      <c r="T49" s="1">
        <v>1515</v>
      </c>
      <c r="U49" s="1" t="s">
        <v>58</v>
      </c>
      <c r="V49" s="3" t="s">
        <v>142</v>
      </c>
    </row>
    <row r="50" spans="1:22">
      <c r="A50" s="1" t="s">
        <v>120</v>
      </c>
      <c r="B50" s="1" t="s">
        <v>143</v>
      </c>
      <c r="C50" s="1">
        <v>250</v>
      </c>
      <c r="D50" s="1">
        <v>101.7</v>
      </c>
      <c r="E50" s="1" t="s">
        <v>24</v>
      </c>
      <c r="F50" s="1"/>
      <c r="G50" s="1">
        <v>1100</v>
      </c>
      <c r="H50" s="1">
        <v>208</v>
      </c>
      <c r="I50" s="1">
        <v>490</v>
      </c>
      <c r="J50" s="1">
        <v>3.7</v>
      </c>
      <c r="K50" s="1">
        <v>159</v>
      </c>
      <c r="L50" s="1" t="s">
        <v>25</v>
      </c>
      <c r="M50" s="1">
        <v>0</v>
      </c>
      <c r="N50" s="1">
        <v>500</v>
      </c>
      <c r="O50" s="1">
        <v>5</v>
      </c>
      <c r="P50" s="1" t="s">
        <v>63</v>
      </c>
      <c r="Q50" s="1" t="s">
        <v>111</v>
      </c>
      <c r="R50" s="1">
        <v>5391</v>
      </c>
      <c r="S50" s="1">
        <v>1950</v>
      </c>
      <c r="T50" s="1">
        <v>1544</v>
      </c>
      <c r="U50" s="1" t="s">
        <v>112</v>
      </c>
      <c r="V50" s="3" t="s">
        <v>144</v>
      </c>
    </row>
    <row r="51" spans="1:22">
      <c r="A51" s="1" t="s">
        <v>120</v>
      </c>
      <c r="B51" s="1" t="s">
        <v>145</v>
      </c>
      <c r="C51" s="1">
        <v>205</v>
      </c>
      <c r="D51" s="1">
        <v>101.7</v>
      </c>
      <c r="E51" s="1" t="s">
        <v>24</v>
      </c>
      <c r="F51" s="1"/>
      <c r="G51" s="1">
        <v>650</v>
      </c>
      <c r="H51" s="1">
        <v>177</v>
      </c>
      <c r="I51" s="1">
        <v>520</v>
      </c>
      <c r="J51" s="1">
        <v>5.5</v>
      </c>
      <c r="K51" s="1">
        <v>159</v>
      </c>
      <c r="L51" s="1" t="s">
        <v>25</v>
      </c>
      <c r="M51" s="1">
        <v>0</v>
      </c>
      <c r="N51" s="1">
        <v>500</v>
      </c>
      <c r="O51" s="1">
        <v>5</v>
      </c>
      <c r="P51" s="1" t="s">
        <v>56</v>
      </c>
      <c r="Q51" s="1" t="s">
        <v>111</v>
      </c>
      <c r="R51" s="1">
        <v>5391</v>
      </c>
      <c r="S51" s="1">
        <v>1950</v>
      </c>
      <c r="T51" s="1">
        <v>1544</v>
      </c>
      <c r="U51" s="1" t="s">
        <v>112</v>
      </c>
      <c r="V51" s="3" t="s">
        <v>146</v>
      </c>
    </row>
    <row r="52" spans="1:22">
      <c r="A52" s="1" t="s">
        <v>120</v>
      </c>
      <c r="B52" s="1" t="s">
        <v>147</v>
      </c>
      <c r="C52" s="1">
        <v>240</v>
      </c>
      <c r="D52" s="1">
        <v>101.7</v>
      </c>
      <c r="E52" s="1" t="s">
        <v>24</v>
      </c>
      <c r="F52" s="1"/>
      <c r="G52" s="1">
        <v>745</v>
      </c>
      <c r="H52" s="1">
        <v>172</v>
      </c>
      <c r="I52" s="1">
        <v>510</v>
      </c>
      <c r="J52" s="1">
        <v>4.7</v>
      </c>
      <c r="K52" s="1">
        <v>159</v>
      </c>
      <c r="L52" s="1" t="s">
        <v>25</v>
      </c>
      <c r="M52" s="1">
        <v>2000</v>
      </c>
      <c r="N52" s="1">
        <v>500</v>
      </c>
      <c r="O52" s="1">
        <v>5</v>
      </c>
      <c r="P52" s="1" t="s">
        <v>63</v>
      </c>
      <c r="Q52" s="1" t="s">
        <v>111</v>
      </c>
      <c r="R52" s="1">
        <v>5391</v>
      </c>
      <c r="S52" s="1">
        <v>1950</v>
      </c>
      <c r="T52" s="1">
        <v>1544</v>
      </c>
      <c r="U52" s="1" t="s">
        <v>112</v>
      </c>
      <c r="V52" s="3" t="s">
        <v>148</v>
      </c>
    </row>
    <row r="53" spans="1:22">
      <c r="A53" s="1" t="s">
        <v>120</v>
      </c>
      <c r="B53" s="1" t="s">
        <v>149</v>
      </c>
      <c r="C53" s="1">
        <v>250</v>
      </c>
      <c r="D53" s="1">
        <v>108.9</v>
      </c>
      <c r="E53" s="1" t="s">
        <v>24</v>
      </c>
      <c r="F53" s="1"/>
      <c r="G53" s="1">
        <v>1015</v>
      </c>
      <c r="H53" s="1">
        <v>209</v>
      </c>
      <c r="I53" s="1">
        <v>500</v>
      </c>
      <c r="J53" s="1">
        <v>3.8</v>
      </c>
      <c r="K53" s="1">
        <v>150</v>
      </c>
      <c r="L53" s="1" t="s">
        <v>25</v>
      </c>
      <c r="M53" s="1">
        <v>2500</v>
      </c>
      <c r="N53" s="1">
        <v>500</v>
      </c>
      <c r="O53" s="1">
        <v>5</v>
      </c>
      <c r="P53" s="1" t="s">
        <v>63</v>
      </c>
      <c r="Q53" s="1" t="s">
        <v>57</v>
      </c>
      <c r="R53" s="1">
        <v>4965</v>
      </c>
      <c r="S53" s="1">
        <v>1970</v>
      </c>
      <c r="T53" s="1">
        <v>1695</v>
      </c>
      <c r="U53" s="1" t="s">
        <v>34</v>
      </c>
      <c r="V53" s="3" t="s">
        <v>150</v>
      </c>
    </row>
    <row r="54" spans="1:22">
      <c r="A54" s="1" t="s">
        <v>120</v>
      </c>
      <c r="B54" s="1" t="s">
        <v>151</v>
      </c>
      <c r="C54" s="1">
        <v>200</v>
      </c>
      <c r="D54" s="1">
        <v>94.8</v>
      </c>
      <c r="E54" s="1" t="s">
        <v>24</v>
      </c>
      <c r="F54" s="1"/>
      <c r="G54" s="1">
        <v>700</v>
      </c>
      <c r="H54" s="1">
        <v>193</v>
      </c>
      <c r="I54" s="1">
        <v>470</v>
      </c>
      <c r="J54" s="1">
        <v>5.0999999999999996</v>
      </c>
      <c r="K54" s="1">
        <v>115</v>
      </c>
      <c r="L54" s="1" t="s">
        <v>25</v>
      </c>
      <c r="M54" s="1">
        <v>2500</v>
      </c>
      <c r="N54" s="1">
        <v>500</v>
      </c>
      <c r="O54" s="1">
        <v>5</v>
      </c>
      <c r="P54" s="1" t="s">
        <v>63</v>
      </c>
      <c r="Q54" s="1" t="s">
        <v>57</v>
      </c>
      <c r="R54" s="1">
        <v>4965</v>
      </c>
      <c r="S54" s="1">
        <v>1970</v>
      </c>
      <c r="T54" s="1">
        <v>1695</v>
      </c>
      <c r="U54" s="1" t="s">
        <v>34</v>
      </c>
      <c r="V54" s="3" t="s">
        <v>152</v>
      </c>
    </row>
    <row r="55" spans="1:22">
      <c r="A55" s="1" t="s">
        <v>120</v>
      </c>
      <c r="B55" s="1" t="s">
        <v>153</v>
      </c>
      <c r="C55" s="1">
        <v>200</v>
      </c>
      <c r="D55" s="1">
        <v>109.1</v>
      </c>
      <c r="E55" s="1" t="s">
        <v>24</v>
      </c>
      <c r="F55" s="1"/>
      <c r="G55" s="1">
        <v>765</v>
      </c>
      <c r="H55" s="1">
        <v>194</v>
      </c>
      <c r="I55" s="1">
        <v>525</v>
      </c>
      <c r="J55" s="1">
        <v>4.5999999999999996</v>
      </c>
      <c r="K55" s="1">
        <v>150</v>
      </c>
      <c r="L55" s="1" t="s">
        <v>25</v>
      </c>
      <c r="M55" s="1">
        <v>2500</v>
      </c>
      <c r="N55" s="1">
        <v>500</v>
      </c>
      <c r="O55" s="1">
        <v>5</v>
      </c>
      <c r="P55" s="1" t="s">
        <v>63</v>
      </c>
      <c r="Q55" s="1" t="s">
        <v>57</v>
      </c>
      <c r="R55" s="1">
        <v>4965</v>
      </c>
      <c r="S55" s="1">
        <v>1970</v>
      </c>
      <c r="T55" s="1">
        <v>1695</v>
      </c>
      <c r="U55" s="1" t="s">
        <v>34</v>
      </c>
      <c r="V55" s="3" t="s">
        <v>154</v>
      </c>
    </row>
    <row r="56" spans="1:22">
      <c r="A56" s="1" t="s">
        <v>120</v>
      </c>
      <c r="B56" s="1" t="s">
        <v>155</v>
      </c>
      <c r="C56" s="1">
        <v>170</v>
      </c>
      <c r="D56" s="1">
        <v>64.7</v>
      </c>
      <c r="E56" s="1" t="s">
        <v>24</v>
      </c>
      <c r="F56" s="1"/>
      <c r="G56" s="1">
        <v>247</v>
      </c>
      <c r="H56" s="1">
        <v>150</v>
      </c>
      <c r="I56" s="1">
        <v>390</v>
      </c>
      <c r="J56" s="1">
        <v>8.3000000000000007</v>
      </c>
      <c r="K56" s="1">
        <v>94</v>
      </c>
      <c r="L56" s="1" t="s">
        <v>25</v>
      </c>
      <c r="M56" s="1">
        <v>750</v>
      </c>
      <c r="N56" s="1">
        <v>490</v>
      </c>
      <c r="O56" s="1">
        <v>5</v>
      </c>
      <c r="P56" s="1" t="s">
        <v>26</v>
      </c>
      <c r="Q56" s="1" t="s">
        <v>40</v>
      </c>
      <c r="R56" s="1">
        <v>4500</v>
      </c>
      <c r="S56" s="1">
        <v>1845</v>
      </c>
      <c r="T56" s="1">
        <v>1616</v>
      </c>
      <c r="U56" s="1" t="s">
        <v>34</v>
      </c>
      <c r="V56" s="3" t="s">
        <v>156</v>
      </c>
    </row>
    <row r="57" spans="1:22">
      <c r="A57" s="1" t="s">
        <v>120</v>
      </c>
      <c r="B57" s="1" t="s">
        <v>157</v>
      </c>
      <c r="C57" s="1">
        <v>180</v>
      </c>
      <c r="D57" s="1">
        <v>64.7</v>
      </c>
      <c r="E57" s="1" t="s">
        <v>24</v>
      </c>
      <c r="F57" s="1"/>
      <c r="G57" s="1">
        <v>494</v>
      </c>
      <c r="H57" s="1">
        <v>155</v>
      </c>
      <c r="I57" s="1">
        <v>380</v>
      </c>
      <c r="J57" s="1">
        <v>5.6</v>
      </c>
      <c r="K57" s="1">
        <v>94</v>
      </c>
      <c r="L57" s="1" t="s">
        <v>25</v>
      </c>
      <c r="M57" s="1">
        <v>1200</v>
      </c>
      <c r="N57" s="1">
        <v>490</v>
      </c>
      <c r="O57" s="1">
        <v>5</v>
      </c>
      <c r="P57" s="1" t="s">
        <v>63</v>
      </c>
      <c r="Q57" s="1" t="s">
        <v>40</v>
      </c>
      <c r="R57" s="1">
        <v>4500</v>
      </c>
      <c r="S57" s="1">
        <v>1845</v>
      </c>
      <c r="T57" s="1">
        <v>1616</v>
      </c>
      <c r="U57" s="1" t="s">
        <v>34</v>
      </c>
      <c r="V57" s="3" t="s">
        <v>158</v>
      </c>
    </row>
    <row r="58" spans="1:22">
      <c r="A58" s="1" t="s">
        <v>120</v>
      </c>
      <c r="B58" s="1" t="s">
        <v>159</v>
      </c>
      <c r="C58" s="1">
        <v>170</v>
      </c>
      <c r="D58" s="1">
        <v>64.7</v>
      </c>
      <c r="E58" s="1" t="s">
        <v>24</v>
      </c>
      <c r="F58" s="1"/>
      <c r="G58" s="1">
        <v>247</v>
      </c>
      <c r="H58" s="1">
        <v>147</v>
      </c>
      <c r="I58" s="1">
        <v>395</v>
      </c>
      <c r="J58" s="1">
        <v>8.6</v>
      </c>
      <c r="K58" s="1">
        <v>94</v>
      </c>
      <c r="L58" s="1" t="s">
        <v>25</v>
      </c>
      <c r="M58" s="1">
        <v>750</v>
      </c>
      <c r="N58" s="1">
        <v>525</v>
      </c>
      <c r="O58" s="1">
        <v>5</v>
      </c>
      <c r="P58" s="1" t="s">
        <v>26</v>
      </c>
      <c r="Q58" s="1" t="s">
        <v>40</v>
      </c>
      <c r="R58" s="1">
        <v>4554</v>
      </c>
      <c r="S58" s="1">
        <v>1845</v>
      </c>
      <c r="T58" s="1">
        <v>1560</v>
      </c>
      <c r="U58" s="1" t="s">
        <v>34</v>
      </c>
      <c r="V58" s="3" t="s">
        <v>160</v>
      </c>
    </row>
    <row r="59" spans="1:22">
      <c r="A59" s="1" t="s">
        <v>120</v>
      </c>
      <c r="B59" s="1" t="s">
        <v>161</v>
      </c>
      <c r="C59" s="1">
        <v>180</v>
      </c>
      <c r="D59" s="1">
        <v>64.7</v>
      </c>
      <c r="E59" s="1" t="s">
        <v>24</v>
      </c>
      <c r="F59" s="1"/>
      <c r="G59" s="1">
        <v>494</v>
      </c>
      <c r="H59" s="1">
        <v>155</v>
      </c>
      <c r="I59" s="1">
        <v>385</v>
      </c>
      <c r="J59" s="1">
        <v>5.6</v>
      </c>
      <c r="K59" s="1">
        <v>94</v>
      </c>
      <c r="L59" s="1" t="s">
        <v>25</v>
      </c>
      <c r="M59" s="1">
        <v>1200</v>
      </c>
      <c r="N59" s="1">
        <v>525</v>
      </c>
      <c r="O59" s="1">
        <v>5</v>
      </c>
      <c r="P59" s="1" t="s">
        <v>63</v>
      </c>
      <c r="Q59" s="1" t="s">
        <v>40</v>
      </c>
      <c r="R59" s="1">
        <v>4554</v>
      </c>
      <c r="S59" s="1">
        <v>1845</v>
      </c>
      <c r="T59" s="1">
        <v>1560</v>
      </c>
      <c r="U59" s="1" t="s">
        <v>34</v>
      </c>
      <c r="V59" s="3" t="s">
        <v>162</v>
      </c>
    </row>
    <row r="60" spans="1:22">
      <c r="A60" s="1" t="s">
        <v>163</v>
      </c>
      <c r="B60" s="1" t="s">
        <v>164</v>
      </c>
      <c r="C60" s="1">
        <v>160</v>
      </c>
      <c r="D60" s="1">
        <v>45.1</v>
      </c>
      <c r="E60" s="1" t="s">
        <v>24</v>
      </c>
      <c r="F60" s="1"/>
      <c r="G60" s="1">
        <v>290</v>
      </c>
      <c r="H60" s="1">
        <v>145</v>
      </c>
      <c r="I60" s="1">
        <v>245</v>
      </c>
      <c r="J60" s="1">
        <v>7.9</v>
      </c>
      <c r="K60" s="1">
        <v>51</v>
      </c>
      <c r="L60" s="1" t="s">
        <v>25</v>
      </c>
      <c r="M60" s="1">
        <v>750</v>
      </c>
      <c r="N60" s="1">
        <v>400</v>
      </c>
      <c r="O60" s="1">
        <v>5</v>
      </c>
      <c r="P60" s="1" t="s">
        <v>26</v>
      </c>
      <c r="Q60" s="1" t="s">
        <v>33</v>
      </c>
      <c r="R60" s="1">
        <v>4310</v>
      </c>
      <c r="S60" s="1">
        <v>1830</v>
      </c>
      <c r="T60" s="1">
        <v>1675</v>
      </c>
      <c r="U60" s="1" t="s">
        <v>34</v>
      </c>
      <c r="V60" s="3" t="s">
        <v>165</v>
      </c>
    </row>
    <row r="61" spans="1:22">
      <c r="A61" s="1" t="s">
        <v>163</v>
      </c>
      <c r="B61" s="1" t="s">
        <v>166</v>
      </c>
      <c r="C61" s="1">
        <v>160</v>
      </c>
      <c r="D61" s="1">
        <v>60.5</v>
      </c>
      <c r="E61" s="1" t="s">
        <v>24</v>
      </c>
      <c r="F61" s="1">
        <v>126</v>
      </c>
      <c r="G61" s="1">
        <v>310</v>
      </c>
      <c r="H61" s="1">
        <v>144</v>
      </c>
      <c r="I61" s="1">
        <v>340</v>
      </c>
      <c r="J61" s="1">
        <v>7.3</v>
      </c>
      <c r="K61" s="1">
        <v>75</v>
      </c>
      <c r="L61" s="1" t="s">
        <v>25</v>
      </c>
      <c r="M61" s="1">
        <v>750</v>
      </c>
      <c r="N61" s="1">
        <v>440</v>
      </c>
      <c r="O61" s="1">
        <v>5</v>
      </c>
      <c r="P61" s="1" t="s">
        <v>26</v>
      </c>
      <c r="Q61" s="1" t="s">
        <v>40</v>
      </c>
      <c r="R61" s="1">
        <v>4455</v>
      </c>
      <c r="S61" s="1">
        <v>1875</v>
      </c>
      <c r="T61" s="1">
        <v>1615</v>
      </c>
      <c r="U61" s="1" t="s">
        <v>34</v>
      </c>
      <c r="V61" s="3" t="s">
        <v>167</v>
      </c>
    </row>
    <row r="62" spans="1:22">
      <c r="A62" s="1" t="s">
        <v>163</v>
      </c>
      <c r="B62" s="1" t="s">
        <v>168</v>
      </c>
      <c r="C62" s="1">
        <v>150</v>
      </c>
      <c r="D62" s="1">
        <v>44.9</v>
      </c>
      <c r="E62" s="1" t="s">
        <v>24</v>
      </c>
      <c r="F62" s="1">
        <v>104</v>
      </c>
      <c r="G62" s="1">
        <v>180</v>
      </c>
      <c r="H62" s="1">
        <v>132</v>
      </c>
      <c r="I62" s="1">
        <v>265</v>
      </c>
      <c r="J62" s="1">
        <v>12.3</v>
      </c>
      <c r="K62" s="1">
        <v>50</v>
      </c>
      <c r="L62" s="1" t="s">
        <v>25</v>
      </c>
      <c r="M62" s="1">
        <v>0</v>
      </c>
      <c r="N62" s="1">
        <v>345</v>
      </c>
      <c r="O62" s="1">
        <v>5</v>
      </c>
      <c r="P62" s="1" t="s">
        <v>26</v>
      </c>
      <c r="Q62" s="1" t="s">
        <v>169</v>
      </c>
      <c r="R62" s="1">
        <v>4290</v>
      </c>
      <c r="S62" s="1">
        <v>1770</v>
      </c>
      <c r="T62" s="1">
        <v>1570</v>
      </c>
      <c r="U62" s="1" t="s">
        <v>28</v>
      </c>
      <c r="V62" s="3" t="s">
        <v>170</v>
      </c>
    </row>
    <row r="63" spans="1:22">
      <c r="A63" s="1" t="s">
        <v>163</v>
      </c>
      <c r="B63" s="1" t="s">
        <v>171</v>
      </c>
      <c r="C63" s="1">
        <v>160</v>
      </c>
      <c r="D63" s="1">
        <v>44.9</v>
      </c>
      <c r="E63" s="1" t="s">
        <v>24</v>
      </c>
      <c r="F63" s="1">
        <v>104</v>
      </c>
      <c r="G63" s="1"/>
      <c r="H63" s="1">
        <v>145</v>
      </c>
      <c r="I63" s="1">
        <v>260</v>
      </c>
      <c r="J63" s="1">
        <v>8</v>
      </c>
      <c r="K63" s="1">
        <v>50</v>
      </c>
      <c r="L63" s="1" t="s">
        <v>25</v>
      </c>
      <c r="M63" s="1">
        <v>0</v>
      </c>
      <c r="N63" s="1">
        <v>345</v>
      </c>
      <c r="O63" s="1">
        <v>5</v>
      </c>
      <c r="P63" s="1" t="s">
        <v>26</v>
      </c>
      <c r="Q63" s="1" t="s">
        <v>169</v>
      </c>
      <c r="R63" s="1">
        <v>4290</v>
      </c>
      <c r="S63" s="1">
        <v>1770</v>
      </c>
      <c r="T63" s="1">
        <v>1570</v>
      </c>
      <c r="U63" s="1" t="s">
        <v>28</v>
      </c>
      <c r="V63" s="3" t="s">
        <v>172</v>
      </c>
    </row>
    <row r="64" spans="1:22">
      <c r="A64" s="1" t="s">
        <v>163</v>
      </c>
      <c r="B64" s="1" t="s">
        <v>173</v>
      </c>
      <c r="C64" s="1">
        <v>160</v>
      </c>
      <c r="D64" s="1">
        <v>60.5</v>
      </c>
      <c r="E64" s="1" t="s">
        <v>24</v>
      </c>
      <c r="F64" s="1">
        <v>126</v>
      </c>
      <c r="G64" s="1">
        <v>310</v>
      </c>
      <c r="H64" s="1">
        <v>142</v>
      </c>
      <c r="I64" s="1">
        <v>350</v>
      </c>
      <c r="J64" s="1">
        <v>7</v>
      </c>
      <c r="K64" s="1">
        <v>65</v>
      </c>
      <c r="L64" s="1" t="s">
        <v>25</v>
      </c>
      <c r="M64" s="1">
        <v>0</v>
      </c>
      <c r="N64" s="1">
        <v>345</v>
      </c>
      <c r="O64" s="1">
        <v>5</v>
      </c>
      <c r="P64" s="1" t="s">
        <v>26</v>
      </c>
      <c r="Q64" s="1" t="s">
        <v>169</v>
      </c>
      <c r="R64" s="1">
        <v>4290</v>
      </c>
      <c r="S64" s="1">
        <v>1770</v>
      </c>
      <c r="T64" s="1">
        <v>1570</v>
      </c>
      <c r="U64" s="1" t="s">
        <v>28</v>
      </c>
      <c r="V64" s="3" t="s">
        <v>174</v>
      </c>
    </row>
    <row r="65" spans="1:22">
      <c r="A65" s="1" t="s">
        <v>163</v>
      </c>
      <c r="B65" s="1" t="s">
        <v>175</v>
      </c>
      <c r="C65" s="1">
        <v>150</v>
      </c>
      <c r="D65" s="1">
        <v>30</v>
      </c>
      <c r="E65" s="1" t="s">
        <v>24</v>
      </c>
      <c r="F65" s="1">
        <v>94</v>
      </c>
      <c r="G65" s="1">
        <v>175</v>
      </c>
      <c r="H65" s="1">
        <v>136</v>
      </c>
      <c r="I65" s="1">
        <v>190</v>
      </c>
      <c r="J65" s="1">
        <v>11.1</v>
      </c>
      <c r="K65" s="1">
        <v>45</v>
      </c>
      <c r="L65" s="1" t="s">
        <v>25</v>
      </c>
      <c r="M65" s="1">
        <v>0</v>
      </c>
      <c r="N65" s="1">
        <v>308</v>
      </c>
      <c r="O65" s="1">
        <v>4</v>
      </c>
      <c r="P65" s="1" t="s">
        <v>26</v>
      </c>
      <c r="Q65" s="1" t="s">
        <v>27</v>
      </c>
      <c r="R65" s="1">
        <v>3990</v>
      </c>
      <c r="S65" s="1">
        <v>1720</v>
      </c>
      <c r="T65" s="1">
        <v>1590</v>
      </c>
      <c r="U65" s="1" t="s">
        <v>28</v>
      </c>
      <c r="V65" s="3" t="s">
        <v>176</v>
      </c>
    </row>
    <row r="66" spans="1:22">
      <c r="A66" s="1" t="s">
        <v>163</v>
      </c>
      <c r="B66" s="1" t="s">
        <v>177</v>
      </c>
      <c r="C66" s="1">
        <v>150</v>
      </c>
      <c r="D66" s="1">
        <v>43.2</v>
      </c>
      <c r="E66" s="1" t="s">
        <v>24</v>
      </c>
      <c r="F66" s="1">
        <v>90</v>
      </c>
      <c r="G66" s="1">
        <v>175</v>
      </c>
      <c r="H66" s="1">
        <v>134</v>
      </c>
      <c r="I66" s="1">
        <v>270</v>
      </c>
      <c r="J66" s="1">
        <v>12.1</v>
      </c>
      <c r="K66" s="1">
        <v>60</v>
      </c>
      <c r="L66" s="1" t="s">
        <v>25</v>
      </c>
      <c r="M66" s="1">
        <v>0</v>
      </c>
      <c r="N66" s="1">
        <v>308</v>
      </c>
      <c r="O66" s="1">
        <v>4</v>
      </c>
      <c r="P66" s="1" t="s">
        <v>26</v>
      </c>
      <c r="Q66" s="1" t="s">
        <v>27</v>
      </c>
      <c r="R66" s="1">
        <v>3990</v>
      </c>
      <c r="S66" s="1">
        <v>1720</v>
      </c>
      <c r="T66" s="1">
        <v>1590</v>
      </c>
      <c r="U66" s="1" t="s">
        <v>28</v>
      </c>
      <c r="V66" s="3" t="s">
        <v>178</v>
      </c>
    </row>
    <row r="67" spans="1:22">
      <c r="A67" s="1" t="s">
        <v>163</v>
      </c>
      <c r="B67" s="1" t="s">
        <v>179</v>
      </c>
      <c r="C67" s="1">
        <v>150</v>
      </c>
      <c r="D67" s="1">
        <v>43.2</v>
      </c>
      <c r="E67" s="1" t="s">
        <v>24</v>
      </c>
      <c r="F67" s="1">
        <v>90</v>
      </c>
      <c r="G67" s="1">
        <v>220</v>
      </c>
      <c r="H67" s="1">
        <v>139</v>
      </c>
      <c r="I67" s="1">
        <v>265</v>
      </c>
      <c r="J67" s="1">
        <v>9.1</v>
      </c>
      <c r="K67" s="1">
        <v>60</v>
      </c>
      <c r="L67" s="1" t="s">
        <v>25</v>
      </c>
      <c r="M67" s="1">
        <v>0</v>
      </c>
      <c r="N67" s="1">
        <v>308</v>
      </c>
      <c r="O67" s="1">
        <v>4</v>
      </c>
      <c r="P67" s="1" t="s">
        <v>26</v>
      </c>
      <c r="Q67" s="1" t="s">
        <v>27</v>
      </c>
      <c r="R67" s="1">
        <v>3990</v>
      </c>
      <c r="S67" s="1">
        <v>1720</v>
      </c>
      <c r="T67" s="1">
        <v>1590</v>
      </c>
      <c r="U67" s="1" t="s">
        <v>28</v>
      </c>
      <c r="V67" s="3" t="s">
        <v>180</v>
      </c>
    </row>
    <row r="68" spans="1:22">
      <c r="A68" s="1" t="s">
        <v>163</v>
      </c>
      <c r="B68" s="1" t="s">
        <v>181</v>
      </c>
      <c r="C68" s="1">
        <v>220</v>
      </c>
      <c r="D68" s="1">
        <v>61.4</v>
      </c>
      <c r="E68" s="1" t="s">
        <v>24</v>
      </c>
      <c r="F68" s="1">
        <v>128</v>
      </c>
      <c r="G68" s="1">
        <v>380</v>
      </c>
      <c r="H68" s="1">
        <v>133</v>
      </c>
      <c r="I68" s="1">
        <v>365</v>
      </c>
      <c r="J68" s="1">
        <v>7.5</v>
      </c>
      <c r="K68" s="1">
        <v>75</v>
      </c>
      <c r="L68" s="1" t="s">
        <v>25</v>
      </c>
      <c r="M68" s="1">
        <v>750</v>
      </c>
      <c r="N68" s="1">
        <v>400</v>
      </c>
      <c r="O68" s="1">
        <v>5</v>
      </c>
      <c r="P68" s="1" t="s">
        <v>56</v>
      </c>
      <c r="Q68" s="1" t="s">
        <v>122</v>
      </c>
      <c r="R68" s="1">
        <v>4800</v>
      </c>
      <c r="S68" s="1">
        <v>1875</v>
      </c>
      <c r="T68" s="1">
        <v>1460</v>
      </c>
      <c r="U68" s="1" t="s">
        <v>112</v>
      </c>
      <c r="V68" s="3" t="s">
        <v>182</v>
      </c>
    </row>
    <row r="69" spans="1:22">
      <c r="A69" s="1" t="s">
        <v>163</v>
      </c>
      <c r="B69" s="1" t="s">
        <v>183</v>
      </c>
      <c r="C69" s="1">
        <v>180</v>
      </c>
      <c r="D69" s="1">
        <v>82.5</v>
      </c>
      <c r="E69" s="1" t="s">
        <v>24</v>
      </c>
      <c r="F69" s="1">
        <v>172</v>
      </c>
      <c r="G69" s="1">
        <v>670</v>
      </c>
      <c r="H69" s="1">
        <v>159</v>
      </c>
      <c r="I69" s="1">
        <v>445</v>
      </c>
      <c r="J69" s="1">
        <v>3.8</v>
      </c>
      <c r="K69" s="1">
        <v>100</v>
      </c>
      <c r="L69" s="1" t="s">
        <v>25</v>
      </c>
      <c r="M69" s="1">
        <v>1500</v>
      </c>
      <c r="N69" s="1">
        <v>400</v>
      </c>
      <c r="O69" s="1">
        <v>5</v>
      </c>
      <c r="P69" s="1" t="s">
        <v>63</v>
      </c>
      <c r="Q69" s="1" t="s">
        <v>122</v>
      </c>
      <c r="R69" s="1">
        <v>4800</v>
      </c>
      <c r="S69" s="1">
        <v>1875</v>
      </c>
      <c r="T69" s="1">
        <v>1460</v>
      </c>
      <c r="U69" s="1" t="s">
        <v>112</v>
      </c>
      <c r="V69" s="3" t="s">
        <v>184</v>
      </c>
    </row>
    <row r="70" spans="1:22">
      <c r="A70" s="1" t="s">
        <v>163</v>
      </c>
      <c r="B70" s="1" t="s">
        <v>185</v>
      </c>
      <c r="C70" s="1">
        <v>180</v>
      </c>
      <c r="D70" s="1">
        <v>82.5</v>
      </c>
      <c r="E70" s="1" t="s">
        <v>24</v>
      </c>
      <c r="F70" s="1">
        <v>172</v>
      </c>
      <c r="G70" s="1">
        <v>360</v>
      </c>
      <c r="H70" s="1">
        <v>145</v>
      </c>
      <c r="I70" s="1">
        <v>480</v>
      </c>
      <c r="J70" s="1">
        <v>5.9</v>
      </c>
      <c r="K70" s="1">
        <v>100</v>
      </c>
      <c r="L70" s="1" t="s">
        <v>25</v>
      </c>
      <c r="M70" s="1">
        <v>750</v>
      </c>
      <c r="N70" s="1">
        <v>400</v>
      </c>
      <c r="O70" s="1">
        <v>5</v>
      </c>
      <c r="P70" s="1" t="s">
        <v>56</v>
      </c>
      <c r="Q70" s="1" t="s">
        <v>122</v>
      </c>
      <c r="R70" s="1">
        <v>4800</v>
      </c>
      <c r="S70" s="1">
        <v>1875</v>
      </c>
      <c r="T70" s="1">
        <v>1460</v>
      </c>
      <c r="U70" s="1" t="s">
        <v>112</v>
      </c>
      <c r="V70" s="3" t="s">
        <v>186</v>
      </c>
    </row>
    <row r="71" spans="1:22">
      <c r="A71" s="1" t="s">
        <v>163</v>
      </c>
      <c r="B71" s="1" t="s">
        <v>187</v>
      </c>
      <c r="C71" s="1">
        <v>175</v>
      </c>
      <c r="D71" s="1">
        <v>71.8</v>
      </c>
      <c r="E71" s="1" t="s">
        <v>24</v>
      </c>
      <c r="F71" s="1">
        <v>132</v>
      </c>
      <c r="G71" s="1">
        <v>310</v>
      </c>
      <c r="H71" s="1">
        <v>171</v>
      </c>
      <c r="I71" s="1">
        <v>360</v>
      </c>
      <c r="J71" s="1">
        <v>9.3000000000000007</v>
      </c>
      <c r="K71" s="1">
        <v>72</v>
      </c>
      <c r="L71" s="1" t="s">
        <v>25</v>
      </c>
      <c r="M71" s="1">
        <v>1300</v>
      </c>
      <c r="N71" s="1">
        <v>552</v>
      </c>
      <c r="O71" s="1">
        <v>5</v>
      </c>
      <c r="P71" s="1" t="s">
        <v>26</v>
      </c>
      <c r="Q71" s="1" t="s">
        <v>89</v>
      </c>
      <c r="R71" s="1">
        <v>4785</v>
      </c>
      <c r="S71" s="1">
        <v>1890</v>
      </c>
      <c r="T71" s="1">
        <v>1668</v>
      </c>
      <c r="U71" s="1" t="s">
        <v>34</v>
      </c>
      <c r="V71" s="3" t="s">
        <v>188</v>
      </c>
    </row>
    <row r="72" spans="1:22">
      <c r="A72" s="1" t="s">
        <v>163</v>
      </c>
      <c r="B72" s="1" t="s">
        <v>189</v>
      </c>
      <c r="C72" s="1">
        <v>175</v>
      </c>
      <c r="D72" s="1">
        <v>87</v>
      </c>
      <c r="E72" s="1" t="s">
        <v>24</v>
      </c>
      <c r="F72" s="1">
        <v>160</v>
      </c>
      <c r="G72" s="1">
        <v>330</v>
      </c>
      <c r="H72" s="1">
        <v>174</v>
      </c>
      <c r="I72" s="1">
        <v>425</v>
      </c>
      <c r="J72" s="1">
        <v>9.6</v>
      </c>
      <c r="K72" s="1">
        <v>85</v>
      </c>
      <c r="L72" s="1" t="s">
        <v>25</v>
      </c>
      <c r="M72" s="1">
        <v>1300</v>
      </c>
      <c r="N72" s="1">
        <v>552</v>
      </c>
      <c r="O72" s="1">
        <v>5</v>
      </c>
      <c r="P72" s="1" t="s">
        <v>26</v>
      </c>
      <c r="Q72" s="1" t="s">
        <v>89</v>
      </c>
      <c r="R72" s="1">
        <v>4785</v>
      </c>
      <c r="S72" s="1">
        <v>1890</v>
      </c>
      <c r="T72" s="1">
        <v>1668</v>
      </c>
      <c r="U72" s="1" t="s">
        <v>34</v>
      </c>
      <c r="V72" s="3" t="s">
        <v>190</v>
      </c>
    </row>
    <row r="73" spans="1:22">
      <c r="A73" s="1" t="s">
        <v>163</v>
      </c>
      <c r="B73" s="1" t="s">
        <v>191</v>
      </c>
      <c r="C73" s="1">
        <v>215</v>
      </c>
      <c r="D73" s="1">
        <v>82.5</v>
      </c>
      <c r="E73" s="1" t="s">
        <v>24</v>
      </c>
      <c r="F73" s="1">
        <v>172</v>
      </c>
      <c r="G73" s="1">
        <v>690</v>
      </c>
      <c r="H73" s="1">
        <v>181</v>
      </c>
      <c r="I73" s="1">
        <v>400</v>
      </c>
      <c r="J73" s="1">
        <v>4.5</v>
      </c>
      <c r="K73" s="1">
        <v>115</v>
      </c>
      <c r="L73" s="1" t="s">
        <v>25</v>
      </c>
      <c r="M73" s="1">
        <v>1500</v>
      </c>
      <c r="N73" s="1">
        <v>520</v>
      </c>
      <c r="O73" s="1">
        <v>5</v>
      </c>
      <c r="P73" s="1" t="s">
        <v>63</v>
      </c>
      <c r="Q73" s="1" t="s">
        <v>89</v>
      </c>
      <c r="R73" s="1">
        <v>4830</v>
      </c>
      <c r="S73" s="1">
        <v>1925</v>
      </c>
      <c r="T73" s="1">
        <v>1620</v>
      </c>
      <c r="U73" s="1" t="s">
        <v>34</v>
      </c>
      <c r="V73" s="3" t="s">
        <v>192</v>
      </c>
    </row>
    <row r="74" spans="1:22">
      <c r="A74" s="1" t="s">
        <v>163</v>
      </c>
      <c r="B74" s="1" t="s">
        <v>193</v>
      </c>
      <c r="C74" s="1">
        <v>215</v>
      </c>
      <c r="D74" s="1">
        <v>82.5</v>
      </c>
      <c r="E74" s="1" t="s">
        <v>24</v>
      </c>
      <c r="F74" s="1">
        <v>172</v>
      </c>
      <c r="G74" s="1">
        <v>380</v>
      </c>
      <c r="H74" s="1">
        <v>171</v>
      </c>
      <c r="I74" s="1">
        <v>415</v>
      </c>
      <c r="J74" s="1">
        <v>6.7</v>
      </c>
      <c r="K74" s="1">
        <v>115</v>
      </c>
      <c r="L74" s="1" t="s">
        <v>25</v>
      </c>
      <c r="M74" s="1">
        <v>750</v>
      </c>
      <c r="N74" s="1">
        <v>520</v>
      </c>
      <c r="O74" s="1">
        <v>5</v>
      </c>
      <c r="P74" s="1" t="s">
        <v>56</v>
      </c>
      <c r="Q74" s="1" t="s">
        <v>89</v>
      </c>
      <c r="R74" s="1">
        <v>4830</v>
      </c>
      <c r="S74" s="1">
        <v>1925</v>
      </c>
      <c r="T74" s="1">
        <v>1620</v>
      </c>
      <c r="U74" s="1" t="s">
        <v>34</v>
      </c>
      <c r="V74" s="3" t="s">
        <v>194</v>
      </c>
    </row>
    <row r="75" spans="1:22">
      <c r="A75" s="1" t="s">
        <v>163</v>
      </c>
      <c r="B75" s="1" t="s">
        <v>195</v>
      </c>
      <c r="C75" s="1">
        <v>215</v>
      </c>
      <c r="D75" s="1">
        <v>91.3</v>
      </c>
      <c r="E75" s="1" t="s">
        <v>24</v>
      </c>
      <c r="F75" s="1"/>
      <c r="G75" s="1">
        <v>690</v>
      </c>
      <c r="H75" s="1">
        <v>182</v>
      </c>
      <c r="I75" s="1">
        <v>430</v>
      </c>
      <c r="J75" s="1">
        <v>4.5</v>
      </c>
      <c r="K75" s="1">
        <v>165</v>
      </c>
      <c r="L75" s="1" t="s">
        <v>25</v>
      </c>
      <c r="M75" s="1">
        <v>1500</v>
      </c>
      <c r="N75" s="1">
        <v>520</v>
      </c>
      <c r="O75" s="1">
        <v>5</v>
      </c>
      <c r="P75" s="1" t="s">
        <v>63</v>
      </c>
      <c r="Q75" s="1" t="s">
        <v>89</v>
      </c>
      <c r="R75" s="1">
        <v>4830</v>
      </c>
      <c r="S75" s="1">
        <v>1925</v>
      </c>
      <c r="T75" s="1">
        <v>1620</v>
      </c>
      <c r="U75" s="1" t="s">
        <v>34</v>
      </c>
      <c r="V75" s="3" t="s">
        <v>196</v>
      </c>
    </row>
    <row r="76" spans="1:22">
      <c r="A76" s="1" t="s">
        <v>163</v>
      </c>
      <c r="B76" s="1" t="s">
        <v>197</v>
      </c>
      <c r="C76" s="1">
        <v>190</v>
      </c>
      <c r="D76" s="1">
        <v>108.8</v>
      </c>
      <c r="E76" s="1" t="s">
        <v>24</v>
      </c>
      <c r="F76" s="1"/>
      <c r="G76" s="1">
        <v>700</v>
      </c>
      <c r="H76" s="1">
        <v>205</v>
      </c>
      <c r="I76" s="1">
        <v>460</v>
      </c>
      <c r="J76" s="1">
        <v>4.9000000000000004</v>
      </c>
      <c r="K76" s="1">
        <v>100</v>
      </c>
      <c r="L76" s="1" t="s">
        <v>25</v>
      </c>
      <c r="M76" s="1">
        <v>1500</v>
      </c>
      <c r="N76" s="1">
        <v>235</v>
      </c>
      <c r="O76" s="1">
        <v>7</v>
      </c>
      <c r="P76" s="1" t="s">
        <v>63</v>
      </c>
      <c r="Q76" s="1" t="s">
        <v>57</v>
      </c>
      <c r="R76" s="1">
        <v>4970</v>
      </c>
      <c r="S76" s="1">
        <v>1955</v>
      </c>
      <c r="T76" s="1">
        <v>1745</v>
      </c>
      <c r="U76" s="1" t="s">
        <v>34</v>
      </c>
      <c r="V76" s="3" t="s">
        <v>198</v>
      </c>
    </row>
    <row r="77" spans="1:22">
      <c r="A77" s="1" t="s">
        <v>199</v>
      </c>
      <c r="B77" s="1" t="s">
        <v>200</v>
      </c>
      <c r="C77" s="1">
        <v>160</v>
      </c>
      <c r="D77" s="1">
        <v>59</v>
      </c>
      <c r="E77" s="1" t="s">
        <v>24</v>
      </c>
      <c r="F77" s="1">
        <v>216</v>
      </c>
      <c r="G77" s="1">
        <v>310</v>
      </c>
      <c r="H77" s="1">
        <v>156</v>
      </c>
      <c r="I77" s="1">
        <v>360</v>
      </c>
      <c r="J77" s="1">
        <v>6.7</v>
      </c>
      <c r="K77" s="1">
        <v>110</v>
      </c>
      <c r="L77" s="1" t="s">
        <v>25</v>
      </c>
      <c r="M77" s="1">
        <v>0</v>
      </c>
      <c r="N77" s="1">
        <v>385</v>
      </c>
      <c r="O77" s="1">
        <v>5</v>
      </c>
      <c r="P77" s="1" t="s">
        <v>56</v>
      </c>
      <c r="Q77" s="1" t="s">
        <v>169</v>
      </c>
      <c r="R77" s="1">
        <v>4322</v>
      </c>
      <c r="S77" s="1">
        <v>1809</v>
      </c>
      <c r="T77" s="1">
        <v>1540</v>
      </c>
      <c r="U77" s="1" t="s">
        <v>28</v>
      </c>
      <c r="V77" s="3" t="s">
        <v>201</v>
      </c>
    </row>
    <row r="78" spans="1:22">
      <c r="A78" s="1" t="s">
        <v>199</v>
      </c>
      <c r="B78" s="1" t="s">
        <v>202</v>
      </c>
      <c r="C78" s="1">
        <v>160</v>
      </c>
      <c r="D78" s="1">
        <v>77</v>
      </c>
      <c r="E78" s="1" t="s">
        <v>24</v>
      </c>
      <c r="F78" s="1">
        <v>288</v>
      </c>
      <c r="G78" s="1">
        <v>310</v>
      </c>
      <c r="H78" s="1">
        <v>157</v>
      </c>
      <c r="I78" s="1">
        <v>460</v>
      </c>
      <c r="J78" s="1">
        <v>7</v>
      </c>
      <c r="K78" s="1">
        <v>125</v>
      </c>
      <c r="L78" s="1" t="s">
        <v>25</v>
      </c>
      <c r="M78" s="1">
        <v>0</v>
      </c>
      <c r="N78" s="1">
        <v>385</v>
      </c>
      <c r="O78" s="1">
        <v>5</v>
      </c>
      <c r="P78" s="1" t="s">
        <v>56</v>
      </c>
      <c r="Q78" s="1" t="s">
        <v>169</v>
      </c>
      <c r="R78" s="1">
        <v>4322</v>
      </c>
      <c r="S78" s="1">
        <v>1809</v>
      </c>
      <c r="T78" s="1">
        <v>1540</v>
      </c>
      <c r="U78" s="1" t="s">
        <v>28</v>
      </c>
      <c r="V78" s="3" t="s">
        <v>203</v>
      </c>
    </row>
    <row r="79" spans="1:22">
      <c r="A79" s="1" t="s">
        <v>199</v>
      </c>
      <c r="B79" s="1" t="s">
        <v>204</v>
      </c>
      <c r="C79" s="1">
        <v>200</v>
      </c>
      <c r="D79" s="1">
        <v>79</v>
      </c>
      <c r="E79" s="1" t="s">
        <v>24</v>
      </c>
      <c r="F79" s="1">
        <v>288</v>
      </c>
      <c r="G79" s="1">
        <v>545</v>
      </c>
      <c r="H79" s="1">
        <v>149</v>
      </c>
      <c r="I79" s="1">
        <v>465</v>
      </c>
      <c r="J79" s="1">
        <v>5.6</v>
      </c>
      <c r="K79" s="1">
        <v>135</v>
      </c>
      <c r="L79" s="1" t="s">
        <v>25</v>
      </c>
      <c r="M79" s="1">
        <v>0</v>
      </c>
      <c r="N79" s="1">
        <v>385</v>
      </c>
      <c r="O79" s="1">
        <v>5</v>
      </c>
      <c r="P79" s="1" t="s">
        <v>56</v>
      </c>
      <c r="Q79" s="1" t="s">
        <v>169</v>
      </c>
      <c r="R79" s="1">
        <v>4322</v>
      </c>
      <c r="S79" s="1">
        <v>1809</v>
      </c>
      <c r="T79" s="1">
        <v>1538</v>
      </c>
      <c r="U79" s="1" t="s">
        <v>28</v>
      </c>
      <c r="V79" s="3" t="s">
        <v>205</v>
      </c>
    </row>
    <row r="80" spans="1:22">
      <c r="A80" s="1" t="s">
        <v>199</v>
      </c>
      <c r="B80" s="1" t="s">
        <v>206</v>
      </c>
      <c r="C80" s="1">
        <v>180</v>
      </c>
      <c r="D80" s="1">
        <v>77</v>
      </c>
      <c r="E80" s="1" t="s">
        <v>24</v>
      </c>
      <c r="F80" s="1">
        <v>288</v>
      </c>
      <c r="G80" s="1">
        <v>545</v>
      </c>
      <c r="H80" s="1">
        <v>142</v>
      </c>
      <c r="I80" s="1">
        <v>445</v>
      </c>
      <c r="J80" s="1">
        <v>6.8</v>
      </c>
      <c r="K80" s="1">
        <v>120</v>
      </c>
      <c r="L80" s="1" t="s">
        <v>25</v>
      </c>
      <c r="M80" s="1">
        <v>1000</v>
      </c>
      <c r="N80" s="1">
        <v>540</v>
      </c>
      <c r="O80" s="1">
        <v>5</v>
      </c>
      <c r="P80" s="1" t="s">
        <v>56</v>
      </c>
      <c r="Q80" s="1" t="s">
        <v>40</v>
      </c>
      <c r="R80" s="1">
        <v>4644</v>
      </c>
      <c r="S80" s="1">
        <v>1861</v>
      </c>
      <c r="T80" s="1">
        <v>1597</v>
      </c>
      <c r="U80" s="1" t="s">
        <v>34</v>
      </c>
      <c r="V80" s="3" t="s">
        <v>207</v>
      </c>
    </row>
    <row r="81" spans="1:22">
      <c r="A81" s="1" t="s">
        <v>199</v>
      </c>
      <c r="B81" s="1" t="s">
        <v>208</v>
      </c>
      <c r="C81" s="1">
        <v>180</v>
      </c>
      <c r="D81" s="1">
        <v>77</v>
      </c>
      <c r="E81" s="1" t="s">
        <v>24</v>
      </c>
      <c r="F81" s="1">
        <v>288</v>
      </c>
      <c r="G81" s="1">
        <v>545</v>
      </c>
      <c r="H81" s="1">
        <v>150</v>
      </c>
      <c r="I81" s="1">
        <v>425</v>
      </c>
      <c r="J81" s="1">
        <v>5.5</v>
      </c>
      <c r="K81" s="1">
        <v>120</v>
      </c>
      <c r="L81" s="1" t="s">
        <v>25</v>
      </c>
      <c r="M81" s="1">
        <v>1200</v>
      </c>
      <c r="N81" s="1">
        <v>540</v>
      </c>
      <c r="O81" s="1">
        <v>5</v>
      </c>
      <c r="P81" s="1" t="s">
        <v>63</v>
      </c>
      <c r="Q81" s="1" t="s">
        <v>40</v>
      </c>
      <c r="R81" s="1">
        <v>4644</v>
      </c>
      <c r="S81" s="1">
        <v>1861</v>
      </c>
      <c r="T81" s="1">
        <v>1597</v>
      </c>
      <c r="U81" s="1" t="s">
        <v>34</v>
      </c>
      <c r="V81" s="3" t="s">
        <v>209</v>
      </c>
    </row>
    <row r="82" spans="1:22">
      <c r="A82" s="1" t="s">
        <v>210</v>
      </c>
      <c r="B82" s="1" t="s">
        <v>211</v>
      </c>
      <c r="C82" s="1">
        <v>210</v>
      </c>
      <c r="D82" s="1">
        <v>102</v>
      </c>
      <c r="E82" s="1" t="s">
        <v>24</v>
      </c>
      <c r="F82" s="1">
        <v>288</v>
      </c>
      <c r="G82" s="1">
        <v>610</v>
      </c>
      <c r="H82" s="1">
        <v>192</v>
      </c>
      <c r="I82" s="1">
        <v>460</v>
      </c>
      <c r="J82" s="1">
        <v>5.3</v>
      </c>
      <c r="K82" s="1">
        <v>165</v>
      </c>
      <c r="L82" s="1" t="s">
        <v>25</v>
      </c>
      <c r="M82" s="1">
        <v>1587</v>
      </c>
      <c r="N82" s="1">
        <v>793</v>
      </c>
      <c r="O82" s="1">
        <v>5</v>
      </c>
      <c r="P82" s="1" t="s">
        <v>63</v>
      </c>
      <c r="Q82" s="1" t="s">
        <v>212</v>
      </c>
      <c r="R82" s="1">
        <v>5005</v>
      </c>
      <c r="S82" s="1">
        <v>1977</v>
      </c>
      <c r="T82" s="1">
        <v>1623</v>
      </c>
      <c r="U82" s="1" t="s">
        <v>34</v>
      </c>
      <c r="V82" s="3" t="s">
        <v>213</v>
      </c>
    </row>
    <row r="83" spans="1:22">
      <c r="A83" s="1" t="s">
        <v>214</v>
      </c>
      <c r="B83" s="1" t="s">
        <v>215</v>
      </c>
      <c r="C83" s="1">
        <v>132</v>
      </c>
      <c r="D83" s="1">
        <v>50</v>
      </c>
      <c r="E83" s="1" t="s">
        <v>24</v>
      </c>
      <c r="F83" s="1"/>
      <c r="G83" s="1">
        <v>260</v>
      </c>
      <c r="H83" s="1">
        <v>149</v>
      </c>
      <c r="I83" s="1">
        <v>235</v>
      </c>
      <c r="J83" s="1">
        <v>11.7</v>
      </c>
      <c r="K83" s="1">
        <v>80</v>
      </c>
      <c r="L83" s="1" t="s">
        <v>25</v>
      </c>
      <c r="M83" s="1">
        <v>750</v>
      </c>
      <c r="N83" s="1">
        <v>775</v>
      </c>
      <c r="O83" s="1">
        <v>5</v>
      </c>
      <c r="P83" s="1" t="s">
        <v>26</v>
      </c>
      <c r="Q83" s="1" t="s">
        <v>216</v>
      </c>
      <c r="R83" s="1">
        <v>4403</v>
      </c>
      <c r="S83" s="1">
        <v>1921</v>
      </c>
      <c r="T83" s="1">
        <v>1803</v>
      </c>
      <c r="U83" s="1" t="s">
        <v>217</v>
      </c>
      <c r="V83" s="3" t="s">
        <v>218</v>
      </c>
    </row>
    <row r="84" spans="1:22">
      <c r="A84" s="1" t="s">
        <v>214</v>
      </c>
      <c r="B84" s="1" t="s">
        <v>219</v>
      </c>
      <c r="C84" s="1">
        <v>132</v>
      </c>
      <c r="D84" s="1">
        <v>50</v>
      </c>
      <c r="E84" s="1" t="s">
        <v>24</v>
      </c>
      <c r="F84" s="1"/>
      <c r="G84" s="1">
        <v>260</v>
      </c>
      <c r="H84" s="1">
        <v>149</v>
      </c>
      <c r="I84" s="1">
        <v>230</v>
      </c>
      <c r="J84" s="1">
        <v>11.7</v>
      </c>
      <c r="K84" s="1">
        <v>80</v>
      </c>
      <c r="L84" s="1" t="s">
        <v>25</v>
      </c>
      <c r="M84" s="1">
        <v>750</v>
      </c>
      <c r="N84" s="1">
        <v>1050</v>
      </c>
      <c r="O84" s="1">
        <v>7</v>
      </c>
      <c r="P84" s="1" t="s">
        <v>26</v>
      </c>
      <c r="Q84" s="1" t="s">
        <v>216</v>
      </c>
      <c r="R84" s="1">
        <v>4753</v>
      </c>
      <c r="S84" s="1">
        <v>1921</v>
      </c>
      <c r="T84" s="1">
        <v>1814</v>
      </c>
      <c r="U84" s="1" t="s">
        <v>217</v>
      </c>
      <c r="V84" s="3" t="s">
        <v>220</v>
      </c>
    </row>
    <row r="85" spans="1:22">
      <c r="A85" s="1" t="s">
        <v>214</v>
      </c>
      <c r="B85" s="1" t="s">
        <v>221</v>
      </c>
      <c r="C85" s="1">
        <v>135</v>
      </c>
      <c r="D85" s="1">
        <v>44</v>
      </c>
      <c r="E85" s="1" t="s">
        <v>24</v>
      </c>
      <c r="F85" s="1"/>
      <c r="G85" s="1">
        <v>120</v>
      </c>
      <c r="H85" s="1">
        <v>135</v>
      </c>
      <c r="I85" s="1">
        <v>255</v>
      </c>
      <c r="J85" s="1">
        <v>11.5</v>
      </c>
      <c r="K85" s="1">
        <v>60</v>
      </c>
      <c r="L85" s="1" t="s">
        <v>25</v>
      </c>
      <c r="M85" s="1">
        <v>550</v>
      </c>
      <c r="N85" s="1">
        <v>310</v>
      </c>
      <c r="O85" s="1">
        <v>5</v>
      </c>
      <c r="P85" s="1" t="s">
        <v>26</v>
      </c>
      <c r="Q85" s="1" t="s">
        <v>27</v>
      </c>
      <c r="R85" s="1">
        <v>4015</v>
      </c>
      <c r="S85" s="1">
        <v>1755</v>
      </c>
      <c r="T85" s="1">
        <v>1577</v>
      </c>
      <c r="U85" s="1" t="s">
        <v>28</v>
      </c>
      <c r="V85" s="3" t="s">
        <v>222</v>
      </c>
    </row>
    <row r="86" spans="1:22">
      <c r="A86" s="1" t="s">
        <v>214</v>
      </c>
      <c r="B86" s="1" t="s">
        <v>223</v>
      </c>
      <c r="C86" s="1">
        <v>145</v>
      </c>
      <c r="D86" s="1">
        <v>44</v>
      </c>
      <c r="E86" s="1" t="s">
        <v>24</v>
      </c>
      <c r="F86" s="1"/>
      <c r="G86" s="1">
        <v>125</v>
      </c>
      <c r="H86" s="1">
        <v>144</v>
      </c>
      <c r="I86" s="1">
        <v>240</v>
      </c>
      <c r="J86" s="1">
        <v>12.9</v>
      </c>
      <c r="K86" s="1">
        <v>60</v>
      </c>
      <c r="L86" s="1" t="s">
        <v>25</v>
      </c>
      <c r="M86" s="1">
        <v>350</v>
      </c>
      <c r="N86" s="1">
        <v>460</v>
      </c>
      <c r="O86" s="1">
        <v>5</v>
      </c>
      <c r="P86" s="1" t="s">
        <v>26</v>
      </c>
      <c r="Q86" s="1" t="s">
        <v>33</v>
      </c>
      <c r="R86" s="1">
        <v>4395</v>
      </c>
      <c r="S86" s="1">
        <v>1795</v>
      </c>
      <c r="T86" s="1">
        <v>1660</v>
      </c>
      <c r="U86" s="1" t="s">
        <v>34</v>
      </c>
      <c r="V86" s="3" t="s">
        <v>224</v>
      </c>
    </row>
    <row r="87" spans="1:22">
      <c r="A87" s="1" t="s">
        <v>214</v>
      </c>
      <c r="B87" s="1" t="s">
        <v>225</v>
      </c>
      <c r="C87" s="1">
        <v>150</v>
      </c>
      <c r="D87" s="1">
        <v>46.3</v>
      </c>
      <c r="E87" s="1" t="s">
        <v>24</v>
      </c>
      <c r="F87" s="1">
        <v>216</v>
      </c>
      <c r="G87" s="1">
        <v>260</v>
      </c>
      <c r="H87" s="1">
        <v>135</v>
      </c>
      <c r="I87" s="1">
        <v>285</v>
      </c>
      <c r="J87" s="1">
        <v>9.9</v>
      </c>
      <c r="K87" s="1">
        <v>78</v>
      </c>
      <c r="L87" s="1" t="s">
        <v>25</v>
      </c>
      <c r="M87" s="1">
        <v>0</v>
      </c>
      <c r="N87" s="1">
        <v>380</v>
      </c>
      <c r="O87" s="1">
        <v>5</v>
      </c>
      <c r="P87" s="1" t="s">
        <v>26</v>
      </c>
      <c r="Q87" s="1" t="s">
        <v>169</v>
      </c>
      <c r="R87" s="1">
        <v>4360</v>
      </c>
      <c r="S87" s="1">
        <v>1834</v>
      </c>
      <c r="T87" s="1">
        <v>1525</v>
      </c>
      <c r="U87" s="1" t="s">
        <v>28</v>
      </c>
      <c r="V87" s="3" t="s">
        <v>226</v>
      </c>
    </row>
    <row r="88" spans="1:22">
      <c r="A88" s="1" t="s">
        <v>214</v>
      </c>
      <c r="B88" s="1" t="s">
        <v>227</v>
      </c>
      <c r="C88" s="1">
        <v>150</v>
      </c>
      <c r="D88" s="1">
        <v>50.8</v>
      </c>
      <c r="E88" s="1" t="s">
        <v>24</v>
      </c>
      <c r="F88" s="1">
        <v>102</v>
      </c>
      <c r="G88" s="1">
        <v>260</v>
      </c>
      <c r="H88" s="1">
        <v>122</v>
      </c>
      <c r="I88" s="1">
        <v>325</v>
      </c>
      <c r="J88" s="1">
        <v>9.1</v>
      </c>
      <c r="K88" s="1">
        <v>78</v>
      </c>
      <c r="L88" s="1" t="s">
        <v>25</v>
      </c>
      <c r="M88" s="1">
        <v>0</v>
      </c>
      <c r="N88" s="1">
        <v>380</v>
      </c>
      <c r="O88" s="1">
        <v>5</v>
      </c>
      <c r="P88" s="1" t="s">
        <v>26</v>
      </c>
      <c r="Q88" s="1" t="s">
        <v>169</v>
      </c>
      <c r="R88" s="1">
        <v>4360</v>
      </c>
      <c r="S88" s="1">
        <v>1834</v>
      </c>
      <c r="T88" s="1">
        <v>1525</v>
      </c>
      <c r="U88" s="1" t="s">
        <v>28</v>
      </c>
      <c r="V88" s="3" t="s">
        <v>228</v>
      </c>
    </row>
    <row r="89" spans="1:22">
      <c r="A89" s="1" t="s">
        <v>214</v>
      </c>
      <c r="B89" s="1" t="s">
        <v>229</v>
      </c>
      <c r="C89" s="1">
        <v>150</v>
      </c>
      <c r="D89" s="1">
        <v>46.3</v>
      </c>
      <c r="E89" s="1" t="s">
        <v>24</v>
      </c>
      <c r="F89" s="1">
        <v>216</v>
      </c>
      <c r="G89" s="1">
        <v>260</v>
      </c>
      <c r="H89" s="1">
        <v>132</v>
      </c>
      <c r="I89" s="1">
        <v>290</v>
      </c>
      <c r="J89" s="1">
        <v>9.9</v>
      </c>
      <c r="K89" s="1">
        <v>78</v>
      </c>
      <c r="L89" s="1" t="s">
        <v>25</v>
      </c>
      <c r="M89" s="1">
        <v>0</v>
      </c>
      <c r="N89" s="1">
        <v>510</v>
      </c>
      <c r="O89" s="1">
        <v>5</v>
      </c>
      <c r="P89" s="1" t="s">
        <v>26</v>
      </c>
      <c r="Q89" s="1" t="s">
        <v>169</v>
      </c>
      <c r="R89" s="1">
        <v>4600</v>
      </c>
      <c r="S89" s="1">
        <v>1834</v>
      </c>
      <c r="T89" s="1">
        <v>1525</v>
      </c>
      <c r="U89" s="1" t="s">
        <v>112</v>
      </c>
      <c r="V89" s="3" t="s">
        <v>230</v>
      </c>
    </row>
    <row r="90" spans="1:22">
      <c r="A90" s="1" t="s">
        <v>214</v>
      </c>
      <c r="B90" s="1" t="s">
        <v>231</v>
      </c>
      <c r="C90" s="1">
        <v>150</v>
      </c>
      <c r="D90" s="1">
        <v>50.8</v>
      </c>
      <c r="E90" s="1" t="s">
        <v>24</v>
      </c>
      <c r="F90" s="1">
        <v>102</v>
      </c>
      <c r="G90" s="1">
        <v>260</v>
      </c>
      <c r="H90" s="1">
        <v>119</v>
      </c>
      <c r="I90" s="1">
        <v>335</v>
      </c>
      <c r="J90" s="1">
        <v>9.1</v>
      </c>
      <c r="K90" s="1">
        <v>78</v>
      </c>
      <c r="L90" s="1" t="s">
        <v>25</v>
      </c>
      <c r="M90" s="1">
        <v>0</v>
      </c>
      <c r="N90" s="1">
        <v>510</v>
      </c>
      <c r="O90" s="1">
        <v>5</v>
      </c>
      <c r="P90" s="1" t="s">
        <v>26</v>
      </c>
      <c r="Q90" s="1" t="s">
        <v>169</v>
      </c>
      <c r="R90" s="1">
        <v>4600</v>
      </c>
      <c r="S90" s="1">
        <v>1834</v>
      </c>
      <c r="T90" s="1">
        <v>1525</v>
      </c>
      <c r="U90" s="1" t="s">
        <v>112</v>
      </c>
      <c r="V90" s="3" t="s">
        <v>232</v>
      </c>
    </row>
    <row r="91" spans="1:22">
      <c r="A91" s="1" t="s">
        <v>214</v>
      </c>
      <c r="B91" s="1" t="s">
        <v>233</v>
      </c>
      <c r="C91" s="1">
        <v>130</v>
      </c>
      <c r="D91" s="1">
        <v>46.3</v>
      </c>
      <c r="E91" s="1" t="s">
        <v>24</v>
      </c>
      <c r="F91" s="1">
        <v>216</v>
      </c>
      <c r="G91" s="1">
        <v>220</v>
      </c>
      <c r="H91" s="1">
        <v>217</v>
      </c>
      <c r="I91" s="1">
        <v>180</v>
      </c>
      <c r="J91" s="1">
        <v>13.3</v>
      </c>
      <c r="K91" s="1">
        <v>78</v>
      </c>
      <c r="L91" s="1" t="s">
        <v>25</v>
      </c>
      <c r="M91" s="1">
        <v>1000</v>
      </c>
      <c r="N91" s="1">
        <v>603</v>
      </c>
      <c r="O91" s="1">
        <v>9</v>
      </c>
      <c r="P91" s="1" t="s">
        <v>26</v>
      </c>
      <c r="Q91" s="1" t="s">
        <v>216</v>
      </c>
      <c r="R91" s="1">
        <v>4983</v>
      </c>
      <c r="S91" s="1">
        <v>1920</v>
      </c>
      <c r="T91" s="1">
        <v>1890</v>
      </c>
      <c r="U91" s="1" t="s">
        <v>217</v>
      </c>
      <c r="V91" s="3" t="s">
        <v>234</v>
      </c>
    </row>
    <row r="92" spans="1:22">
      <c r="A92" s="1" t="s">
        <v>214</v>
      </c>
      <c r="B92" s="1" t="s">
        <v>235</v>
      </c>
      <c r="C92" s="1">
        <v>130</v>
      </c>
      <c r="D92" s="1">
        <v>68</v>
      </c>
      <c r="E92" s="1" t="s">
        <v>24</v>
      </c>
      <c r="F92" s="1">
        <v>324</v>
      </c>
      <c r="G92" s="1">
        <v>220</v>
      </c>
      <c r="H92" s="1">
        <v>202</v>
      </c>
      <c r="I92" s="1">
        <v>260</v>
      </c>
      <c r="J92" s="1">
        <v>14.2</v>
      </c>
      <c r="K92" s="1">
        <v>79</v>
      </c>
      <c r="L92" s="1" t="s">
        <v>25</v>
      </c>
      <c r="M92" s="1">
        <v>1000</v>
      </c>
      <c r="N92" s="1">
        <v>603</v>
      </c>
      <c r="O92" s="1">
        <v>9</v>
      </c>
      <c r="P92" s="1" t="s">
        <v>26</v>
      </c>
      <c r="Q92" s="1" t="s">
        <v>216</v>
      </c>
      <c r="R92" s="1">
        <v>4983</v>
      </c>
      <c r="S92" s="1">
        <v>1920</v>
      </c>
      <c r="T92" s="1">
        <v>1890</v>
      </c>
      <c r="U92" s="1" t="s">
        <v>217</v>
      </c>
      <c r="V92" s="3" t="s">
        <v>236</v>
      </c>
    </row>
    <row r="93" spans="1:22">
      <c r="A93" s="1" t="s">
        <v>214</v>
      </c>
      <c r="B93" s="1" t="s">
        <v>237</v>
      </c>
      <c r="C93" s="1">
        <v>130</v>
      </c>
      <c r="D93" s="1">
        <v>46.3</v>
      </c>
      <c r="E93" s="1" t="s">
        <v>24</v>
      </c>
      <c r="F93" s="1">
        <v>216</v>
      </c>
      <c r="G93" s="1">
        <v>220</v>
      </c>
      <c r="H93" s="1">
        <v>219</v>
      </c>
      <c r="I93" s="1">
        <v>180</v>
      </c>
      <c r="J93" s="1">
        <v>13.3</v>
      </c>
      <c r="K93" s="1">
        <v>78</v>
      </c>
      <c r="L93" s="1" t="s">
        <v>25</v>
      </c>
      <c r="M93" s="1">
        <v>1000</v>
      </c>
      <c r="N93" s="1">
        <v>989</v>
      </c>
      <c r="O93" s="1">
        <v>9</v>
      </c>
      <c r="P93" s="1" t="s">
        <v>26</v>
      </c>
      <c r="Q93" s="1" t="s">
        <v>216</v>
      </c>
      <c r="R93" s="1">
        <v>5333</v>
      </c>
      <c r="S93" s="1">
        <v>1920</v>
      </c>
      <c r="T93" s="1">
        <v>1890</v>
      </c>
      <c r="U93" s="1" t="s">
        <v>217</v>
      </c>
      <c r="V93" s="3" t="s">
        <v>238</v>
      </c>
    </row>
    <row r="94" spans="1:22">
      <c r="A94" s="1" t="s">
        <v>214</v>
      </c>
      <c r="B94" s="1" t="s">
        <v>239</v>
      </c>
      <c r="C94" s="1">
        <v>130</v>
      </c>
      <c r="D94" s="1">
        <v>68</v>
      </c>
      <c r="E94" s="1" t="s">
        <v>24</v>
      </c>
      <c r="F94" s="1">
        <v>324</v>
      </c>
      <c r="G94" s="1">
        <v>220</v>
      </c>
      <c r="H94" s="1">
        <v>204</v>
      </c>
      <c r="I94" s="1">
        <v>260</v>
      </c>
      <c r="J94" s="1">
        <v>14.2</v>
      </c>
      <c r="K94" s="1">
        <v>79</v>
      </c>
      <c r="L94" s="1" t="s">
        <v>25</v>
      </c>
      <c r="M94" s="1">
        <v>1000</v>
      </c>
      <c r="N94" s="1">
        <v>989</v>
      </c>
      <c r="O94" s="1">
        <v>9</v>
      </c>
      <c r="P94" s="1" t="s">
        <v>26</v>
      </c>
      <c r="Q94" s="1" t="s">
        <v>216</v>
      </c>
      <c r="R94" s="1">
        <v>5333</v>
      </c>
      <c r="S94" s="1">
        <v>1920</v>
      </c>
      <c r="T94" s="1">
        <v>1890</v>
      </c>
      <c r="U94" s="1" t="s">
        <v>217</v>
      </c>
      <c r="V94" s="3" t="s">
        <v>240</v>
      </c>
    </row>
    <row r="95" spans="1:22">
      <c r="A95" s="1" t="s">
        <v>241</v>
      </c>
      <c r="B95" s="1" t="s">
        <v>242</v>
      </c>
      <c r="C95" s="1">
        <v>150</v>
      </c>
      <c r="D95" s="1">
        <v>50.8</v>
      </c>
      <c r="E95" s="1" t="s">
        <v>24</v>
      </c>
      <c r="F95" s="1">
        <v>102</v>
      </c>
      <c r="G95" s="1">
        <v>260</v>
      </c>
      <c r="H95" s="1">
        <v>128</v>
      </c>
      <c r="I95" s="1">
        <v>300</v>
      </c>
      <c r="J95" s="1">
        <v>9</v>
      </c>
      <c r="K95" s="1">
        <v>85</v>
      </c>
      <c r="L95" s="1" t="s">
        <v>25</v>
      </c>
      <c r="M95" s="1">
        <v>0</v>
      </c>
      <c r="N95" s="1">
        <v>350</v>
      </c>
      <c r="O95" s="1">
        <v>5</v>
      </c>
      <c r="P95" s="1" t="s">
        <v>26</v>
      </c>
      <c r="Q95" s="1" t="s">
        <v>33</v>
      </c>
      <c r="R95" s="1">
        <v>4118</v>
      </c>
      <c r="S95" s="1">
        <v>1802</v>
      </c>
      <c r="T95" s="1">
        <v>1534</v>
      </c>
      <c r="U95" s="1" t="s">
        <v>34</v>
      </c>
      <c r="V95" s="3" t="s">
        <v>243</v>
      </c>
    </row>
    <row r="96" spans="1:22">
      <c r="A96" s="1" t="s">
        <v>241</v>
      </c>
      <c r="B96" s="1" t="s">
        <v>244</v>
      </c>
      <c r="C96" s="1">
        <v>160</v>
      </c>
      <c r="D96" s="1">
        <v>58.3</v>
      </c>
      <c r="E96" s="1" t="s">
        <v>24</v>
      </c>
      <c r="F96" s="1"/>
      <c r="G96" s="1">
        <v>345</v>
      </c>
      <c r="H96" s="1">
        <v>130</v>
      </c>
      <c r="I96" s="1">
        <v>375</v>
      </c>
      <c r="J96" s="1">
        <v>7.1</v>
      </c>
      <c r="K96" s="1">
        <v>70</v>
      </c>
      <c r="L96" s="1" t="s">
        <v>25</v>
      </c>
      <c r="M96" s="1">
        <v>0</v>
      </c>
      <c r="N96" s="1">
        <v>390</v>
      </c>
      <c r="O96" s="1">
        <v>5</v>
      </c>
      <c r="P96" s="1" t="s">
        <v>26</v>
      </c>
      <c r="Q96" s="1" t="s">
        <v>40</v>
      </c>
      <c r="R96" s="1">
        <v>4400</v>
      </c>
      <c r="S96" s="1">
        <v>1866</v>
      </c>
      <c r="T96" s="1">
        <v>1470</v>
      </c>
      <c r="U96" s="1" t="s">
        <v>28</v>
      </c>
      <c r="V96" s="3" t="s">
        <v>245</v>
      </c>
    </row>
    <row r="97" spans="1:22">
      <c r="A97" s="1" t="s">
        <v>241</v>
      </c>
      <c r="B97" s="1" t="s">
        <v>246</v>
      </c>
      <c r="C97" s="1">
        <v>190</v>
      </c>
      <c r="D97" s="1">
        <v>97.2</v>
      </c>
      <c r="E97" s="1" t="s">
        <v>24</v>
      </c>
      <c r="F97" s="1"/>
      <c r="G97" s="1">
        <v>511</v>
      </c>
      <c r="H97" s="1">
        <v>146</v>
      </c>
      <c r="I97" s="1">
        <v>530</v>
      </c>
      <c r="J97" s="1">
        <v>5.4</v>
      </c>
      <c r="K97" s="1">
        <v>130</v>
      </c>
      <c r="L97" s="1" t="s">
        <v>25</v>
      </c>
      <c r="M97" s="1">
        <v>1400</v>
      </c>
      <c r="N97" s="1">
        <v>620</v>
      </c>
      <c r="O97" s="1">
        <v>5</v>
      </c>
      <c r="P97" s="1" t="s">
        <v>63</v>
      </c>
      <c r="Q97" s="1" t="s">
        <v>89</v>
      </c>
      <c r="R97" s="1">
        <v>4834</v>
      </c>
      <c r="S97" s="1">
        <v>1920</v>
      </c>
      <c r="T97" s="1">
        <v>1574</v>
      </c>
      <c r="U97" s="1" t="s">
        <v>34</v>
      </c>
      <c r="V97" s="3" t="s">
        <v>247</v>
      </c>
    </row>
    <row r="98" spans="1:22">
      <c r="A98" s="1" t="s">
        <v>241</v>
      </c>
      <c r="B98" s="1" t="s">
        <v>248</v>
      </c>
      <c r="C98" s="1">
        <v>190</v>
      </c>
      <c r="D98" s="1">
        <v>73.7</v>
      </c>
      <c r="E98" s="1" t="s">
        <v>24</v>
      </c>
      <c r="F98" s="1"/>
      <c r="G98" s="1">
        <v>345</v>
      </c>
      <c r="H98" s="1">
        <v>141</v>
      </c>
      <c r="I98" s="1">
        <v>415</v>
      </c>
      <c r="J98" s="1">
        <v>7.7</v>
      </c>
      <c r="K98" s="1">
        <v>100</v>
      </c>
      <c r="L98" s="1" t="s">
        <v>25</v>
      </c>
      <c r="M98" s="1">
        <v>1260</v>
      </c>
      <c r="N98" s="1">
        <v>620</v>
      </c>
      <c r="O98" s="1">
        <v>5</v>
      </c>
      <c r="P98" s="1" t="s">
        <v>26</v>
      </c>
      <c r="Q98" s="1" t="s">
        <v>89</v>
      </c>
      <c r="R98" s="1">
        <v>4834</v>
      </c>
      <c r="S98" s="1">
        <v>1920</v>
      </c>
      <c r="T98" s="1">
        <v>1574</v>
      </c>
      <c r="U98" s="1" t="s">
        <v>34</v>
      </c>
      <c r="V98" s="3" t="s">
        <v>249</v>
      </c>
    </row>
    <row r="99" spans="1:22">
      <c r="A99" s="1" t="s">
        <v>241</v>
      </c>
      <c r="B99" s="1" t="s">
        <v>250</v>
      </c>
      <c r="C99" s="1">
        <v>190</v>
      </c>
      <c r="D99" s="1">
        <v>97.2</v>
      </c>
      <c r="E99" s="1" t="s">
        <v>24</v>
      </c>
      <c r="F99" s="1"/>
      <c r="G99" s="1">
        <v>345</v>
      </c>
      <c r="H99" s="1">
        <v>136</v>
      </c>
      <c r="I99" s="1">
        <v>545</v>
      </c>
      <c r="J99" s="1">
        <v>7.8</v>
      </c>
      <c r="K99" s="1">
        <v>130</v>
      </c>
      <c r="L99" s="1" t="s">
        <v>25</v>
      </c>
      <c r="M99" s="1">
        <v>1200</v>
      </c>
      <c r="N99" s="1">
        <v>620</v>
      </c>
      <c r="O99" s="1">
        <v>5</v>
      </c>
      <c r="P99" s="1" t="s">
        <v>26</v>
      </c>
      <c r="Q99" s="1" t="s">
        <v>89</v>
      </c>
      <c r="R99" s="1">
        <v>4834</v>
      </c>
      <c r="S99" s="1">
        <v>1920</v>
      </c>
      <c r="T99" s="1">
        <v>1574</v>
      </c>
      <c r="U99" s="1" t="s">
        <v>34</v>
      </c>
      <c r="V99" s="3" t="s">
        <v>251</v>
      </c>
    </row>
    <row r="100" spans="1:22">
      <c r="A100" s="1" t="s">
        <v>252</v>
      </c>
      <c r="B100" s="1" t="s">
        <v>253</v>
      </c>
      <c r="C100" s="1">
        <v>125</v>
      </c>
      <c r="D100" s="1">
        <v>25</v>
      </c>
      <c r="E100" s="1" t="s">
        <v>24</v>
      </c>
      <c r="F100" s="1">
        <v>72</v>
      </c>
      <c r="G100" s="1">
        <v>125</v>
      </c>
      <c r="H100" s="1">
        <v>109</v>
      </c>
      <c r="I100" s="1">
        <v>165</v>
      </c>
      <c r="J100" s="1">
        <v>19.100000000000001</v>
      </c>
      <c r="K100" s="1">
        <v>29</v>
      </c>
      <c r="L100" s="1" t="s">
        <v>25</v>
      </c>
      <c r="M100" s="1">
        <v>0</v>
      </c>
      <c r="N100" s="1">
        <v>308</v>
      </c>
      <c r="O100" s="1">
        <v>4</v>
      </c>
      <c r="P100" s="1" t="s">
        <v>26</v>
      </c>
      <c r="Q100" s="1" t="s">
        <v>254</v>
      </c>
      <c r="R100" s="1">
        <v>3700</v>
      </c>
      <c r="S100" s="1">
        <v>1622</v>
      </c>
      <c r="T100" s="1">
        <v>1516</v>
      </c>
      <c r="U100" s="1" t="s">
        <v>28</v>
      </c>
      <c r="V100" s="3" t="s">
        <v>255</v>
      </c>
    </row>
    <row r="101" spans="1:22">
      <c r="A101" s="1" t="s">
        <v>252</v>
      </c>
      <c r="B101" s="1" t="s">
        <v>256</v>
      </c>
      <c r="C101" s="1">
        <v>125</v>
      </c>
      <c r="D101" s="1">
        <v>25</v>
      </c>
      <c r="E101" s="1" t="s">
        <v>24</v>
      </c>
      <c r="F101" s="1">
        <v>72</v>
      </c>
      <c r="G101" s="1">
        <v>113</v>
      </c>
      <c r="H101" s="1">
        <v>114</v>
      </c>
      <c r="I101" s="1">
        <v>160</v>
      </c>
      <c r="J101" s="1">
        <v>13.7</v>
      </c>
      <c r="K101" s="1">
        <v>29</v>
      </c>
      <c r="L101" s="1" t="s">
        <v>25</v>
      </c>
      <c r="M101" s="1">
        <v>0</v>
      </c>
      <c r="N101" s="1">
        <v>308</v>
      </c>
      <c r="O101" s="1">
        <v>4</v>
      </c>
      <c r="P101" s="1" t="s">
        <v>26</v>
      </c>
      <c r="Q101" s="1" t="s">
        <v>254</v>
      </c>
      <c r="R101" s="1">
        <v>3700</v>
      </c>
      <c r="S101" s="1">
        <v>1622</v>
      </c>
      <c r="T101" s="1">
        <v>1516</v>
      </c>
      <c r="U101" s="1" t="s">
        <v>28</v>
      </c>
      <c r="V101" s="3" t="s">
        <v>257</v>
      </c>
    </row>
    <row r="102" spans="1:22">
      <c r="A102" s="1" t="s">
        <v>258</v>
      </c>
      <c r="B102" s="1" t="s">
        <v>259</v>
      </c>
      <c r="C102" s="1">
        <v>140</v>
      </c>
      <c r="D102" s="1">
        <v>29</v>
      </c>
      <c r="E102" s="1" t="s">
        <v>24</v>
      </c>
      <c r="F102" s="1">
        <v>72</v>
      </c>
      <c r="G102" s="1">
        <v>160</v>
      </c>
      <c r="H102" s="1">
        <v>126</v>
      </c>
      <c r="I102" s="1">
        <v>190</v>
      </c>
      <c r="J102" s="1">
        <v>12.5</v>
      </c>
      <c r="K102" s="1">
        <v>50</v>
      </c>
      <c r="L102" s="1" t="s">
        <v>25</v>
      </c>
      <c r="M102" s="1"/>
      <c r="N102" s="1">
        <v>326</v>
      </c>
      <c r="O102" s="1">
        <v>5</v>
      </c>
      <c r="P102" s="1" t="s">
        <v>26</v>
      </c>
      <c r="Q102" s="1" t="s">
        <v>27</v>
      </c>
      <c r="R102" s="1">
        <v>4020</v>
      </c>
      <c r="S102" s="1">
        <v>1810</v>
      </c>
      <c r="T102" s="1">
        <v>1570</v>
      </c>
      <c r="U102" s="1" t="s">
        <v>28</v>
      </c>
      <c r="V102" s="3" t="s">
        <v>260</v>
      </c>
    </row>
    <row r="103" spans="1:22">
      <c r="A103" s="1" t="s">
        <v>258</v>
      </c>
      <c r="B103" s="1" t="s">
        <v>261</v>
      </c>
      <c r="C103" s="1">
        <v>140</v>
      </c>
      <c r="D103" s="1">
        <v>40</v>
      </c>
      <c r="E103" s="1" t="s">
        <v>24</v>
      </c>
      <c r="F103" s="1"/>
      <c r="G103" s="1">
        <v>160</v>
      </c>
      <c r="H103" s="1">
        <v>129</v>
      </c>
      <c r="I103" s="1">
        <v>255</v>
      </c>
      <c r="J103" s="1">
        <v>12.5</v>
      </c>
      <c r="K103" s="1">
        <v>51</v>
      </c>
      <c r="L103" s="1" t="s">
        <v>25</v>
      </c>
      <c r="M103" s="1"/>
      <c r="N103" s="1">
        <v>326</v>
      </c>
      <c r="O103" s="1">
        <v>5</v>
      </c>
      <c r="P103" s="1" t="s">
        <v>26</v>
      </c>
      <c r="Q103" s="1" t="s">
        <v>27</v>
      </c>
      <c r="R103" s="1">
        <v>4020</v>
      </c>
      <c r="S103" s="1">
        <v>1810</v>
      </c>
      <c r="T103" s="1">
        <v>1570</v>
      </c>
      <c r="U103" s="1" t="s">
        <v>28</v>
      </c>
      <c r="V103" s="3" t="s">
        <v>262</v>
      </c>
    </row>
    <row r="104" spans="1:22">
      <c r="A104" s="1" t="s">
        <v>263</v>
      </c>
      <c r="B104" s="1" t="s">
        <v>264</v>
      </c>
      <c r="C104" s="1">
        <v>150</v>
      </c>
      <c r="D104" s="1">
        <v>81</v>
      </c>
      <c r="E104" s="1" t="s">
        <v>24</v>
      </c>
      <c r="F104" s="1"/>
      <c r="G104" s="1">
        <v>320</v>
      </c>
      <c r="H104" s="1">
        <v>203</v>
      </c>
      <c r="I104" s="1">
        <v>390</v>
      </c>
      <c r="J104" s="1">
        <v>9.5</v>
      </c>
      <c r="K104" s="1">
        <v>65</v>
      </c>
      <c r="L104" s="1" t="s">
        <v>25</v>
      </c>
      <c r="M104" s="1"/>
      <c r="N104" s="1">
        <v>467</v>
      </c>
      <c r="O104" s="1">
        <v>5</v>
      </c>
      <c r="P104" s="1" t="s">
        <v>26</v>
      </c>
      <c r="Q104" s="1" t="s">
        <v>89</v>
      </c>
      <c r="R104" s="1">
        <v>4698</v>
      </c>
      <c r="S104" s="1">
        <v>1908</v>
      </c>
      <c r="T104" s="1">
        <v>1696</v>
      </c>
      <c r="U104" s="1" t="s">
        <v>34</v>
      </c>
      <c r="V104" s="3" t="s">
        <v>265</v>
      </c>
    </row>
    <row r="105" spans="1:22">
      <c r="A105" s="1" t="s">
        <v>266</v>
      </c>
      <c r="B105" s="1" t="s">
        <v>267</v>
      </c>
      <c r="C105" s="1">
        <v>135</v>
      </c>
      <c r="D105" s="1">
        <v>21.3</v>
      </c>
      <c r="E105" s="1" t="s">
        <v>24</v>
      </c>
      <c r="F105" s="1">
        <v>108</v>
      </c>
      <c r="G105" s="1">
        <v>220</v>
      </c>
      <c r="H105" s="1">
        <v>112</v>
      </c>
      <c r="I105" s="1">
        <v>135</v>
      </c>
      <c r="J105" s="1">
        <v>9</v>
      </c>
      <c r="K105" s="1">
        <v>40</v>
      </c>
      <c r="L105" s="1" t="s">
        <v>25</v>
      </c>
      <c r="M105" s="1">
        <v>0</v>
      </c>
      <c r="N105" s="1">
        <v>185</v>
      </c>
      <c r="O105" s="1">
        <v>4</v>
      </c>
      <c r="P105" s="1" t="s">
        <v>26</v>
      </c>
      <c r="Q105" s="1" t="s">
        <v>27</v>
      </c>
      <c r="R105" s="1">
        <v>3631</v>
      </c>
      <c r="S105" s="1">
        <v>1683</v>
      </c>
      <c r="T105" s="1">
        <v>1529</v>
      </c>
      <c r="U105" s="1" t="s">
        <v>28</v>
      </c>
      <c r="V105" s="3" t="s">
        <v>268</v>
      </c>
    </row>
    <row r="106" spans="1:22">
      <c r="A106" s="1" t="s">
        <v>266</v>
      </c>
      <c r="B106" s="1" t="s">
        <v>269</v>
      </c>
      <c r="C106" s="1">
        <v>150</v>
      </c>
      <c r="D106" s="1">
        <v>37.299999999999997</v>
      </c>
      <c r="E106" s="1" t="s">
        <v>24</v>
      </c>
      <c r="F106" s="1">
        <v>192</v>
      </c>
      <c r="G106" s="1">
        <v>220</v>
      </c>
      <c r="H106" s="1">
        <v>122</v>
      </c>
      <c r="I106" s="1">
        <v>235</v>
      </c>
      <c r="J106" s="1">
        <v>9</v>
      </c>
      <c r="K106" s="1">
        <v>67</v>
      </c>
      <c r="L106" s="1" t="s">
        <v>25</v>
      </c>
      <c r="M106" s="1">
        <v>0</v>
      </c>
      <c r="N106" s="1">
        <v>185</v>
      </c>
      <c r="O106" s="1">
        <v>4</v>
      </c>
      <c r="P106" s="1" t="s">
        <v>26</v>
      </c>
      <c r="Q106" s="1" t="s">
        <v>27</v>
      </c>
      <c r="R106" s="1">
        <v>3631</v>
      </c>
      <c r="S106" s="1">
        <v>1683</v>
      </c>
      <c r="T106" s="1">
        <v>1529</v>
      </c>
      <c r="U106" s="1" t="s">
        <v>28</v>
      </c>
      <c r="V106" s="3" t="s">
        <v>270</v>
      </c>
    </row>
    <row r="107" spans="1:22">
      <c r="A107" s="1" t="s">
        <v>266</v>
      </c>
      <c r="B107" s="1" t="s">
        <v>271</v>
      </c>
      <c r="C107" s="1">
        <v>135</v>
      </c>
      <c r="D107" s="1">
        <v>21.3</v>
      </c>
      <c r="E107" s="1" t="s">
        <v>24</v>
      </c>
      <c r="F107" s="1">
        <v>108</v>
      </c>
      <c r="G107" s="1">
        <v>220</v>
      </c>
      <c r="H107" s="1">
        <v>112</v>
      </c>
      <c r="I107" s="1">
        <v>135</v>
      </c>
      <c r="J107" s="1">
        <v>9</v>
      </c>
      <c r="K107" s="1">
        <v>40</v>
      </c>
      <c r="L107" s="1" t="s">
        <v>25</v>
      </c>
      <c r="M107" s="1">
        <v>0</v>
      </c>
      <c r="N107" s="1">
        <v>185</v>
      </c>
      <c r="O107" s="1">
        <v>4</v>
      </c>
      <c r="P107" s="1" t="s">
        <v>26</v>
      </c>
      <c r="Q107" s="1" t="s">
        <v>27</v>
      </c>
      <c r="R107" s="1">
        <v>3631</v>
      </c>
      <c r="S107" s="1">
        <v>1683</v>
      </c>
      <c r="T107" s="1">
        <v>1529</v>
      </c>
      <c r="U107" s="1" t="s">
        <v>272</v>
      </c>
      <c r="V107" s="3" t="s">
        <v>273</v>
      </c>
    </row>
    <row r="108" spans="1:22">
      <c r="A108" s="1" t="s">
        <v>266</v>
      </c>
      <c r="B108" s="1" t="s">
        <v>274</v>
      </c>
      <c r="C108" s="1">
        <v>150</v>
      </c>
      <c r="D108" s="1">
        <v>37.299999999999997</v>
      </c>
      <c r="E108" s="1" t="s">
        <v>24</v>
      </c>
      <c r="F108" s="1">
        <v>192</v>
      </c>
      <c r="G108" s="1">
        <v>220</v>
      </c>
      <c r="H108" s="1">
        <v>125</v>
      </c>
      <c r="I108" s="1">
        <v>230</v>
      </c>
      <c r="J108" s="1">
        <v>9</v>
      </c>
      <c r="K108" s="1">
        <v>67</v>
      </c>
      <c r="L108" s="1" t="s">
        <v>25</v>
      </c>
      <c r="M108" s="1">
        <v>0</v>
      </c>
      <c r="N108" s="1">
        <v>185</v>
      </c>
      <c r="O108" s="1">
        <v>4</v>
      </c>
      <c r="P108" s="1" t="s">
        <v>26</v>
      </c>
      <c r="Q108" s="1" t="s">
        <v>27</v>
      </c>
      <c r="R108" s="1">
        <v>3631</v>
      </c>
      <c r="S108" s="1">
        <v>1683</v>
      </c>
      <c r="T108" s="1">
        <v>1529</v>
      </c>
      <c r="U108" s="1" t="s">
        <v>272</v>
      </c>
      <c r="V108" s="3" t="s">
        <v>275</v>
      </c>
    </row>
    <row r="109" spans="1:22">
      <c r="A109" s="1" t="s">
        <v>266</v>
      </c>
      <c r="B109" s="1" t="s">
        <v>276</v>
      </c>
      <c r="C109" s="1">
        <v>135</v>
      </c>
      <c r="D109" s="1">
        <v>21.3</v>
      </c>
      <c r="E109" s="1" t="s">
        <v>24</v>
      </c>
      <c r="F109" s="1">
        <v>108</v>
      </c>
      <c r="G109" s="1">
        <v>220</v>
      </c>
      <c r="H109" s="1">
        <v>112</v>
      </c>
      <c r="I109" s="1">
        <v>135</v>
      </c>
      <c r="J109" s="1">
        <v>9</v>
      </c>
      <c r="K109" s="1">
        <v>40</v>
      </c>
      <c r="L109" s="1" t="s">
        <v>25</v>
      </c>
      <c r="M109" s="1">
        <v>0</v>
      </c>
      <c r="N109" s="1">
        <v>185</v>
      </c>
      <c r="O109" s="1">
        <v>4</v>
      </c>
      <c r="P109" s="1" t="s">
        <v>26</v>
      </c>
      <c r="Q109" s="1" t="s">
        <v>27</v>
      </c>
      <c r="R109" s="1">
        <v>3631</v>
      </c>
      <c r="S109" s="1">
        <v>1683</v>
      </c>
      <c r="T109" s="1">
        <v>1529</v>
      </c>
      <c r="U109" s="1" t="s">
        <v>28</v>
      </c>
      <c r="V109" s="3" t="s">
        <v>277</v>
      </c>
    </row>
    <row r="110" spans="1:22">
      <c r="A110" s="1" t="s">
        <v>266</v>
      </c>
      <c r="B110" s="1" t="s">
        <v>278</v>
      </c>
      <c r="C110" s="1">
        <v>150</v>
      </c>
      <c r="D110" s="1">
        <v>37.299999999999997</v>
      </c>
      <c r="E110" s="1" t="s">
        <v>24</v>
      </c>
      <c r="F110" s="1">
        <v>192</v>
      </c>
      <c r="G110" s="1">
        <v>220</v>
      </c>
      <c r="H110" s="1">
        <v>118</v>
      </c>
      <c r="I110" s="1">
        <v>235</v>
      </c>
      <c r="J110" s="1">
        <v>9</v>
      </c>
      <c r="K110" s="1">
        <v>67</v>
      </c>
      <c r="L110" s="1" t="s">
        <v>25</v>
      </c>
      <c r="M110" s="1">
        <v>0</v>
      </c>
      <c r="N110" s="1">
        <v>185</v>
      </c>
      <c r="O110" s="1">
        <v>4</v>
      </c>
      <c r="P110" s="1" t="s">
        <v>26</v>
      </c>
      <c r="Q110" s="1" t="s">
        <v>27</v>
      </c>
      <c r="R110" s="1">
        <v>3631</v>
      </c>
      <c r="S110" s="1">
        <v>1683</v>
      </c>
      <c r="T110" s="1">
        <v>1529</v>
      </c>
      <c r="U110" s="1" t="s">
        <v>28</v>
      </c>
      <c r="V110" s="3" t="s">
        <v>279</v>
      </c>
    </row>
    <row r="111" spans="1:22">
      <c r="A111" s="1" t="s">
        <v>266</v>
      </c>
      <c r="B111" s="1" t="s">
        <v>280</v>
      </c>
      <c r="C111" s="1">
        <v>150</v>
      </c>
      <c r="D111" s="1">
        <v>50.8</v>
      </c>
      <c r="E111" s="1" t="s">
        <v>24</v>
      </c>
      <c r="F111" s="1">
        <v>102</v>
      </c>
      <c r="G111" s="1">
        <v>260</v>
      </c>
      <c r="H111" s="1">
        <v>124</v>
      </c>
      <c r="I111" s="1">
        <v>310</v>
      </c>
      <c r="J111" s="1">
        <v>9</v>
      </c>
      <c r="K111" s="1">
        <v>79</v>
      </c>
      <c r="L111" s="1" t="s">
        <v>25</v>
      </c>
      <c r="M111" s="1">
        <v>0</v>
      </c>
      <c r="N111" s="1">
        <v>360</v>
      </c>
      <c r="O111" s="1">
        <v>5</v>
      </c>
      <c r="P111" s="1" t="s">
        <v>26</v>
      </c>
      <c r="Q111" s="1" t="s">
        <v>33</v>
      </c>
      <c r="R111" s="1">
        <v>4171</v>
      </c>
      <c r="S111" s="1">
        <v>1781</v>
      </c>
      <c r="T111" s="1">
        <v>1523</v>
      </c>
      <c r="U111" s="1" t="s">
        <v>34</v>
      </c>
      <c r="V111" s="3" t="s">
        <v>281</v>
      </c>
    </row>
    <row r="112" spans="1:22">
      <c r="A112" s="1" t="s">
        <v>266</v>
      </c>
      <c r="B112" s="1" t="s">
        <v>282</v>
      </c>
      <c r="C112" s="1">
        <v>132</v>
      </c>
      <c r="D112" s="1">
        <v>43.8</v>
      </c>
      <c r="E112" s="1" t="s">
        <v>24</v>
      </c>
      <c r="F112" s="1"/>
      <c r="G112" s="1">
        <v>122</v>
      </c>
      <c r="H112" s="1">
        <v>136</v>
      </c>
      <c r="I112" s="1">
        <v>260</v>
      </c>
      <c r="J112" s="1">
        <v>11</v>
      </c>
      <c r="K112" s="1">
        <v>60</v>
      </c>
      <c r="L112" s="1" t="s">
        <v>25</v>
      </c>
      <c r="M112" s="1">
        <v>550</v>
      </c>
      <c r="N112" s="1">
        <v>361</v>
      </c>
      <c r="O112" s="1">
        <v>5</v>
      </c>
      <c r="P112" s="1" t="s">
        <v>26</v>
      </c>
      <c r="Q112" s="1" t="s">
        <v>27</v>
      </c>
      <c r="R112" s="1">
        <v>3999</v>
      </c>
      <c r="S112" s="1">
        <v>1763</v>
      </c>
      <c r="T112" s="1">
        <v>1570</v>
      </c>
      <c r="U112" s="1" t="s">
        <v>28</v>
      </c>
      <c r="V112" s="3" t="s">
        <v>283</v>
      </c>
    </row>
    <row r="113" spans="1:22">
      <c r="A113" s="1" t="s">
        <v>284</v>
      </c>
      <c r="B113" s="1" t="s">
        <v>285</v>
      </c>
      <c r="C113" s="1">
        <v>180</v>
      </c>
      <c r="D113" s="1">
        <v>79</v>
      </c>
      <c r="E113" s="1" t="s">
        <v>24</v>
      </c>
      <c r="F113" s="1">
        <v>288</v>
      </c>
      <c r="G113" s="1">
        <v>679</v>
      </c>
      <c r="H113" s="1">
        <v>148</v>
      </c>
      <c r="I113" s="1">
        <v>455</v>
      </c>
      <c r="J113" s="1">
        <v>5.3</v>
      </c>
      <c r="K113" s="1">
        <v>135</v>
      </c>
      <c r="L113" s="1" t="s">
        <v>25</v>
      </c>
      <c r="M113" s="1">
        <v>1200</v>
      </c>
      <c r="N113" s="1">
        <v>572</v>
      </c>
      <c r="O113" s="1">
        <v>5</v>
      </c>
      <c r="P113" s="1" t="s">
        <v>63</v>
      </c>
      <c r="Q113" s="1" t="s">
        <v>122</v>
      </c>
      <c r="R113" s="1">
        <v>4643</v>
      </c>
      <c r="S113" s="1">
        <v>1872</v>
      </c>
      <c r="T113" s="1">
        <v>1626</v>
      </c>
      <c r="U113" s="1" t="s">
        <v>66</v>
      </c>
      <c r="V113" s="3" t="s">
        <v>286</v>
      </c>
    </row>
    <row r="114" spans="1:22">
      <c r="A114" s="1" t="s">
        <v>284</v>
      </c>
      <c r="B114" s="1" t="s">
        <v>287</v>
      </c>
      <c r="C114" s="1">
        <v>180</v>
      </c>
      <c r="D114" s="1">
        <v>77</v>
      </c>
      <c r="E114" s="1" t="s">
        <v>24</v>
      </c>
      <c r="F114" s="1">
        <v>288</v>
      </c>
      <c r="G114" s="1">
        <v>545</v>
      </c>
      <c r="H114" s="1">
        <v>135</v>
      </c>
      <c r="I114" s="1">
        <v>455</v>
      </c>
      <c r="J114" s="1">
        <v>6.4</v>
      </c>
      <c r="K114" s="1">
        <v>120</v>
      </c>
      <c r="L114" s="1" t="s">
        <v>25</v>
      </c>
      <c r="M114" s="1">
        <v>1000</v>
      </c>
      <c r="N114" s="1">
        <v>572</v>
      </c>
      <c r="O114" s="1">
        <v>5</v>
      </c>
      <c r="P114" s="1" t="s">
        <v>56</v>
      </c>
      <c r="Q114" s="1" t="s">
        <v>122</v>
      </c>
      <c r="R114" s="1">
        <v>4643</v>
      </c>
      <c r="S114" s="1">
        <v>1872</v>
      </c>
      <c r="T114" s="1">
        <v>1626</v>
      </c>
      <c r="U114" s="1" t="s">
        <v>66</v>
      </c>
      <c r="V114" s="3" t="s">
        <v>288</v>
      </c>
    </row>
    <row r="115" spans="1:22">
      <c r="A115" s="1" t="s">
        <v>284</v>
      </c>
      <c r="B115" s="1" t="s">
        <v>289</v>
      </c>
      <c r="C115" s="1">
        <v>160</v>
      </c>
      <c r="D115" s="1">
        <v>52</v>
      </c>
      <c r="E115" s="1" t="s">
        <v>24</v>
      </c>
      <c r="F115" s="1">
        <v>192</v>
      </c>
      <c r="G115" s="1">
        <v>310</v>
      </c>
      <c r="H115" s="1">
        <v>163</v>
      </c>
      <c r="I115" s="1">
        <v>320</v>
      </c>
      <c r="J115" s="1">
        <v>9</v>
      </c>
      <c r="K115" s="1">
        <v>85</v>
      </c>
      <c r="L115" s="1" t="s">
        <v>25</v>
      </c>
      <c r="M115" s="1">
        <v>1000</v>
      </c>
      <c r="N115" s="1">
        <v>572</v>
      </c>
      <c r="O115" s="1">
        <v>5</v>
      </c>
      <c r="P115" s="1" t="s">
        <v>56</v>
      </c>
      <c r="Q115" s="1" t="s">
        <v>122</v>
      </c>
      <c r="R115" s="1">
        <v>4643</v>
      </c>
      <c r="S115" s="1">
        <v>1872</v>
      </c>
      <c r="T115" s="1">
        <v>1626</v>
      </c>
      <c r="U115" s="1" t="s">
        <v>66</v>
      </c>
      <c r="V115" s="3" t="s">
        <v>290</v>
      </c>
    </row>
    <row r="116" spans="1:22">
      <c r="A116" s="1" t="s">
        <v>284</v>
      </c>
      <c r="B116" s="1" t="s">
        <v>291</v>
      </c>
      <c r="C116" s="1">
        <v>180</v>
      </c>
      <c r="D116" s="1">
        <v>79</v>
      </c>
      <c r="E116" s="1" t="s">
        <v>24</v>
      </c>
      <c r="F116" s="1">
        <v>288</v>
      </c>
      <c r="G116" s="1">
        <v>679</v>
      </c>
      <c r="H116" s="1">
        <v>153</v>
      </c>
      <c r="I116" s="1">
        <v>440</v>
      </c>
      <c r="J116" s="1">
        <v>5.3</v>
      </c>
      <c r="K116" s="1">
        <v>135</v>
      </c>
      <c r="L116" s="1" t="s">
        <v>25</v>
      </c>
      <c r="M116" s="1">
        <v>1200</v>
      </c>
      <c r="N116" s="1">
        <v>536</v>
      </c>
      <c r="O116" s="1">
        <v>5</v>
      </c>
      <c r="P116" s="1" t="s">
        <v>63</v>
      </c>
      <c r="Q116" s="1" t="s">
        <v>40</v>
      </c>
      <c r="R116" s="1">
        <v>4468</v>
      </c>
      <c r="S116" s="1">
        <v>1871</v>
      </c>
      <c r="T116" s="1">
        <v>1639</v>
      </c>
      <c r="U116" s="1" t="s">
        <v>34</v>
      </c>
      <c r="V116" s="3" t="s">
        <v>292</v>
      </c>
    </row>
    <row r="117" spans="1:22">
      <c r="A117" s="1" t="s">
        <v>284</v>
      </c>
      <c r="B117" s="1" t="s">
        <v>293</v>
      </c>
      <c r="C117" s="1">
        <v>180</v>
      </c>
      <c r="D117" s="1">
        <v>77</v>
      </c>
      <c r="E117" s="1" t="s">
        <v>24</v>
      </c>
      <c r="F117" s="1">
        <v>288</v>
      </c>
      <c r="G117" s="1">
        <v>545</v>
      </c>
      <c r="H117" s="1">
        <v>139</v>
      </c>
      <c r="I117" s="1">
        <v>435</v>
      </c>
      <c r="J117" s="1">
        <v>6.4</v>
      </c>
      <c r="K117" s="1">
        <v>120</v>
      </c>
      <c r="L117" s="1" t="s">
        <v>25</v>
      </c>
      <c r="M117" s="1">
        <v>1000</v>
      </c>
      <c r="N117" s="1">
        <v>536</v>
      </c>
      <c r="O117" s="1">
        <v>5</v>
      </c>
      <c r="P117" s="1" t="s">
        <v>56</v>
      </c>
      <c r="Q117" s="1" t="s">
        <v>40</v>
      </c>
      <c r="R117" s="1">
        <v>4468</v>
      </c>
      <c r="S117" s="1">
        <v>1871</v>
      </c>
      <c r="T117" s="1">
        <v>1630</v>
      </c>
      <c r="U117" s="1" t="s">
        <v>34</v>
      </c>
      <c r="V117" s="3" t="s">
        <v>294</v>
      </c>
    </row>
    <row r="118" spans="1:22">
      <c r="A118" s="1" t="s">
        <v>284</v>
      </c>
      <c r="B118" s="1" t="s">
        <v>295</v>
      </c>
      <c r="C118" s="1">
        <v>160</v>
      </c>
      <c r="D118" s="1">
        <v>52</v>
      </c>
      <c r="E118" s="1" t="s">
        <v>24</v>
      </c>
      <c r="F118" s="1">
        <v>192</v>
      </c>
      <c r="G118" s="1">
        <v>310</v>
      </c>
      <c r="H118" s="1">
        <v>137</v>
      </c>
      <c r="I118" s="1">
        <v>305</v>
      </c>
      <c r="J118" s="1">
        <v>8.6999999999999993</v>
      </c>
      <c r="K118" s="1">
        <v>85</v>
      </c>
      <c r="L118" s="1" t="s">
        <v>25</v>
      </c>
      <c r="M118" s="1">
        <v>1000</v>
      </c>
      <c r="N118" s="1">
        <v>536</v>
      </c>
      <c r="O118" s="1">
        <v>5</v>
      </c>
      <c r="P118" s="1" t="s">
        <v>56</v>
      </c>
      <c r="Q118" s="1" t="s">
        <v>40</v>
      </c>
      <c r="R118" s="1">
        <v>4468</v>
      </c>
      <c r="S118" s="1">
        <v>1871</v>
      </c>
      <c r="T118" s="1">
        <v>1630</v>
      </c>
      <c r="U118" s="1" t="s">
        <v>34</v>
      </c>
      <c r="V118" s="3" t="s">
        <v>296</v>
      </c>
    </row>
    <row r="119" spans="1:22">
      <c r="A119" s="1" t="s">
        <v>284</v>
      </c>
      <c r="B119" s="1" t="s">
        <v>297</v>
      </c>
      <c r="C119" s="1">
        <v>180</v>
      </c>
      <c r="D119" s="1">
        <v>88</v>
      </c>
      <c r="E119" s="1" t="s">
        <v>24</v>
      </c>
      <c r="F119" s="1"/>
      <c r="G119" s="1">
        <v>675</v>
      </c>
      <c r="H119" s="1">
        <v>160</v>
      </c>
      <c r="I119" s="1">
        <v>435</v>
      </c>
      <c r="J119" s="1">
        <v>4.8</v>
      </c>
      <c r="K119" s="1">
        <v>105</v>
      </c>
      <c r="L119" s="1" t="s">
        <v>25</v>
      </c>
      <c r="M119" s="1">
        <v>1500</v>
      </c>
      <c r="N119" s="1">
        <v>519</v>
      </c>
      <c r="O119" s="1">
        <v>5</v>
      </c>
      <c r="P119" s="1" t="s">
        <v>63</v>
      </c>
      <c r="Q119" s="1" t="s">
        <v>89</v>
      </c>
      <c r="R119" s="1">
        <v>4713</v>
      </c>
      <c r="S119" s="1">
        <v>1881</v>
      </c>
      <c r="T119" s="1">
        <v>1624</v>
      </c>
      <c r="U119" s="1" t="s">
        <v>34</v>
      </c>
      <c r="V119" s="3" t="s">
        <v>298</v>
      </c>
    </row>
    <row r="120" spans="1:22">
      <c r="A120" s="1" t="s">
        <v>284</v>
      </c>
      <c r="B120" s="1" t="s">
        <v>299</v>
      </c>
      <c r="C120" s="1">
        <v>180</v>
      </c>
      <c r="D120" s="1">
        <v>91</v>
      </c>
      <c r="E120" s="1" t="s">
        <v>24</v>
      </c>
      <c r="F120" s="1">
        <v>376</v>
      </c>
      <c r="G120" s="1">
        <v>675</v>
      </c>
      <c r="H120" s="1">
        <v>165</v>
      </c>
      <c r="I120" s="1">
        <v>445</v>
      </c>
      <c r="J120" s="1">
        <v>4.5999999999999996</v>
      </c>
      <c r="K120" s="1">
        <v>115</v>
      </c>
      <c r="L120" s="1" t="s">
        <v>25</v>
      </c>
      <c r="M120" s="1">
        <v>1500</v>
      </c>
      <c r="N120" s="1">
        <v>519</v>
      </c>
      <c r="O120" s="1">
        <v>5</v>
      </c>
      <c r="P120" s="1" t="s">
        <v>63</v>
      </c>
      <c r="Q120" s="1" t="s">
        <v>89</v>
      </c>
      <c r="R120" s="1">
        <v>4713</v>
      </c>
      <c r="S120" s="1">
        <v>1881</v>
      </c>
      <c r="T120" s="1">
        <v>1624</v>
      </c>
      <c r="U120" s="1" t="s">
        <v>34</v>
      </c>
      <c r="V120" s="3" t="s">
        <v>300</v>
      </c>
    </row>
    <row r="121" spans="1:22">
      <c r="A121" s="1" t="s">
        <v>284</v>
      </c>
      <c r="B121" s="1" t="s">
        <v>301</v>
      </c>
      <c r="C121" s="1">
        <v>180</v>
      </c>
      <c r="D121" s="1">
        <v>88</v>
      </c>
      <c r="E121" s="1" t="s">
        <v>24</v>
      </c>
      <c r="F121" s="1"/>
      <c r="G121" s="1">
        <v>525</v>
      </c>
      <c r="H121" s="1">
        <v>147</v>
      </c>
      <c r="I121" s="1">
        <v>475</v>
      </c>
      <c r="J121" s="1">
        <v>6.1</v>
      </c>
      <c r="K121" s="1">
        <v>105</v>
      </c>
      <c r="L121" s="1" t="s">
        <v>25</v>
      </c>
      <c r="M121" s="1">
        <v>1500</v>
      </c>
      <c r="N121" s="1">
        <v>519</v>
      </c>
      <c r="O121" s="1">
        <v>5</v>
      </c>
      <c r="P121" s="1" t="s">
        <v>56</v>
      </c>
      <c r="Q121" s="1" t="s">
        <v>89</v>
      </c>
      <c r="R121" s="1">
        <v>4713</v>
      </c>
      <c r="S121" s="1">
        <v>1881</v>
      </c>
      <c r="T121" s="1">
        <v>1624</v>
      </c>
      <c r="U121" s="1" t="s">
        <v>34</v>
      </c>
      <c r="V121" s="3" t="s">
        <v>302</v>
      </c>
    </row>
    <row r="122" spans="1:22">
      <c r="A122" s="1" t="s">
        <v>284</v>
      </c>
      <c r="B122" s="1" t="s">
        <v>303</v>
      </c>
      <c r="C122" s="1">
        <v>180</v>
      </c>
      <c r="D122" s="1">
        <v>91</v>
      </c>
      <c r="E122" s="1" t="s">
        <v>24</v>
      </c>
      <c r="F122" s="1">
        <v>376</v>
      </c>
      <c r="G122" s="1">
        <v>525</v>
      </c>
      <c r="H122" s="1">
        <v>152</v>
      </c>
      <c r="I122" s="1">
        <v>480</v>
      </c>
      <c r="J122" s="1">
        <v>5.9</v>
      </c>
      <c r="K122" s="1">
        <v>115</v>
      </c>
      <c r="L122" s="1" t="s">
        <v>25</v>
      </c>
      <c r="M122" s="1">
        <v>1500</v>
      </c>
      <c r="N122" s="1">
        <v>519</v>
      </c>
      <c r="O122" s="1">
        <v>5</v>
      </c>
      <c r="P122" s="1" t="s">
        <v>56</v>
      </c>
      <c r="Q122" s="1" t="s">
        <v>89</v>
      </c>
      <c r="R122" s="1">
        <v>4713</v>
      </c>
      <c r="S122" s="1">
        <v>1881</v>
      </c>
      <c r="T122" s="1">
        <v>1624</v>
      </c>
      <c r="U122" s="1" t="s">
        <v>34</v>
      </c>
      <c r="V122" s="3" t="s">
        <v>304</v>
      </c>
    </row>
    <row r="123" spans="1:22">
      <c r="A123" s="1" t="s">
        <v>284</v>
      </c>
      <c r="B123" s="1" t="s">
        <v>305</v>
      </c>
      <c r="C123" s="1">
        <v>200</v>
      </c>
      <c r="D123" s="1">
        <v>91</v>
      </c>
      <c r="E123" s="1" t="s">
        <v>24</v>
      </c>
      <c r="F123" s="1">
        <v>376</v>
      </c>
      <c r="G123" s="1">
        <v>950</v>
      </c>
      <c r="H123" s="1">
        <v>177</v>
      </c>
      <c r="I123" s="1">
        <v>425</v>
      </c>
      <c r="J123" s="1">
        <v>3.8</v>
      </c>
      <c r="K123" s="1">
        <v>115</v>
      </c>
      <c r="L123" s="1" t="s">
        <v>25</v>
      </c>
      <c r="M123" s="1">
        <v>750</v>
      </c>
      <c r="N123" s="1">
        <v>519</v>
      </c>
      <c r="O123" s="1">
        <v>5</v>
      </c>
      <c r="P123" s="1" t="s">
        <v>63</v>
      </c>
      <c r="Q123" s="1" t="s">
        <v>89</v>
      </c>
      <c r="R123" s="1">
        <v>4743</v>
      </c>
      <c r="S123" s="1">
        <v>1881</v>
      </c>
      <c r="T123" s="1">
        <v>1613</v>
      </c>
      <c r="U123" s="1" t="s">
        <v>34</v>
      </c>
      <c r="V123" s="3" t="s">
        <v>306</v>
      </c>
    </row>
    <row r="124" spans="1:22">
      <c r="A124" s="1" t="s">
        <v>284</v>
      </c>
      <c r="B124" s="1" t="s">
        <v>307</v>
      </c>
      <c r="C124" s="1">
        <v>200</v>
      </c>
      <c r="D124" s="1">
        <v>91</v>
      </c>
      <c r="E124" s="1" t="s">
        <v>24</v>
      </c>
      <c r="F124" s="1">
        <v>376</v>
      </c>
      <c r="G124" s="1">
        <v>950</v>
      </c>
      <c r="H124" s="1">
        <v>177</v>
      </c>
      <c r="I124" s="1">
        <v>435</v>
      </c>
      <c r="J124" s="1">
        <v>3.8</v>
      </c>
      <c r="K124" s="1">
        <v>115</v>
      </c>
      <c r="L124" s="1" t="s">
        <v>25</v>
      </c>
      <c r="M124" s="1">
        <v>750</v>
      </c>
      <c r="N124" s="1">
        <v>519</v>
      </c>
      <c r="O124" s="1">
        <v>5</v>
      </c>
      <c r="P124" s="1" t="s">
        <v>63</v>
      </c>
      <c r="Q124" s="1" t="s">
        <v>89</v>
      </c>
      <c r="R124" s="1">
        <v>4743</v>
      </c>
      <c r="S124" s="1">
        <v>1881</v>
      </c>
      <c r="T124" s="1">
        <v>1613</v>
      </c>
      <c r="U124" s="1" t="s">
        <v>34</v>
      </c>
      <c r="V124" s="3" t="s">
        <v>308</v>
      </c>
    </row>
    <row r="125" spans="1:22">
      <c r="A125" s="1" t="s">
        <v>284</v>
      </c>
      <c r="B125" s="1" t="s">
        <v>309</v>
      </c>
      <c r="C125" s="1">
        <v>200</v>
      </c>
      <c r="D125" s="1">
        <v>91</v>
      </c>
      <c r="E125" s="1" t="s">
        <v>24</v>
      </c>
      <c r="F125" s="1">
        <v>376</v>
      </c>
      <c r="G125" s="1">
        <v>950</v>
      </c>
      <c r="H125" s="1">
        <v>178</v>
      </c>
      <c r="I125" s="1">
        <v>415</v>
      </c>
      <c r="J125" s="1">
        <v>3.9</v>
      </c>
      <c r="K125" s="1">
        <v>115</v>
      </c>
      <c r="L125" s="1" t="s">
        <v>25</v>
      </c>
      <c r="M125" s="1">
        <v>750</v>
      </c>
      <c r="N125" s="1">
        <v>519</v>
      </c>
      <c r="O125" s="1">
        <v>5</v>
      </c>
      <c r="P125" s="1" t="s">
        <v>63</v>
      </c>
      <c r="Q125" s="1" t="s">
        <v>89</v>
      </c>
      <c r="R125" s="1">
        <v>4743</v>
      </c>
      <c r="S125" s="1">
        <v>1881</v>
      </c>
      <c r="T125" s="1">
        <v>1633</v>
      </c>
      <c r="U125" s="1" t="s">
        <v>34</v>
      </c>
      <c r="V125" s="3" t="s">
        <v>310</v>
      </c>
    </row>
    <row r="126" spans="1:22">
      <c r="A126" s="1" t="s">
        <v>284</v>
      </c>
      <c r="B126" s="1" t="s">
        <v>311</v>
      </c>
      <c r="C126" s="1">
        <v>200</v>
      </c>
      <c r="D126" s="1">
        <v>91</v>
      </c>
      <c r="E126" s="1" t="s">
        <v>24</v>
      </c>
      <c r="F126" s="1">
        <v>376</v>
      </c>
      <c r="G126" s="1">
        <v>950</v>
      </c>
      <c r="H126" s="1">
        <v>178</v>
      </c>
      <c r="I126" s="1">
        <v>410</v>
      </c>
      <c r="J126" s="1">
        <v>3.9</v>
      </c>
      <c r="K126" s="1">
        <v>115</v>
      </c>
      <c r="L126" s="1" t="s">
        <v>25</v>
      </c>
      <c r="M126" s="1">
        <v>750</v>
      </c>
      <c r="N126" s="1">
        <v>519</v>
      </c>
      <c r="O126" s="1">
        <v>5</v>
      </c>
      <c r="P126" s="1" t="s">
        <v>63</v>
      </c>
      <c r="Q126" s="1" t="s">
        <v>89</v>
      </c>
      <c r="R126" s="1">
        <v>4743</v>
      </c>
      <c r="S126" s="1">
        <v>1881</v>
      </c>
      <c r="T126" s="1">
        <v>1633</v>
      </c>
      <c r="U126" s="1" t="s">
        <v>34</v>
      </c>
      <c r="V126" s="3" t="s">
        <v>312</v>
      </c>
    </row>
    <row r="127" spans="1:22">
      <c r="A127" s="1" t="s">
        <v>284</v>
      </c>
      <c r="B127" s="1" t="s">
        <v>313</v>
      </c>
      <c r="C127" s="1">
        <v>180</v>
      </c>
      <c r="D127" s="1">
        <v>72.599999999999994</v>
      </c>
      <c r="E127" s="1" t="s">
        <v>24</v>
      </c>
      <c r="F127" s="1"/>
      <c r="G127" s="1">
        <v>525</v>
      </c>
      <c r="H127" s="1">
        <v>154</v>
      </c>
      <c r="I127" s="1">
        <v>385</v>
      </c>
      <c r="J127" s="1">
        <v>6.2</v>
      </c>
      <c r="K127" s="1">
        <v>100</v>
      </c>
      <c r="L127" s="1" t="s">
        <v>25</v>
      </c>
      <c r="M127" s="1">
        <v>750</v>
      </c>
      <c r="N127" s="1">
        <v>519</v>
      </c>
      <c r="O127" s="1">
        <v>5</v>
      </c>
      <c r="P127" s="1" t="s">
        <v>56</v>
      </c>
      <c r="Q127" s="1" t="s">
        <v>89</v>
      </c>
      <c r="R127" s="1">
        <v>4713</v>
      </c>
      <c r="S127" s="1">
        <v>1881</v>
      </c>
      <c r="T127" s="1">
        <v>1624</v>
      </c>
      <c r="U127" s="1" t="s">
        <v>34</v>
      </c>
      <c r="V127" s="3" t="s">
        <v>314</v>
      </c>
    </row>
    <row r="128" spans="1:22">
      <c r="A128" s="1" t="s">
        <v>284</v>
      </c>
      <c r="B128" s="1" t="s">
        <v>315</v>
      </c>
      <c r="C128" s="1">
        <v>180</v>
      </c>
      <c r="D128" s="1">
        <v>72.599999999999994</v>
      </c>
      <c r="E128" s="1" t="s">
        <v>24</v>
      </c>
      <c r="F128" s="1"/>
      <c r="G128" s="1">
        <v>525</v>
      </c>
      <c r="H128" s="1">
        <v>154</v>
      </c>
      <c r="I128" s="1">
        <v>380</v>
      </c>
      <c r="J128" s="1">
        <v>6.2</v>
      </c>
      <c r="K128" s="1">
        <v>100</v>
      </c>
      <c r="L128" s="1" t="s">
        <v>25</v>
      </c>
      <c r="M128" s="1">
        <v>750</v>
      </c>
      <c r="N128" s="1">
        <v>519</v>
      </c>
      <c r="O128" s="1">
        <v>5</v>
      </c>
      <c r="P128" s="1" t="s">
        <v>56</v>
      </c>
      <c r="Q128" s="1" t="s">
        <v>89</v>
      </c>
      <c r="R128" s="1">
        <v>4713</v>
      </c>
      <c r="S128" s="1">
        <v>1881</v>
      </c>
      <c r="T128" s="1">
        <v>1624</v>
      </c>
      <c r="U128" s="1" t="s">
        <v>34</v>
      </c>
      <c r="V128" s="3" t="s">
        <v>316</v>
      </c>
    </row>
    <row r="129" spans="1:22">
      <c r="A129" s="1" t="s">
        <v>284</v>
      </c>
      <c r="B129" s="1" t="s">
        <v>317</v>
      </c>
      <c r="C129" s="1">
        <v>160</v>
      </c>
      <c r="D129" s="1">
        <v>43.6</v>
      </c>
      <c r="E129" s="1" t="s">
        <v>24</v>
      </c>
      <c r="F129" s="1"/>
      <c r="G129" s="1">
        <v>290</v>
      </c>
      <c r="H129" s="1">
        <v>126</v>
      </c>
      <c r="I129" s="1">
        <v>275</v>
      </c>
      <c r="J129" s="1">
        <v>8</v>
      </c>
      <c r="K129" s="1">
        <v>85</v>
      </c>
      <c r="L129" s="1" t="s">
        <v>25</v>
      </c>
      <c r="M129" s="1">
        <v>750</v>
      </c>
      <c r="N129" s="1">
        <v>523</v>
      </c>
      <c r="O129" s="1">
        <v>5</v>
      </c>
      <c r="P129" s="1" t="s">
        <v>26</v>
      </c>
      <c r="Q129" s="1" t="s">
        <v>33</v>
      </c>
      <c r="R129" s="1">
        <v>4214</v>
      </c>
      <c r="S129" s="1">
        <v>1805</v>
      </c>
      <c r="T129" s="1">
        <v>1555</v>
      </c>
      <c r="U129" s="1" t="s">
        <v>34</v>
      </c>
      <c r="V129" s="3" t="s">
        <v>318</v>
      </c>
    </row>
    <row r="130" spans="1:22">
      <c r="A130" s="1" t="s">
        <v>284</v>
      </c>
      <c r="B130" s="1" t="s">
        <v>319</v>
      </c>
      <c r="C130" s="1">
        <v>145</v>
      </c>
      <c r="D130" s="1">
        <v>43.6</v>
      </c>
      <c r="E130" s="1" t="s">
        <v>24</v>
      </c>
      <c r="F130" s="1"/>
      <c r="G130" s="1">
        <v>290</v>
      </c>
      <c r="H130" s="1">
        <v>164</v>
      </c>
      <c r="I130" s="1">
        <v>200</v>
      </c>
      <c r="J130" s="1">
        <v>11</v>
      </c>
      <c r="K130" s="1">
        <v>80</v>
      </c>
      <c r="L130" s="1" t="s">
        <v>25</v>
      </c>
      <c r="M130" s="1">
        <v>750</v>
      </c>
      <c r="N130" s="1"/>
      <c r="O130" s="1">
        <v>5</v>
      </c>
      <c r="P130" s="1" t="s">
        <v>26</v>
      </c>
      <c r="Q130" s="1" t="s">
        <v>216</v>
      </c>
      <c r="R130" s="1">
        <v>4337</v>
      </c>
      <c r="S130" s="1">
        <v>1876</v>
      </c>
      <c r="T130" s="1">
        <v>1817</v>
      </c>
      <c r="U130" s="1" t="s">
        <v>217</v>
      </c>
      <c r="V130" s="3" t="s">
        <v>320</v>
      </c>
    </row>
    <row r="131" spans="1:22">
      <c r="A131" s="1" t="s">
        <v>284</v>
      </c>
      <c r="B131" s="1" t="s">
        <v>321</v>
      </c>
      <c r="C131" s="1">
        <v>130</v>
      </c>
      <c r="D131" s="1">
        <v>64</v>
      </c>
      <c r="E131" s="1" t="s">
        <v>24</v>
      </c>
      <c r="F131" s="1"/>
      <c r="G131" s="1">
        <v>415</v>
      </c>
      <c r="H131" s="1">
        <v>370</v>
      </c>
      <c r="I131" s="1">
        <v>235</v>
      </c>
      <c r="J131" s="1">
        <v>9</v>
      </c>
      <c r="K131" s="1">
        <v>70</v>
      </c>
      <c r="L131" s="1" t="s">
        <v>25</v>
      </c>
      <c r="M131" s="1">
        <v>2000</v>
      </c>
      <c r="N131" s="1">
        <v>672</v>
      </c>
      <c r="O131" s="1">
        <v>8</v>
      </c>
      <c r="P131" s="1" t="s">
        <v>56</v>
      </c>
      <c r="Q131" s="1" t="s">
        <v>216</v>
      </c>
      <c r="R131" s="1">
        <v>5050</v>
      </c>
      <c r="S131" s="1">
        <v>1999</v>
      </c>
      <c r="T131" s="1">
        <v>1959</v>
      </c>
      <c r="U131" s="1" t="s">
        <v>217</v>
      </c>
      <c r="V131" s="3" t="s">
        <v>322</v>
      </c>
    </row>
    <row r="132" spans="1:22">
      <c r="A132" s="1" t="s">
        <v>284</v>
      </c>
      <c r="B132" s="1" t="s">
        <v>323</v>
      </c>
      <c r="C132" s="1">
        <v>130</v>
      </c>
      <c r="D132" s="1">
        <v>64</v>
      </c>
      <c r="E132" s="1" t="s">
        <v>24</v>
      </c>
      <c r="F132" s="1"/>
      <c r="G132" s="1">
        <v>415</v>
      </c>
      <c r="H132" s="1">
        <v>370</v>
      </c>
      <c r="I132" s="1">
        <v>235</v>
      </c>
      <c r="J132" s="1">
        <v>8</v>
      </c>
      <c r="K132" s="1">
        <v>70</v>
      </c>
      <c r="L132" s="1" t="s">
        <v>25</v>
      </c>
      <c r="M132" s="1">
        <v>2000</v>
      </c>
      <c r="N132" s="1">
        <v>672</v>
      </c>
      <c r="O132" s="1">
        <v>8</v>
      </c>
      <c r="P132" s="1" t="s">
        <v>56</v>
      </c>
      <c r="Q132" s="1" t="s">
        <v>216</v>
      </c>
      <c r="R132" s="1">
        <v>5050</v>
      </c>
      <c r="S132" s="1">
        <v>1999</v>
      </c>
      <c r="T132" s="1">
        <v>1959</v>
      </c>
      <c r="U132" s="1" t="s">
        <v>217</v>
      </c>
      <c r="V132" s="3" t="s">
        <v>324</v>
      </c>
    </row>
    <row r="133" spans="1:22">
      <c r="A133" s="1" t="s">
        <v>284</v>
      </c>
      <c r="B133" s="1" t="s">
        <v>325</v>
      </c>
      <c r="C133" s="1">
        <v>150</v>
      </c>
      <c r="D133" s="1">
        <v>64</v>
      </c>
      <c r="E133" s="1" t="s">
        <v>24</v>
      </c>
      <c r="F133" s="1"/>
      <c r="G133" s="1">
        <v>415</v>
      </c>
      <c r="H133" s="1">
        <v>370</v>
      </c>
      <c r="I133" s="1">
        <v>235</v>
      </c>
      <c r="J133" s="1">
        <v>9</v>
      </c>
      <c r="K133" s="1">
        <v>70</v>
      </c>
      <c r="L133" s="1" t="s">
        <v>25</v>
      </c>
      <c r="M133" s="1">
        <v>2000</v>
      </c>
      <c r="N133" s="1">
        <v>672</v>
      </c>
      <c r="O133" s="1">
        <v>8</v>
      </c>
      <c r="P133" s="1" t="s">
        <v>56</v>
      </c>
      <c r="Q133" s="1" t="s">
        <v>216</v>
      </c>
      <c r="R133" s="1">
        <v>5908</v>
      </c>
      <c r="S133" s="1">
        <v>1999</v>
      </c>
      <c r="T133" s="1">
        <v>1959</v>
      </c>
      <c r="U133" s="1" t="s">
        <v>217</v>
      </c>
      <c r="V133" s="3" t="s">
        <v>326</v>
      </c>
    </row>
    <row r="134" spans="1:22">
      <c r="A134" s="1" t="s">
        <v>284</v>
      </c>
      <c r="B134" s="1" t="s">
        <v>327</v>
      </c>
      <c r="C134" s="1">
        <v>150</v>
      </c>
      <c r="D134" s="1">
        <v>64</v>
      </c>
      <c r="E134" s="1" t="s">
        <v>24</v>
      </c>
      <c r="F134" s="1"/>
      <c r="G134" s="1">
        <v>415</v>
      </c>
      <c r="H134" s="1">
        <v>370</v>
      </c>
      <c r="I134" s="1">
        <v>235</v>
      </c>
      <c r="J134" s="1">
        <v>8</v>
      </c>
      <c r="K134" s="1">
        <v>70</v>
      </c>
      <c r="L134" s="1" t="s">
        <v>25</v>
      </c>
      <c r="M134" s="1">
        <v>2000</v>
      </c>
      <c r="N134" s="1">
        <v>672</v>
      </c>
      <c r="O134" s="1">
        <v>8</v>
      </c>
      <c r="P134" s="1" t="s">
        <v>56</v>
      </c>
      <c r="Q134" s="1" t="s">
        <v>216</v>
      </c>
      <c r="R134" s="1">
        <v>5908</v>
      </c>
      <c r="S134" s="1">
        <v>1999</v>
      </c>
      <c r="T134" s="1">
        <v>1959</v>
      </c>
      <c r="U134" s="1" t="s">
        <v>217</v>
      </c>
      <c r="V134" s="3" t="s">
        <v>328</v>
      </c>
    </row>
    <row r="135" spans="1:22">
      <c r="A135" s="1" t="s">
        <v>329</v>
      </c>
      <c r="B135" s="1" t="s">
        <v>330</v>
      </c>
      <c r="C135" s="1">
        <v>160</v>
      </c>
      <c r="D135" s="1">
        <v>45.4</v>
      </c>
      <c r="E135" s="1" t="s">
        <v>24</v>
      </c>
      <c r="F135" s="1"/>
      <c r="G135" s="1">
        <v>250</v>
      </c>
      <c r="H135" s="1">
        <v>146</v>
      </c>
      <c r="I135" s="1">
        <v>260</v>
      </c>
      <c r="J135" s="1">
        <v>8.3000000000000007</v>
      </c>
      <c r="K135" s="1">
        <v>45</v>
      </c>
      <c r="L135" s="1" t="s">
        <v>25</v>
      </c>
      <c r="M135" s="1">
        <v>0</v>
      </c>
      <c r="N135" s="1">
        <v>228</v>
      </c>
      <c r="O135" s="1">
        <v>5</v>
      </c>
      <c r="P135" s="1" t="s">
        <v>26</v>
      </c>
      <c r="Q135" s="1" t="s">
        <v>169</v>
      </c>
      <c r="R135" s="1">
        <v>4235</v>
      </c>
      <c r="S135" s="1">
        <v>1825</v>
      </c>
      <c r="T135" s="1">
        <v>1603</v>
      </c>
      <c r="U135" s="1" t="s">
        <v>28</v>
      </c>
      <c r="V135" s="3" t="s">
        <v>331</v>
      </c>
    </row>
    <row r="136" spans="1:22">
      <c r="A136" s="1" t="s">
        <v>329</v>
      </c>
      <c r="B136" s="1" t="s">
        <v>332</v>
      </c>
      <c r="C136" s="1">
        <v>160</v>
      </c>
      <c r="D136" s="1">
        <v>59.3</v>
      </c>
      <c r="E136" s="1" t="s">
        <v>24</v>
      </c>
      <c r="F136" s="1"/>
      <c r="G136" s="1">
        <v>250</v>
      </c>
      <c r="H136" s="1">
        <v>141</v>
      </c>
      <c r="I136" s="1">
        <v>340</v>
      </c>
      <c r="J136" s="1">
        <v>8.1999999999999993</v>
      </c>
      <c r="K136" s="1">
        <v>56</v>
      </c>
      <c r="L136" s="1" t="s">
        <v>25</v>
      </c>
      <c r="M136" s="1">
        <v>0</v>
      </c>
      <c r="N136" s="1">
        <v>228</v>
      </c>
      <c r="O136" s="1">
        <v>5</v>
      </c>
      <c r="P136" s="1" t="s">
        <v>26</v>
      </c>
      <c r="Q136" s="1" t="s">
        <v>169</v>
      </c>
      <c r="R136" s="1">
        <v>4235</v>
      </c>
      <c r="S136" s="1">
        <v>1825</v>
      </c>
      <c r="T136" s="1">
        <v>1603</v>
      </c>
      <c r="U136" s="1" t="s">
        <v>28</v>
      </c>
      <c r="V136" s="3" t="s">
        <v>333</v>
      </c>
    </row>
    <row r="137" spans="1:22">
      <c r="A137" s="1" t="s">
        <v>329</v>
      </c>
      <c r="B137" s="1" t="s">
        <v>334</v>
      </c>
      <c r="C137" s="1">
        <v>160</v>
      </c>
      <c r="D137" s="1">
        <v>59.3</v>
      </c>
      <c r="E137" s="1" t="s">
        <v>24</v>
      </c>
      <c r="F137" s="1"/>
      <c r="G137" s="1">
        <v>250</v>
      </c>
      <c r="H137" s="1">
        <v>148</v>
      </c>
      <c r="I137" s="1">
        <v>325</v>
      </c>
      <c r="J137" s="1">
        <v>8.1999999999999993</v>
      </c>
      <c r="K137" s="1">
        <v>56</v>
      </c>
      <c r="L137" s="1" t="s">
        <v>25</v>
      </c>
      <c r="M137" s="1">
        <v>0</v>
      </c>
      <c r="N137" s="1">
        <v>228</v>
      </c>
      <c r="O137" s="1">
        <v>5</v>
      </c>
      <c r="P137" s="1" t="s">
        <v>26</v>
      </c>
      <c r="Q137" s="1" t="s">
        <v>169</v>
      </c>
      <c r="R137" s="1">
        <v>4254</v>
      </c>
      <c r="S137" s="1">
        <v>1848</v>
      </c>
      <c r="T137" s="1">
        <v>1603</v>
      </c>
      <c r="U137" s="1" t="s">
        <v>28</v>
      </c>
      <c r="V137" s="3" t="s">
        <v>335</v>
      </c>
    </row>
    <row r="138" spans="1:22">
      <c r="A138" s="1" t="s">
        <v>329</v>
      </c>
      <c r="B138" s="1" t="s">
        <v>336</v>
      </c>
      <c r="C138" s="1">
        <v>180</v>
      </c>
      <c r="D138" s="1">
        <v>83.5</v>
      </c>
      <c r="E138" s="1" t="s">
        <v>24</v>
      </c>
      <c r="F138" s="1"/>
      <c r="G138" s="1">
        <v>680</v>
      </c>
      <c r="H138" s="1">
        <v>161</v>
      </c>
      <c r="I138" s="1">
        <v>430</v>
      </c>
      <c r="J138" s="1">
        <v>4.5</v>
      </c>
      <c r="K138" s="1">
        <v>80</v>
      </c>
      <c r="L138" s="1" t="s">
        <v>25</v>
      </c>
      <c r="M138" s="1">
        <v>0</v>
      </c>
      <c r="N138" s="1">
        <v>333</v>
      </c>
      <c r="O138" s="1">
        <v>5</v>
      </c>
      <c r="P138" s="1" t="s">
        <v>63</v>
      </c>
      <c r="Q138" s="1" t="s">
        <v>122</v>
      </c>
      <c r="R138" s="1">
        <v>4871</v>
      </c>
      <c r="S138" s="1">
        <v>1862</v>
      </c>
      <c r="T138" s="1">
        <v>1500</v>
      </c>
      <c r="U138" s="1" t="s">
        <v>112</v>
      </c>
      <c r="V138" s="3" t="s">
        <v>337</v>
      </c>
    </row>
    <row r="139" spans="1:22">
      <c r="A139" s="1" t="s">
        <v>329</v>
      </c>
      <c r="B139" s="1" t="s">
        <v>338</v>
      </c>
      <c r="C139" s="1">
        <v>170</v>
      </c>
      <c r="D139" s="1">
        <v>64.3</v>
      </c>
      <c r="E139" s="1" t="s">
        <v>24</v>
      </c>
      <c r="F139" s="1"/>
      <c r="G139" s="1">
        <v>340</v>
      </c>
      <c r="H139" s="1">
        <v>146</v>
      </c>
      <c r="I139" s="1">
        <v>350</v>
      </c>
      <c r="J139" s="1">
        <v>8.1999999999999993</v>
      </c>
      <c r="K139" s="1">
        <v>75</v>
      </c>
      <c r="L139" s="1" t="s">
        <v>25</v>
      </c>
      <c r="M139" s="1">
        <v>0</v>
      </c>
      <c r="N139" s="1">
        <v>333</v>
      </c>
      <c r="O139" s="1">
        <v>5</v>
      </c>
      <c r="P139" s="1" t="s">
        <v>26</v>
      </c>
      <c r="Q139" s="1" t="s">
        <v>122</v>
      </c>
      <c r="R139" s="1">
        <v>4871</v>
      </c>
      <c r="S139" s="1">
        <v>1862</v>
      </c>
      <c r="T139" s="1">
        <v>1500</v>
      </c>
      <c r="U139" s="1" t="s">
        <v>112</v>
      </c>
      <c r="V139" s="3" t="s">
        <v>339</v>
      </c>
    </row>
    <row r="140" spans="1:22">
      <c r="A140" s="1" t="s">
        <v>329</v>
      </c>
      <c r="B140" s="1" t="s">
        <v>340</v>
      </c>
      <c r="C140" s="1">
        <v>170</v>
      </c>
      <c r="D140" s="1">
        <v>64.3</v>
      </c>
      <c r="E140" s="1" t="s">
        <v>24</v>
      </c>
      <c r="F140" s="1"/>
      <c r="G140" s="1">
        <v>340</v>
      </c>
      <c r="H140" s="1">
        <v>146</v>
      </c>
      <c r="I140" s="1">
        <v>350</v>
      </c>
      <c r="J140" s="1">
        <v>8.1999999999999993</v>
      </c>
      <c r="K140" s="1">
        <v>75</v>
      </c>
      <c r="L140" s="1" t="s">
        <v>25</v>
      </c>
      <c r="M140" s="1">
        <v>0</v>
      </c>
      <c r="N140" s="1">
        <v>333</v>
      </c>
      <c r="O140" s="1">
        <v>5</v>
      </c>
      <c r="P140" s="1" t="s">
        <v>26</v>
      </c>
      <c r="Q140" s="1" t="s">
        <v>122</v>
      </c>
      <c r="R140" s="1">
        <v>4871</v>
      </c>
      <c r="S140" s="1">
        <v>1862</v>
      </c>
      <c r="T140" s="1">
        <v>1500</v>
      </c>
      <c r="U140" s="1" t="s">
        <v>112</v>
      </c>
      <c r="V140" s="3" t="s">
        <v>341</v>
      </c>
    </row>
    <row r="141" spans="1:22">
      <c r="A141" s="1" t="s">
        <v>342</v>
      </c>
      <c r="B141" s="1" t="s">
        <v>343</v>
      </c>
      <c r="C141" s="1">
        <v>225</v>
      </c>
      <c r="D141" s="1">
        <v>82.5</v>
      </c>
      <c r="E141" s="1" t="s">
        <v>24</v>
      </c>
      <c r="F141" s="1"/>
      <c r="G141" s="1">
        <v>700</v>
      </c>
      <c r="H141" s="1">
        <v>159</v>
      </c>
      <c r="I141" s="1">
        <v>440</v>
      </c>
      <c r="J141" s="1">
        <v>4.9000000000000004</v>
      </c>
      <c r="K141" s="1">
        <v>160</v>
      </c>
      <c r="L141" s="1" t="s">
        <v>25</v>
      </c>
      <c r="M141" s="1"/>
      <c r="N141" s="1">
        <v>354</v>
      </c>
      <c r="O141" s="1">
        <v>5</v>
      </c>
      <c r="P141" s="1" t="s">
        <v>63</v>
      </c>
      <c r="Q141" s="1" t="s">
        <v>111</v>
      </c>
      <c r="R141" s="1">
        <v>5005</v>
      </c>
      <c r="S141" s="1">
        <v>1925</v>
      </c>
      <c r="T141" s="1">
        <v>1470</v>
      </c>
      <c r="U141" s="1" t="s">
        <v>112</v>
      </c>
      <c r="V141" s="3" t="s">
        <v>344</v>
      </c>
    </row>
    <row r="142" spans="1:22">
      <c r="A142" s="1" t="s">
        <v>342</v>
      </c>
      <c r="B142" s="1" t="s">
        <v>345</v>
      </c>
      <c r="C142" s="1">
        <v>185</v>
      </c>
      <c r="D142" s="1">
        <v>74</v>
      </c>
      <c r="E142" s="1" t="s">
        <v>24</v>
      </c>
      <c r="F142" s="1">
        <v>384</v>
      </c>
      <c r="G142" s="1">
        <v>350</v>
      </c>
      <c r="H142" s="1">
        <v>143</v>
      </c>
      <c r="I142" s="1">
        <v>390</v>
      </c>
      <c r="J142" s="1">
        <v>7.8</v>
      </c>
      <c r="K142" s="1">
        <v>200</v>
      </c>
      <c r="L142" s="1" t="s">
        <v>25</v>
      </c>
      <c r="M142" s="1">
        <v>1600</v>
      </c>
      <c r="N142" s="1">
        <v>432</v>
      </c>
      <c r="O142" s="1">
        <v>5</v>
      </c>
      <c r="P142" s="1" t="s">
        <v>56</v>
      </c>
      <c r="Q142" s="1" t="s">
        <v>40</v>
      </c>
      <c r="R142" s="1">
        <v>4515</v>
      </c>
      <c r="S142" s="1">
        <v>1890</v>
      </c>
      <c r="T142" s="1">
        <v>1580</v>
      </c>
      <c r="U142" s="1" t="s">
        <v>34</v>
      </c>
      <c r="V142" s="3" t="s">
        <v>346</v>
      </c>
    </row>
    <row r="143" spans="1:22">
      <c r="A143" s="1" t="s">
        <v>342</v>
      </c>
      <c r="B143" s="1" t="s">
        <v>347</v>
      </c>
      <c r="C143" s="1">
        <v>200</v>
      </c>
      <c r="D143" s="1">
        <v>74</v>
      </c>
      <c r="E143" s="1" t="s">
        <v>24</v>
      </c>
      <c r="F143" s="1">
        <v>384</v>
      </c>
      <c r="G143" s="1">
        <v>605</v>
      </c>
      <c r="H143" s="1">
        <v>157</v>
      </c>
      <c r="I143" s="1">
        <v>375</v>
      </c>
      <c r="J143" s="1">
        <v>5.5</v>
      </c>
      <c r="K143" s="1">
        <v>200</v>
      </c>
      <c r="L143" s="1" t="s">
        <v>25</v>
      </c>
      <c r="M143" s="1">
        <v>1600</v>
      </c>
      <c r="N143" s="1">
        <v>432</v>
      </c>
      <c r="O143" s="1">
        <v>5</v>
      </c>
      <c r="P143" s="1" t="s">
        <v>63</v>
      </c>
      <c r="Q143" s="1" t="s">
        <v>40</v>
      </c>
      <c r="R143" s="1">
        <v>4515</v>
      </c>
      <c r="S143" s="1">
        <v>1890</v>
      </c>
      <c r="T143" s="1">
        <v>1580</v>
      </c>
      <c r="U143" s="1" t="s">
        <v>34</v>
      </c>
      <c r="V143" s="3" t="s">
        <v>348</v>
      </c>
    </row>
    <row r="144" spans="1:22">
      <c r="A144" s="1" t="s">
        <v>342</v>
      </c>
      <c r="B144" s="1" t="s">
        <v>349</v>
      </c>
      <c r="C144" s="1">
        <v>235</v>
      </c>
      <c r="D144" s="1">
        <v>74</v>
      </c>
      <c r="E144" s="1" t="s">
        <v>24</v>
      </c>
      <c r="F144" s="1">
        <v>384</v>
      </c>
      <c r="G144" s="1">
        <v>700</v>
      </c>
      <c r="H144" s="1">
        <v>159</v>
      </c>
      <c r="I144" s="1">
        <v>360</v>
      </c>
      <c r="J144" s="1">
        <v>4</v>
      </c>
      <c r="K144" s="1">
        <v>200</v>
      </c>
      <c r="L144" s="1" t="s">
        <v>25</v>
      </c>
      <c r="M144" s="1">
        <v>1600</v>
      </c>
      <c r="N144" s="1">
        <v>432</v>
      </c>
      <c r="O144" s="1">
        <v>5</v>
      </c>
      <c r="P144" s="1" t="s">
        <v>63</v>
      </c>
      <c r="Q144" s="1" t="s">
        <v>40</v>
      </c>
      <c r="R144" s="1">
        <v>4515</v>
      </c>
      <c r="S144" s="1">
        <v>1890</v>
      </c>
      <c r="T144" s="1">
        <v>1580</v>
      </c>
      <c r="U144" s="1" t="s">
        <v>34</v>
      </c>
      <c r="V144" s="3" t="s">
        <v>350</v>
      </c>
    </row>
    <row r="145" spans="1:22">
      <c r="A145" s="1" t="s">
        <v>342</v>
      </c>
      <c r="B145" s="1" t="s">
        <v>351</v>
      </c>
      <c r="C145" s="1">
        <v>235</v>
      </c>
      <c r="D145" s="1">
        <v>74</v>
      </c>
      <c r="E145" s="1" t="s">
        <v>24</v>
      </c>
      <c r="F145" s="1">
        <v>384</v>
      </c>
      <c r="G145" s="1">
        <v>700</v>
      </c>
      <c r="H145" s="1">
        <v>163</v>
      </c>
      <c r="I145" s="1">
        <v>350</v>
      </c>
      <c r="J145" s="1">
        <v>4.2</v>
      </c>
      <c r="K145" s="1">
        <v>190</v>
      </c>
      <c r="L145" s="1" t="s">
        <v>25</v>
      </c>
      <c r="M145" s="1">
        <v>1800</v>
      </c>
      <c r="N145" s="1">
        <v>503</v>
      </c>
      <c r="O145" s="1">
        <v>5</v>
      </c>
      <c r="P145" s="1" t="s">
        <v>63</v>
      </c>
      <c r="Q145" s="1" t="s">
        <v>89</v>
      </c>
      <c r="R145" s="1">
        <v>4715</v>
      </c>
      <c r="S145" s="1">
        <v>1910</v>
      </c>
      <c r="T145" s="1">
        <v>1630</v>
      </c>
      <c r="U145" s="1" t="s">
        <v>34</v>
      </c>
      <c r="V145" s="3" t="s">
        <v>352</v>
      </c>
    </row>
    <row r="146" spans="1:22">
      <c r="A146" s="1" t="s">
        <v>353</v>
      </c>
      <c r="B146" s="1" t="s">
        <v>354</v>
      </c>
      <c r="C146" s="1">
        <v>160</v>
      </c>
      <c r="D146" s="1">
        <v>61.9</v>
      </c>
      <c r="E146" s="1" t="s">
        <v>24</v>
      </c>
      <c r="F146" s="1"/>
      <c r="G146" s="1">
        <v>310</v>
      </c>
      <c r="H146" s="1">
        <v>150</v>
      </c>
      <c r="I146" s="1">
        <v>335</v>
      </c>
      <c r="J146" s="1">
        <v>7.6</v>
      </c>
      <c r="K146" s="1">
        <v>60</v>
      </c>
      <c r="L146" s="1" t="s">
        <v>25</v>
      </c>
      <c r="M146" s="1">
        <v>0</v>
      </c>
      <c r="N146" s="1">
        <v>361</v>
      </c>
      <c r="O146" s="1">
        <v>5</v>
      </c>
      <c r="P146" s="1" t="s">
        <v>26</v>
      </c>
      <c r="Q146" s="1" t="s">
        <v>33</v>
      </c>
      <c r="R146" s="1">
        <v>4387</v>
      </c>
      <c r="S146" s="1">
        <v>1790</v>
      </c>
      <c r="T146" s="1">
        <v>1584</v>
      </c>
      <c r="U146" s="1" t="s">
        <v>34</v>
      </c>
      <c r="V146" s="3" t="s">
        <v>355</v>
      </c>
    </row>
    <row r="147" spans="1:22">
      <c r="A147" s="1" t="s">
        <v>356</v>
      </c>
      <c r="B147" s="1" t="s">
        <v>357</v>
      </c>
      <c r="C147" s="1">
        <v>200</v>
      </c>
      <c r="D147" s="1">
        <v>112</v>
      </c>
      <c r="E147" s="1" t="s">
        <v>24</v>
      </c>
      <c r="F147" s="1"/>
      <c r="G147" s="1">
        <v>750</v>
      </c>
      <c r="H147" s="1">
        <v>217</v>
      </c>
      <c r="I147" s="1">
        <v>455</v>
      </c>
      <c r="J147" s="1">
        <v>4.9000000000000004</v>
      </c>
      <c r="K147" s="1">
        <v>110</v>
      </c>
      <c r="L147" s="1" t="s">
        <v>25</v>
      </c>
      <c r="M147" s="1">
        <v>1500</v>
      </c>
      <c r="N147" s="1">
        <v>438</v>
      </c>
      <c r="O147" s="1">
        <v>5</v>
      </c>
      <c r="P147" s="1" t="s">
        <v>63</v>
      </c>
      <c r="Q147" s="1" t="s">
        <v>212</v>
      </c>
      <c r="R147" s="1">
        <v>5209</v>
      </c>
      <c r="S147" s="1">
        <v>2010</v>
      </c>
      <c r="T147" s="1">
        <v>1731</v>
      </c>
      <c r="U147" s="1" t="s">
        <v>34</v>
      </c>
      <c r="V147" s="3" t="s">
        <v>358</v>
      </c>
    </row>
    <row r="148" spans="1:22">
      <c r="A148" s="1" t="s">
        <v>356</v>
      </c>
      <c r="B148" s="1" t="s">
        <v>359</v>
      </c>
      <c r="C148" s="1">
        <v>200</v>
      </c>
      <c r="D148" s="1">
        <v>76.5</v>
      </c>
      <c r="E148" s="1" t="s">
        <v>24</v>
      </c>
      <c r="F148" s="1"/>
      <c r="G148" s="1">
        <v>600</v>
      </c>
      <c r="H148" s="1">
        <v>193</v>
      </c>
      <c r="I148" s="1">
        <v>320</v>
      </c>
      <c r="J148" s="1">
        <v>6.5</v>
      </c>
      <c r="K148" s="1">
        <v>112</v>
      </c>
      <c r="L148" s="1" t="s">
        <v>25</v>
      </c>
      <c r="M148" s="1">
        <v>1500</v>
      </c>
      <c r="N148" s="1">
        <v>438</v>
      </c>
      <c r="O148" s="1">
        <v>5</v>
      </c>
      <c r="P148" s="1" t="s">
        <v>63</v>
      </c>
      <c r="Q148" s="1" t="s">
        <v>212</v>
      </c>
      <c r="R148" s="1">
        <v>5209</v>
      </c>
      <c r="S148" s="1">
        <v>2010</v>
      </c>
      <c r="T148" s="1">
        <v>1731</v>
      </c>
      <c r="U148" s="1" t="s">
        <v>34</v>
      </c>
      <c r="V148" s="3" t="s">
        <v>360</v>
      </c>
    </row>
    <row r="149" spans="1:22">
      <c r="A149" s="1" t="s">
        <v>356</v>
      </c>
      <c r="B149" s="1" t="s">
        <v>361</v>
      </c>
      <c r="C149" s="1">
        <v>200</v>
      </c>
      <c r="D149" s="1">
        <v>90</v>
      </c>
      <c r="E149" s="1" t="s">
        <v>24</v>
      </c>
      <c r="F149" s="1"/>
      <c r="G149" s="1">
        <v>750</v>
      </c>
      <c r="H149" s="1">
        <v>194</v>
      </c>
      <c r="I149" s="1">
        <v>370</v>
      </c>
      <c r="J149" s="1">
        <v>4.9000000000000004</v>
      </c>
      <c r="K149" s="1">
        <v>112</v>
      </c>
      <c r="L149" s="1" t="s">
        <v>25</v>
      </c>
      <c r="M149" s="1">
        <v>1500</v>
      </c>
      <c r="N149" s="1">
        <v>438</v>
      </c>
      <c r="O149" s="1">
        <v>5</v>
      </c>
      <c r="P149" s="1" t="s">
        <v>63</v>
      </c>
      <c r="Q149" s="1" t="s">
        <v>212</v>
      </c>
      <c r="R149" s="1">
        <v>5209</v>
      </c>
      <c r="S149" s="1">
        <v>2010</v>
      </c>
      <c r="T149" s="1">
        <v>1731</v>
      </c>
      <c r="U149" s="1" t="s">
        <v>34</v>
      </c>
      <c r="V149" s="3" t="s">
        <v>362</v>
      </c>
    </row>
    <row r="150" spans="1:22">
      <c r="A150" s="1" t="s">
        <v>363</v>
      </c>
      <c r="B150" s="1" t="s">
        <v>364</v>
      </c>
      <c r="C150" s="1">
        <v>150</v>
      </c>
      <c r="D150" s="1">
        <v>46</v>
      </c>
      <c r="E150" s="1" t="s">
        <v>24</v>
      </c>
      <c r="F150" s="1"/>
      <c r="G150" s="1">
        <v>147</v>
      </c>
      <c r="H150" s="1">
        <v>124</v>
      </c>
      <c r="I150" s="1">
        <v>300</v>
      </c>
      <c r="J150" s="1">
        <v>10.6</v>
      </c>
      <c r="K150" s="1">
        <v>70</v>
      </c>
      <c r="L150" s="1" t="s">
        <v>25</v>
      </c>
      <c r="M150" s="1"/>
      <c r="N150" s="1">
        <v>280</v>
      </c>
      <c r="O150" s="1">
        <v>4</v>
      </c>
      <c r="P150" s="1" t="s">
        <v>26</v>
      </c>
      <c r="Q150" s="1" t="s">
        <v>365</v>
      </c>
      <c r="R150" s="1">
        <v>3825</v>
      </c>
      <c r="S150" s="1">
        <v>1610</v>
      </c>
      <c r="T150" s="1">
        <v>1575</v>
      </c>
      <c r="U150" s="1" t="s">
        <v>34</v>
      </c>
      <c r="V150" s="3" t="s">
        <v>366</v>
      </c>
    </row>
    <row r="151" spans="1:22">
      <c r="A151" s="1" t="s">
        <v>363</v>
      </c>
      <c r="B151" s="1" t="s">
        <v>367</v>
      </c>
      <c r="C151" s="1">
        <v>140</v>
      </c>
      <c r="D151" s="1">
        <v>39</v>
      </c>
      <c r="E151" s="1" t="s">
        <v>24</v>
      </c>
      <c r="F151" s="1"/>
      <c r="G151" s="1">
        <v>147</v>
      </c>
      <c r="H151" s="1">
        <v>119</v>
      </c>
      <c r="I151" s="1">
        <v>255</v>
      </c>
      <c r="J151" s="1">
        <v>11.7</v>
      </c>
      <c r="K151" s="1">
        <v>60</v>
      </c>
      <c r="L151" s="1" t="s">
        <v>25</v>
      </c>
      <c r="M151" s="1"/>
      <c r="N151" s="1">
        <v>280</v>
      </c>
      <c r="O151" s="1">
        <v>4</v>
      </c>
      <c r="P151" s="1" t="s">
        <v>26</v>
      </c>
      <c r="Q151" s="1" t="s">
        <v>365</v>
      </c>
      <c r="R151" s="1">
        <v>3825</v>
      </c>
      <c r="S151" s="1">
        <v>1610</v>
      </c>
      <c r="T151" s="1">
        <v>1575</v>
      </c>
      <c r="U151" s="1" t="s">
        <v>34</v>
      </c>
      <c r="V151" s="3" t="s">
        <v>368</v>
      </c>
    </row>
    <row r="152" spans="1:22">
      <c r="A152" s="1" t="s">
        <v>363</v>
      </c>
      <c r="B152" s="1" t="s">
        <v>369</v>
      </c>
      <c r="C152" s="1">
        <v>185</v>
      </c>
      <c r="D152" s="1">
        <v>60</v>
      </c>
      <c r="E152" s="1" t="s">
        <v>24</v>
      </c>
      <c r="F152" s="1">
        <v>288</v>
      </c>
      <c r="G152" s="1">
        <v>350</v>
      </c>
      <c r="H152" s="1">
        <v>136</v>
      </c>
      <c r="I152" s="1">
        <v>345</v>
      </c>
      <c r="J152" s="1">
        <v>8.5</v>
      </c>
      <c r="K152" s="1">
        <v>150</v>
      </c>
      <c r="L152" s="1" t="s">
        <v>25</v>
      </c>
      <c r="M152" s="1">
        <v>750</v>
      </c>
      <c r="N152" s="1">
        <v>520</v>
      </c>
      <c r="O152" s="1">
        <v>5</v>
      </c>
      <c r="P152" s="1" t="s">
        <v>56</v>
      </c>
      <c r="Q152" s="1" t="s">
        <v>40</v>
      </c>
      <c r="R152" s="1">
        <v>4655</v>
      </c>
      <c r="S152" s="1">
        <v>1890</v>
      </c>
      <c r="T152" s="1">
        <v>1605</v>
      </c>
      <c r="U152" s="1" t="s">
        <v>34</v>
      </c>
      <c r="V152" s="3" t="s">
        <v>370</v>
      </c>
    </row>
    <row r="153" spans="1:22">
      <c r="A153" s="1" t="s">
        <v>363</v>
      </c>
      <c r="B153" s="1" t="s">
        <v>371</v>
      </c>
      <c r="C153" s="1">
        <v>185</v>
      </c>
      <c r="D153" s="1">
        <v>80</v>
      </c>
      <c r="E153" s="1" t="s">
        <v>24</v>
      </c>
      <c r="F153" s="1">
        <v>384</v>
      </c>
      <c r="G153" s="1">
        <v>605</v>
      </c>
      <c r="H153" s="1">
        <v>162</v>
      </c>
      <c r="I153" s="1">
        <v>445</v>
      </c>
      <c r="J153" s="1">
        <v>5.3</v>
      </c>
      <c r="K153" s="1">
        <v>205</v>
      </c>
      <c r="L153" s="1" t="s">
        <v>25</v>
      </c>
      <c r="M153" s="1">
        <v>1600</v>
      </c>
      <c r="N153" s="1">
        <v>520</v>
      </c>
      <c r="O153" s="1">
        <v>5</v>
      </c>
      <c r="P153" s="1" t="s">
        <v>63</v>
      </c>
      <c r="Q153" s="1" t="s">
        <v>40</v>
      </c>
      <c r="R153" s="1">
        <v>4655</v>
      </c>
      <c r="S153" s="1">
        <v>1890</v>
      </c>
      <c r="T153" s="1">
        <v>1605</v>
      </c>
      <c r="U153" s="1" t="s">
        <v>34</v>
      </c>
      <c r="V153" s="3" t="s">
        <v>372</v>
      </c>
    </row>
    <row r="154" spans="1:22">
      <c r="A154" s="1" t="s">
        <v>363</v>
      </c>
      <c r="B154" s="1" t="s">
        <v>373</v>
      </c>
      <c r="C154" s="1">
        <v>185</v>
      </c>
      <c r="D154" s="1">
        <v>80</v>
      </c>
      <c r="E154" s="1" t="s">
        <v>24</v>
      </c>
      <c r="F154" s="1">
        <v>384</v>
      </c>
      <c r="G154" s="1">
        <v>350</v>
      </c>
      <c r="H154" s="1">
        <v>155</v>
      </c>
      <c r="I154" s="1">
        <v>450</v>
      </c>
      <c r="J154" s="1">
        <v>7.5</v>
      </c>
      <c r="K154" s="1">
        <v>205</v>
      </c>
      <c r="L154" s="1" t="s">
        <v>25</v>
      </c>
      <c r="M154" s="1">
        <v>1600</v>
      </c>
      <c r="N154" s="1">
        <v>520</v>
      </c>
      <c r="O154" s="1">
        <v>5</v>
      </c>
      <c r="P154" s="1" t="s">
        <v>56</v>
      </c>
      <c r="Q154" s="1" t="s">
        <v>40</v>
      </c>
      <c r="R154" s="1">
        <v>4655</v>
      </c>
      <c r="S154" s="1">
        <v>1890</v>
      </c>
      <c r="T154" s="1">
        <v>1605</v>
      </c>
      <c r="U154" s="1" t="s">
        <v>34</v>
      </c>
      <c r="V154" s="3" t="s">
        <v>374</v>
      </c>
    </row>
    <row r="155" spans="1:22">
      <c r="A155" s="1" t="s">
        <v>363</v>
      </c>
      <c r="B155" s="1" t="s">
        <v>375</v>
      </c>
      <c r="C155" s="1">
        <v>260</v>
      </c>
      <c r="D155" s="1">
        <v>80</v>
      </c>
      <c r="E155" s="1" t="s">
        <v>24</v>
      </c>
      <c r="F155" s="1">
        <v>384</v>
      </c>
      <c r="G155" s="1">
        <v>740</v>
      </c>
      <c r="H155" s="1">
        <v>179</v>
      </c>
      <c r="I155" s="1">
        <v>390</v>
      </c>
      <c r="J155" s="1">
        <v>3.4</v>
      </c>
      <c r="K155" s="1">
        <v>205</v>
      </c>
      <c r="L155" s="1" t="s">
        <v>25</v>
      </c>
      <c r="M155" s="1">
        <v>0</v>
      </c>
      <c r="N155" s="1">
        <v>480</v>
      </c>
      <c r="O155" s="1">
        <v>5</v>
      </c>
      <c r="P155" s="1" t="s">
        <v>63</v>
      </c>
      <c r="Q155" s="1" t="s">
        <v>40</v>
      </c>
      <c r="R155" s="1">
        <v>4715</v>
      </c>
      <c r="S155" s="1">
        <v>1940</v>
      </c>
      <c r="T155" s="1">
        <v>1585</v>
      </c>
      <c r="U155" s="1" t="s">
        <v>34</v>
      </c>
      <c r="V155" s="3" t="s">
        <v>376</v>
      </c>
    </row>
    <row r="156" spans="1:22">
      <c r="A156" s="1" t="s">
        <v>363</v>
      </c>
      <c r="B156" s="1" t="s">
        <v>377</v>
      </c>
      <c r="C156" s="1">
        <v>185</v>
      </c>
      <c r="D156" s="1">
        <v>74</v>
      </c>
      <c r="E156" s="1" t="s">
        <v>24</v>
      </c>
      <c r="F156" s="1">
        <v>384</v>
      </c>
      <c r="G156" s="1">
        <v>350</v>
      </c>
      <c r="H156" s="1">
        <v>136</v>
      </c>
      <c r="I156" s="1">
        <v>495</v>
      </c>
      <c r="J156" s="1">
        <v>7.4</v>
      </c>
      <c r="K156" s="1">
        <v>200</v>
      </c>
      <c r="L156" s="1" t="s">
        <v>25</v>
      </c>
      <c r="M156" s="1">
        <v>1500</v>
      </c>
      <c r="N156" s="1">
        <v>401</v>
      </c>
      <c r="O156" s="1">
        <v>5</v>
      </c>
      <c r="P156" s="1" t="s">
        <v>56</v>
      </c>
      <c r="Q156" s="1" t="s">
        <v>122</v>
      </c>
      <c r="R156" s="1">
        <v>4855</v>
      </c>
      <c r="S156" s="1">
        <v>1880</v>
      </c>
      <c r="T156" s="1">
        <v>1495</v>
      </c>
      <c r="U156" s="1" t="s">
        <v>112</v>
      </c>
      <c r="V156" s="3" t="s">
        <v>378</v>
      </c>
    </row>
    <row r="157" spans="1:22">
      <c r="A157" s="1" t="s">
        <v>363</v>
      </c>
      <c r="B157" s="1" t="s">
        <v>379</v>
      </c>
      <c r="C157" s="1">
        <v>185</v>
      </c>
      <c r="D157" s="1">
        <v>74</v>
      </c>
      <c r="E157" s="1" t="s">
        <v>24</v>
      </c>
      <c r="F157" s="1">
        <v>384</v>
      </c>
      <c r="G157" s="1">
        <v>605</v>
      </c>
      <c r="H157" s="1">
        <v>143</v>
      </c>
      <c r="I157" s="1">
        <v>440</v>
      </c>
      <c r="J157" s="1">
        <v>5.0999999999999996</v>
      </c>
      <c r="K157" s="1">
        <v>200</v>
      </c>
      <c r="L157" s="1" t="s">
        <v>25</v>
      </c>
      <c r="M157" s="1">
        <v>1500</v>
      </c>
      <c r="N157" s="1">
        <v>401</v>
      </c>
      <c r="O157" s="1">
        <v>5</v>
      </c>
      <c r="P157" s="1" t="s">
        <v>63</v>
      </c>
      <c r="Q157" s="1" t="s">
        <v>122</v>
      </c>
      <c r="R157" s="1">
        <v>4855</v>
      </c>
      <c r="S157" s="1">
        <v>1880</v>
      </c>
      <c r="T157" s="1">
        <v>1495</v>
      </c>
      <c r="U157" s="1" t="s">
        <v>112</v>
      </c>
      <c r="V157" s="3" t="s">
        <v>380</v>
      </c>
    </row>
    <row r="158" spans="1:22">
      <c r="A158" s="1" t="s">
        <v>363</v>
      </c>
      <c r="B158" s="1" t="s">
        <v>381</v>
      </c>
      <c r="C158" s="1">
        <v>185</v>
      </c>
      <c r="D158" s="1">
        <v>50</v>
      </c>
      <c r="E158" s="1" t="s">
        <v>24</v>
      </c>
      <c r="F158" s="1">
        <v>264</v>
      </c>
      <c r="G158" s="1">
        <v>350</v>
      </c>
      <c r="H158" s="1">
        <v>117</v>
      </c>
      <c r="I158" s="1">
        <v>335</v>
      </c>
      <c r="J158" s="1">
        <v>8.8000000000000007</v>
      </c>
      <c r="K158" s="1">
        <v>120</v>
      </c>
      <c r="L158" s="1" t="s">
        <v>25</v>
      </c>
      <c r="M158" s="1">
        <v>750</v>
      </c>
      <c r="N158" s="1">
        <v>401</v>
      </c>
      <c r="O158" s="1">
        <v>5</v>
      </c>
      <c r="P158" s="1" t="s">
        <v>56</v>
      </c>
      <c r="Q158" s="1" t="s">
        <v>122</v>
      </c>
      <c r="R158" s="1">
        <v>4855</v>
      </c>
      <c r="S158" s="1">
        <v>1880</v>
      </c>
      <c r="T158" s="1">
        <v>1495</v>
      </c>
      <c r="U158" s="1" t="s">
        <v>112</v>
      </c>
      <c r="V158" s="3" t="s">
        <v>382</v>
      </c>
    </row>
    <row r="159" spans="1:22">
      <c r="A159" s="1" t="s">
        <v>363</v>
      </c>
      <c r="B159" s="1" t="s">
        <v>383</v>
      </c>
      <c r="C159" s="1">
        <v>200</v>
      </c>
      <c r="D159" s="1">
        <v>106</v>
      </c>
      <c r="E159" s="1" t="s">
        <v>24</v>
      </c>
      <c r="F159" s="1"/>
      <c r="G159" s="1">
        <v>605</v>
      </c>
      <c r="H159" s="1">
        <v>177</v>
      </c>
      <c r="I159" s="1">
        <v>490</v>
      </c>
      <c r="J159" s="1">
        <v>6.7</v>
      </c>
      <c r="K159" s="1">
        <v>195</v>
      </c>
      <c r="L159" s="1" t="s">
        <v>25</v>
      </c>
      <c r="M159" s="1">
        <v>2500</v>
      </c>
      <c r="N159" s="1">
        <v>338</v>
      </c>
      <c r="O159" s="1">
        <v>7</v>
      </c>
      <c r="P159" s="1" t="s">
        <v>63</v>
      </c>
      <c r="Q159" s="1" t="s">
        <v>212</v>
      </c>
      <c r="R159" s="1">
        <v>5060</v>
      </c>
      <c r="S159" s="1">
        <v>1980</v>
      </c>
      <c r="T159" s="1">
        <v>1790</v>
      </c>
      <c r="U159" s="1" t="s">
        <v>34</v>
      </c>
      <c r="V159" s="3" t="s">
        <v>384</v>
      </c>
    </row>
    <row r="160" spans="1:22">
      <c r="A160" s="1" t="s">
        <v>363</v>
      </c>
      <c r="B160" s="1" t="s">
        <v>385</v>
      </c>
      <c r="C160" s="1">
        <v>185</v>
      </c>
      <c r="D160" s="1">
        <v>106</v>
      </c>
      <c r="E160" s="1" t="s">
        <v>24</v>
      </c>
      <c r="F160" s="1"/>
      <c r="G160" s="1">
        <v>350</v>
      </c>
      <c r="H160" s="1">
        <v>171</v>
      </c>
      <c r="I160" s="1">
        <v>500</v>
      </c>
      <c r="J160" s="1">
        <v>9.4</v>
      </c>
      <c r="K160" s="1">
        <v>195</v>
      </c>
      <c r="L160" s="1" t="s">
        <v>25</v>
      </c>
      <c r="M160" s="1">
        <v>1600</v>
      </c>
      <c r="N160" s="1">
        <v>338</v>
      </c>
      <c r="O160" s="1">
        <v>7</v>
      </c>
      <c r="P160" s="1" t="s">
        <v>56</v>
      </c>
      <c r="Q160" s="1" t="s">
        <v>212</v>
      </c>
      <c r="R160" s="1">
        <v>5060</v>
      </c>
      <c r="S160" s="1">
        <v>1980</v>
      </c>
      <c r="T160" s="1">
        <v>1790</v>
      </c>
      <c r="U160" s="1" t="s">
        <v>34</v>
      </c>
      <c r="V160" s="3" t="s">
        <v>386</v>
      </c>
    </row>
    <row r="161" spans="1:22">
      <c r="A161" s="1" t="s">
        <v>363</v>
      </c>
      <c r="B161" s="1" t="s">
        <v>387</v>
      </c>
      <c r="C161" s="1">
        <v>200</v>
      </c>
      <c r="D161" s="1">
        <v>106</v>
      </c>
      <c r="E161" s="1" t="s">
        <v>24</v>
      </c>
      <c r="F161" s="1"/>
      <c r="G161" s="1">
        <v>700</v>
      </c>
      <c r="H161" s="1">
        <v>177</v>
      </c>
      <c r="I161" s="1">
        <v>480</v>
      </c>
      <c r="J161" s="1">
        <v>5.2</v>
      </c>
      <c r="K161" s="1">
        <v>195</v>
      </c>
      <c r="L161" s="1" t="s">
        <v>25</v>
      </c>
      <c r="M161" s="1">
        <v>2500</v>
      </c>
      <c r="N161" s="1">
        <v>338</v>
      </c>
      <c r="O161" s="1">
        <v>7</v>
      </c>
      <c r="P161" s="1" t="s">
        <v>63</v>
      </c>
      <c r="Q161" s="1" t="s">
        <v>212</v>
      </c>
      <c r="R161" s="1">
        <v>5060</v>
      </c>
      <c r="S161" s="1">
        <v>1980</v>
      </c>
      <c r="T161" s="1">
        <v>1790</v>
      </c>
      <c r="U161" s="1" t="s">
        <v>34</v>
      </c>
      <c r="V161" s="3" t="s">
        <v>388</v>
      </c>
    </row>
    <row r="162" spans="1:22">
      <c r="A162" s="1" t="s">
        <v>363</v>
      </c>
      <c r="B162" s="1" t="s">
        <v>389</v>
      </c>
      <c r="C162" s="1">
        <v>160</v>
      </c>
      <c r="D162" s="1">
        <v>48.4</v>
      </c>
      <c r="E162" s="1" t="s">
        <v>24</v>
      </c>
      <c r="F162" s="1"/>
      <c r="G162" s="1">
        <v>255</v>
      </c>
      <c r="H162" s="1">
        <v>128</v>
      </c>
      <c r="I162" s="1">
        <v>295</v>
      </c>
      <c r="J162" s="1">
        <v>8.8000000000000007</v>
      </c>
      <c r="K162" s="1">
        <v>50</v>
      </c>
      <c r="L162" s="1" t="s">
        <v>25</v>
      </c>
      <c r="M162" s="1">
        <v>300</v>
      </c>
      <c r="N162" s="1">
        <v>466</v>
      </c>
      <c r="O162" s="1">
        <v>5</v>
      </c>
      <c r="P162" s="1" t="s">
        <v>26</v>
      </c>
      <c r="Q162" s="1" t="s">
        <v>33</v>
      </c>
      <c r="R162" s="1">
        <v>4355</v>
      </c>
      <c r="S162" s="1">
        <v>1825</v>
      </c>
      <c r="T162" s="1">
        <v>1575</v>
      </c>
      <c r="U162" s="1" t="s">
        <v>34</v>
      </c>
      <c r="V162" s="3" t="s">
        <v>390</v>
      </c>
    </row>
    <row r="163" spans="1:22">
      <c r="A163" s="1" t="s">
        <v>363</v>
      </c>
      <c r="B163" s="1" t="s">
        <v>391</v>
      </c>
      <c r="C163" s="1">
        <v>170</v>
      </c>
      <c r="D163" s="1">
        <v>65.400000000000006</v>
      </c>
      <c r="E163" s="1" t="s">
        <v>24</v>
      </c>
      <c r="F163" s="1"/>
      <c r="G163" s="1">
        <v>255</v>
      </c>
      <c r="H163" s="1">
        <v>144</v>
      </c>
      <c r="I163" s="1">
        <v>390</v>
      </c>
      <c r="J163" s="1">
        <v>7.8</v>
      </c>
      <c r="K163" s="1">
        <v>86</v>
      </c>
      <c r="L163" s="1" t="s">
        <v>25</v>
      </c>
      <c r="M163" s="1">
        <v>750</v>
      </c>
      <c r="N163" s="1">
        <v>466</v>
      </c>
      <c r="O163" s="1">
        <v>5</v>
      </c>
      <c r="P163" s="1" t="s">
        <v>26</v>
      </c>
      <c r="Q163" s="1" t="s">
        <v>33</v>
      </c>
      <c r="R163" s="1">
        <v>4355</v>
      </c>
      <c r="S163" s="1">
        <v>1825</v>
      </c>
      <c r="T163" s="1">
        <v>1575</v>
      </c>
      <c r="U163" s="1" t="s">
        <v>34</v>
      </c>
      <c r="V163" s="3" t="s">
        <v>392</v>
      </c>
    </row>
    <row r="164" spans="1:22">
      <c r="A164" s="1" t="s">
        <v>393</v>
      </c>
      <c r="B164" s="1" t="s">
        <v>394</v>
      </c>
      <c r="C164" s="1">
        <v>200</v>
      </c>
      <c r="D164" s="1">
        <v>84.7</v>
      </c>
      <c r="E164" s="1" t="s">
        <v>24</v>
      </c>
      <c r="F164" s="1">
        <v>432</v>
      </c>
      <c r="G164" s="1">
        <v>696</v>
      </c>
      <c r="H164" s="1">
        <v>208</v>
      </c>
      <c r="I164" s="1">
        <v>380</v>
      </c>
      <c r="J164" s="1">
        <v>4.8</v>
      </c>
      <c r="K164" s="1">
        <v>85</v>
      </c>
      <c r="L164" s="1" t="s">
        <v>25</v>
      </c>
      <c r="M164" s="1">
        <v>750</v>
      </c>
      <c r="N164" s="1">
        <v>505</v>
      </c>
      <c r="O164" s="1">
        <v>5</v>
      </c>
      <c r="P164" s="1" t="s">
        <v>63</v>
      </c>
      <c r="Q164" s="1" t="s">
        <v>89</v>
      </c>
      <c r="R164" s="1">
        <v>4682</v>
      </c>
      <c r="S164" s="1">
        <v>2011</v>
      </c>
      <c r="T164" s="1">
        <v>1566</v>
      </c>
      <c r="U164" s="1" t="s">
        <v>34</v>
      </c>
      <c r="V164" s="3" t="s">
        <v>395</v>
      </c>
    </row>
    <row r="165" spans="1:22">
      <c r="A165" s="1" t="s">
        <v>396</v>
      </c>
      <c r="B165" s="1" t="s">
        <v>397</v>
      </c>
      <c r="C165" s="1">
        <v>150</v>
      </c>
      <c r="D165" s="1">
        <v>50.8</v>
      </c>
      <c r="E165" s="1" t="s">
        <v>24</v>
      </c>
      <c r="F165" s="1">
        <v>102</v>
      </c>
      <c r="G165" s="1">
        <v>260</v>
      </c>
      <c r="H165" s="1">
        <v>132</v>
      </c>
      <c r="I165" s="1">
        <v>310</v>
      </c>
      <c r="J165" s="1">
        <v>9</v>
      </c>
      <c r="K165" s="1">
        <v>85</v>
      </c>
      <c r="L165" s="1" t="s">
        <v>25</v>
      </c>
      <c r="M165" s="1">
        <v>0</v>
      </c>
      <c r="N165" s="1">
        <v>355</v>
      </c>
      <c r="O165" s="1">
        <v>5</v>
      </c>
      <c r="P165" s="1" t="s">
        <v>26</v>
      </c>
      <c r="Q165" s="1" t="s">
        <v>33</v>
      </c>
      <c r="R165" s="1">
        <v>4084</v>
      </c>
      <c r="S165" s="1">
        <v>1776</v>
      </c>
      <c r="T165" s="1">
        <v>1528</v>
      </c>
      <c r="U165" s="1" t="s">
        <v>34</v>
      </c>
      <c r="V165" s="3" t="s">
        <v>398</v>
      </c>
    </row>
    <row r="166" spans="1:22">
      <c r="A166" s="1" t="s">
        <v>396</v>
      </c>
      <c r="B166" s="1" t="s">
        <v>399</v>
      </c>
      <c r="C166" s="1">
        <v>180</v>
      </c>
      <c r="D166" s="1">
        <v>74</v>
      </c>
      <c r="E166" s="1" t="s">
        <v>24</v>
      </c>
      <c r="F166" s="1"/>
      <c r="G166" s="1">
        <v>345</v>
      </c>
      <c r="H166" s="1">
        <v>148</v>
      </c>
      <c r="I166" s="1">
        <v>370</v>
      </c>
      <c r="J166" s="1">
        <v>8.5</v>
      </c>
      <c r="K166" s="1">
        <v>90</v>
      </c>
      <c r="L166" s="1" t="s">
        <v>25</v>
      </c>
      <c r="M166" s="1">
        <v>1000</v>
      </c>
      <c r="N166" s="1">
        <v>550</v>
      </c>
      <c r="O166" s="1">
        <v>5</v>
      </c>
      <c r="P166" s="1" t="s">
        <v>26</v>
      </c>
      <c r="Q166" s="1" t="s">
        <v>40</v>
      </c>
      <c r="R166" s="1">
        <v>4552</v>
      </c>
      <c r="S166" s="1">
        <v>1928</v>
      </c>
      <c r="T166" s="1">
        <v>1675</v>
      </c>
      <c r="U166" s="1" t="s">
        <v>34</v>
      </c>
      <c r="V166" s="3" t="s">
        <v>400</v>
      </c>
    </row>
    <row r="167" spans="1:22">
      <c r="A167" s="1" t="s">
        <v>401</v>
      </c>
      <c r="B167" s="1" t="s">
        <v>402</v>
      </c>
      <c r="C167" s="1">
        <v>175</v>
      </c>
      <c r="D167" s="1">
        <v>72</v>
      </c>
      <c r="E167" s="1" t="s">
        <v>24</v>
      </c>
      <c r="F167" s="1"/>
      <c r="G167" s="1">
        <v>339</v>
      </c>
      <c r="H167" s="1">
        <v>156</v>
      </c>
      <c r="I167" s="1">
        <v>370</v>
      </c>
      <c r="J167" s="1">
        <v>8.1</v>
      </c>
      <c r="K167" s="1">
        <v>85</v>
      </c>
      <c r="L167" s="1" t="s">
        <v>25</v>
      </c>
      <c r="M167" s="1">
        <v>1500</v>
      </c>
      <c r="N167" s="1">
        <v>839</v>
      </c>
      <c r="O167" s="1">
        <v>5</v>
      </c>
      <c r="P167" s="1" t="s">
        <v>26</v>
      </c>
      <c r="Q167" s="1" t="s">
        <v>40</v>
      </c>
      <c r="R167" s="1">
        <v>4715</v>
      </c>
      <c r="S167" s="1">
        <v>1890</v>
      </c>
      <c r="T167" s="1">
        <v>1725</v>
      </c>
      <c r="U167" s="1" t="s">
        <v>34</v>
      </c>
      <c r="V167" s="3" t="s">
        <v>403</v>
      </c>
    </row>
    <row r="168" spans="1:22">
      <c r="A168" s="1" t="s">
        <v>404</v>
      </c>
      <c r="B168" s="1" t="s">
        <v>405</v>
      </c>
      <c r="C168" s="1">
        <v>170</v>
      </c>
      <c r="D168" s="1">
        <v>78</v>
      </c>
      <c r="E168" s="1" t="s">
        <v>24</v>
      </c>
      <c r="F168" s="1"/>
      <c r="G168" s="1">
        <v>283</v>
      </c>
      <c r="H168" s="1">
        <v>139</v>
      </c>
      <c r="I168" s="1">
        <v>455</v>
      </c>
      <c r="J168" s="1">
        <v>7.7</v>
      </c>
      <c r="K168" s="1">
        <v>105</v>
      </c>
      <c r="L168" s="1" t="s">
        <v>25</v>
      </c>
      <c r="M168" s="1">
        <v>1000</v>
      </c>
      <c r="N168" s="1">
        <v>460</v>
      </c>
      <c r="O168" s="1">
        <v>5</v>
      </c>
      <c r="P168" s="1" t="s">
        <v>26</v>
      </c>
      <c r="Q168" s="1" t="s">
        <v>33</v>
      </c>
      <c r="R168" s="1">
        <v>4300</v>
      </c>
      <c r="S168" s="1">
        <v>1850</v>
      </c>
      <c r="T168" s="1">
        <v>1560</v>
      </c>
      <c r="U168" s="1" t="s">
        <v>34</v>
      </c>
      <c r="V168" s="3" t="s">
        <v>406</v>
      </c>
    </row>
    <row r="169" spans="1:22">
      <c r="A169" s="1" t="s">
        <v>404</v>
      </c>
      <c r="B169" s="1" t="s">
        <v>407</v>
      </c>
      <c r="C169" s="1">
        <v>170</v>
      </c>
      <c r="D169" s="1">
        <v>55</v>
      </c>
      <c r="E169" s="1" t="s">
        <v>24</v>
      </c>
      <c r="F169" s="1"/>
      <c r="G169" s="1">
        <v>283</v>
      </c>
      <c r="H169" s="1">
        <v>133</v>
      </c>
      <c r="I169" s="1">
        <v>325</v>
      </c>
      <c r="J169" s="1">
        <v>7.5</v>
      </c>
      <c r="K169" s="1">
        <v>80</v>
      </c>
      <c r="L169" s="1" t="s">
        <v>25</v>
      </c>
      <c r="M169" s="1">
        <v>300</v>
      </c>
      <c r="N169" s="1">
        <v>460</v>
      </c>
      <c r="O169" s="1">
        <v>5</v>
      </c>
      <c r="P169" s="1" t="s">
        <v>26</v>
      </c>
      <c r="Q169" s="1" t="s">
        <v>33</v>
      </c>
      <c r="R169" s="1">
        <v>4300</v>
      </c>
      <c r="S169" s="1">
        <v>1850</v>
      </c>
      <c r="T169" s="1">
        <v>1560</v>
      </c>
      <c r="U169" s="1" t="s">
        <v>34</v>
      </c>
      <c r="V169" s="3" t="s">
        <v>408</v>
      </c>
    </row>
    <row r="170" spans="1:22">
      <c r="A170" s="1" t="s">
        <v>404</v>
      </c>
      <c r="B170" s="1" t="s">
        <v>409</v>
      </c>
      <c r="C170" s="1">
        <v>170</v>
      </c>
      <c r="D170" s="1">
        <v>78</v>
      </c>
      <c r="E170" s="1" t="s">
        <v>24</v>
      </c>
      <c r="F170" s="1"/>
      <c r="G170" s="1">
        <v>283</v>
      </c>
      <c r="H170" s="1">
        <v>132</v>
      </c>
      <c r="I170" s="1">
        <v>475</v>
      </c>
      <c r="J170" s="1">
        <v>7.7</v>
      </c>
      <c r="K170" s="1">
        <v>105</v>
      </c>
      <c r="L170" s="1" t="s">
        <v>25</v>
      </c>
      <c r="M170" s="1"/>
      <c r="N170" s="1">
        <v>435</v>
      </c>
      <c r="O170" s="1">
        <v>5</v>
      </c>
      <c r="P170" s="1" t="s">
        <v>26</v>
      </c>
      <c r="Q170" s="1" t="s">
        <v>169</v>
      </c>
      <c r="R170" s="1">
        <v>4430</v>
      </c>
      <c r="S170" s="1">
        <v>1860</v>
      </c>
      <c r="T170" s="1">
        <v>1485</v>
      </c>
      <c r="U170" s="1" t="s">
        <v>28</v>
      </c>
      <c r="V170" s="3" t="s">
        <v>410</v>
      </c>
    </row>
    <row r="171" spans="1:22">
      <c r="A171" s="1" t="s">
        <v>404</v>
      </c>
      <c r="B171" s="1" t="s">
        <v>411</v>
      </c>
      <c r="C171" s="1">
        <v>170</v>
      </c>
      <c r="D171" s="1">
        <v>55</v>
      </c>
      <c r="E171" s="1" t="s">
        <v>24</v>
      </c>
      <c r="F171" s="1"/>
      <c r="G171" s="1">
        <v>283</v>
      </c>
      <c r="H171" s="1">
        <v>134</v>
      </c>
      <c r="I171" s="1">
        <v>340</v>
      </c>
      <c r="J171" s="1">
        <v>7.4</v>
      </c>
      <c r="K171" s="1">
        <v>80</v>
      </c>
      <c r="L171" s="1" t="s">
        <v>25</v>
      </c>
      <c r="M171" s="1"/>
      <c r="N171" s="1">
        <v>435</v>
      </c>
      <c r="O171" s="1">
        <v>5</v>
      </c>
      <c r="P171" s="1" t="s">
        <v>26</v>
      </c>
      <c r="Q171" s="1" t="s">
        <v>169</v>
      </c>
      <c r="R171" s="1">
        <v>4430</v>
      </c>
      <c r="S171" s="1">
        <v>1860</v>
      </c>
      <c r="T171" s="1">
        <v>1485</v>
      </c>
      <c r="U171" s="1" t="s">
        <v>28</v>
      </c>
      <c r="V171" s="3" t="s">
        <v>412</v>
      </c>
    </row>
    <row r="172" spans="1:22">
      <c r="A172" s="1" t="s">
        <v>404</v>
      </c>
      <c r="B172" s="1" t="s">
        <v>413</v>
      </c>
      <c r="C172" s="1">
        <v>170</v>
      </c>
      <c r="D172" s="1">
        <v>78</v>
      </c>
      <c r="E172" s="1" t="s">
        <v>24</v>
      </c>
      <c r="F172" s="1"/>
      <c r="G172" s="1">
        <v>283</v>
      </c>
      <c r="H172" s="1">
        <v>124</v>
      </c>
      <c r="I172" s="1">
        <v>495</v>
      </c>
      <c r="J172" s="1">
        <v>7.7</v>
      </c>
      <c r="K172" s="1">
        <v>105</v>
      </c>
      <c r="L172" s="1" t="s">
        <v>25</v>
      </c>
      <c r="M172" s="1"/>
      <c r="N172" s="1">
        <v>490</v>
      </c>
      <c r="O172" s="1">
        <v>5</v>
      </c>
      <c r="P172" s="1" t="s">
        <v>26</v>
      </c>
      <c r="Q172" s="1" t="s">
        <v>169</v>
      </c>
      <c r="R172" s="1">
        <v>4730</v>
      </c>
      <c r="S172" s="1">
        <v>1860</v>
      </c>
      <c r="T172" s="1">
        <v>1480</v>
      </c>
      <c r="U172" s="1" t="s">
        <v>112</v>
      </c>
      <c r="V172" s="3" t="s">
        <v>414</v>
      </c>
    </row>
    <row r="173" spans="1:22">
      <c r="A173" s="1" t="s">
        <v>404</v>
      </c>
      <c r="B173" s="1" t="s">
        <v>415</v>
      </c>
      <c r="C173" s="1">
        <v>170</v>
      </c>
      <c r="D173" s="1">
        <v>55</v>
      </c>
      <c r="E173" s="1" t="s">
        <v>24</v>
      </c>
      <c r="F173" s="1"/>
      <c r="G173" s="1">
        <v>283</v>
      </c>
      <c r="H173" s="1">
        <v>128</v>
      </c>
      <c r="I173" s="1">
        <v>355</v>
      </c>
      <c r="J173" s="1">
        <v>7.4</v>
      </c>
      <c r="K173" s="1">
        <v>80</v>
      </c>
      <c r="L173" s="1" t="s">
        <v>25</v>
      </c>
      <c r="M173" s="1"/>
      <c r="N173" s="1">
        <v>490</v>
      </c>
      <c r="O173" s="1">
        <v>5</v>
      </c>
      <c r="P173" s="1" t="s">
        <v>26</v>
      </c>
      <c r="Q173" s="1" t="s">
        <v>169</v>
      </c>
      <c r="R173" s="1">
        <v>4730</v>
      </c>
      <c r="S173" s="1">
        <v>1860</v>
      </c>
      <c r="T173" s="1">
        <v>1480</v>
      </c>
      <c r="U173" s="1" t="s">
        <v>112</v>
      </c>
      <c r="V173" s="3" t="s">
        <v>416</v>
      </c>
    </row>
    <row r="174" spans="1:22">
      <c r="A174" s="1" t="s">
        <v>404</v>
      </c>
      <c r="B174" s="1" t="s">
        <v>417</v>
      </c>
      <c r="C174" s="1">
        <v>260</v>
      </c>
      <c r="D174" s="1">
        <v>80</v>
      </c>
      <c r="E174" s="1" t="s">
        <v>24</v>
      </c>
      <c r="F174" s="1">
        <v>384</v>
      </c>
      <c r="G174" s="1">
        <v>770</v>
      </c>
      <c r="H174" s="1">
        <v>178</v>
      </c>
      <c r="I174" s="1">
        <v>385</v>
      </c>
      <c r="J174" s="1">
        <v>3.5</v>
      </c>
      <c r="K174" s="1">
        <v>205</v>
      </c>
      <c r="L174" s="1" t="s">
        <v>25</v>
      </c>
      <c r="M174" s="1">
        <v>1800</v>
      </c>
      <c r="N174" s="1">
        <v>480</v>
      </c>
      <c r="O174" s="1">
        <v>5</v>
      </c>
      <c r="P174" s="1" t="s">
        <v>63</v>
      </c>
      <c r="Q174" s="1" t="s">
        <v>40</v>
      </c>
      <c r="R174" s="1">
        <v>4695</v>
      </c>
      <c r="S174" s="1">
        <v>1890</v>
      </c>
      <c r="T174" s="1">
        <v>1545</v>
      </c>
      <c r="U174" s="1" t="s">
        <v>34</v>
      </c>
      <c r="V174" s="3" t="s">
        <v>418</v>
      </c>
    </row>
    <row r="175" spans="1:22">
      <c r="A175" s="1" t="s">
        <v>404</v>
      </c>
      <c r="B175" s="1" t="s">
        <v>419</v>
      </c>
      <c r="C175" s="1">
        <v>185</v>
      </c>
      <c r="D175" s="1">
        <v>80</v>
      </c>
      <c r="E175" s="1" t="s">
        <v>24</v>
      </c>
      <c r="F175" s="1">
        <v>384</v>
      </c>
      <c r="G175" s="1">
        <v>350</v>
      </c>
      <c r="H175" s="1">
        <v>143</v>
      </c>
      <c r="I175" s="1">
        <v>455</v>
      </c>
      <c r="J175" s="1">
        <v>7.3</v>
      </c>
      <c r="K175" s="1">
        <v>205</v>
      </c>
      <c r="L175" s="1" t="s">
        <v>25</v>
      </c>
      <c r="M175" s="1">
        <v>1800</v>
      </c>
      <c r="N175" s="1">
        <v>490</v>
      </c>
      <c r="O175" s="1">
        <v>5</v>
      </c>
      <c r="P175" s="1" t="s">
        <v>56</v>
      </c>
      <c r="Q175" s="1" t="s">
        <v>40</v>
      </c>
      <c r="R175" s="1">
        <v>4695</v>
      </c>
      <c r="S175" s="1">
        <v>1880</v>
      </c>
      <c r="T175" s="1">
        <v>1575</v>
      </c>
      <c r="U175" s="1" t="s">
        <v>34</v>
      </c>
      <c r="V175" s="3" t="s">
        <v>420</v>
      </c>
    </row>
    <row r="176" spans="1:22">
      <c r="A176" s="1" t="s">
        <v>404</v>
      </c>
      <c r="B176" s="1" t="s">
        <v>421</v>
      </c>
      <c r="C176" s="1">
        <v>185</v>
      </c>
      <c r="D176" s="1">
        <v>80</v>
      </c>
      <c r="E176" s="1" t="s">
        <v>24</v>
      </c>
      <c r="F176" s="1">
        <v>384</v>
      </c>
      <c r="G176" s="1">
        <v>605</v>
      </c>
      <c r="H176" s="1">
        <v>154</v>
      </c>
      <c r="I176" s="1">
        <v>440</v>
      </c>
      <c r="J176" s="1">
        <v>5.2</v>
      </c>
      <c r="K176" s="1">
        <v>205</v>
      </c>
      <c r="L176" s="1" t="s">
        <v>25</v>
      </c>
      <c r="M176" s="1">
        <v>1800</v>
      </c>
      <c r="N176" s="1">
        <v>490</v>
      </c>
      <c r="O176" s="1">
        <v>5</v>
      </c>
      <c r="P176" s="1" t="s">
        <v>63</v>
      </c>
      <c r="Q176" s="1" t="s">
        <v>40</v>
      </c>
      <c r="R176" s="1">
        <v>4695</v>
      </c>
      <c r="S176" s="1">
        <v>1880</v>
      </c>
      <c r="T176" s="1">
        <v>1575</v>
      </c>
      <c r="U176" s="1" t="s">
        <v>34</v>
      </c>
      <c r="V176" s="3" t="s">
        <v>422</v>
      </c>
    </row>
    <row r="177" spans="1:22">
      <c r="A177" s="1" t="s">
        <v>404</v>
      </c>
      <c r="B177" s="1" t="s">
        <v>423</v>
      </c>
      <c r="C177" s="1">
        <v>185</v>
      </c>
      <c r="D177" s="1">
        <v>60</v>
      </c>
      <c r="E177" s="1" t="s">
        <v>24</v>
      </c>
      <c r="F177" s="1">
        <v>288</v>
      </c>
      <c r="G177" s="1">
        <v>350</v>
      </c>
      <c r="H177" s="1">
        <v>140</v>
      </c>
      <c r="I177" s="1">
        <v>345</v>
      </c>
      <c r="J177" s="1">
        <v>8.6999999999999993</v>
      </c>
      <c r="K177" s="1">
        <v>150</v>
      </c>
      <c r="L177" s="1" t="s">
        <v>25</v>
      </c>
      <c r="M177" s="1">
        <v>750</v>
      </c>
      <c r="N177" s="1">
        <v>490</v>
      </c>
      <c r="O177" s="1">
        <v>5</v>
      </c>
      <c r="P177" s="1" t="s">
        <v>56</v>
      </c>
      <c r="Q177" s="1" t="s">
        <v>40</v>
      </c>
      <c r="R177" s="1">
        <v>4695</v>
      </c>
      <c r="S177" s="1">
        <v>1880</v>
      </c>
      <c r="T177" s="1">
        <v>1575</v>
      </c>
      <c r="U177" s="1" t="s">
        <v>34</v>
      </c>
      <c r="V177" s="3" t="s">
        <v>424</v>
      </c>
    </row>
    <row r="178" spans="1:22">
      <c r="A178" s="1" t="s">
        <v>404</v>
      </c>
      <c r="B178" s="1" t="s">
        <v>425</v>
      </c>
      <c r="C178" s="1">
        <v>190</v>
      </c>
      <c r="D178" s="1">
        <v>73</v>
      </c>
      <c r="E178" s="1" t="s">
        <v>24</v>
      </c>
      <c r="F178" s="1">
        <v>348</v>
      </c>
      <c r="G178" s="1">
        <v>350</v>
      </c>
      <c r="H178" s="1">
        <v>165</v>
      </c>
      <c r="I178" s="1">
        <v>355</v>
      </c>
      <c r="J178" s="1">
        <v>8.5</v>
      </c>
      <c r="K178" s="1">
        <v>160</v>
      </c>
      <c r="L178" s="1" t="s">
        <v>25</v>
      </c>
      <c r="M178" s="1">
        <v>900</v>
      </c>
      <c r="N178" s="1">
        <v>333</v>
      </c>
      <c r="O178" s="1">
        <v>7</v>
      </c>
      <c r="P178" s="1" t="s">
        <v>56</v>
      </c>
      <c r="Q178" s="1" t="s">
        <v>212</v>
      </c>
      <c r="R178" s="1">
        <v>5010</v>
      </c>
      <c r="S178" s="1">
        <v>1980</v>
      </c>
      <c r="T178" s="1">
        <v>1755</v>
      </c>
      <c r="U178" s="1" t="s">
        <v>34</v>
      </c>
      <c r="V178" s="3" t="s">
        <v>426</v>
      </c>
    </row>
    <row r="179" spans="1:22">
      <c r="A179" s="1" t="s">
        <v>404</v>
      </c>
      <c r="B179" s="1" t="s">
        <v>427</v>
      </c>
      <c r="C179" s="1">
        <v>200</v>
      </c>
      <c r="D179" s="1">
        <v>96</v>
      </c>
      <c r="E179" s="1" t="s">
        <v>24</v>
      </c>
      <c r="F179" s="1">
        <v>456</v>
      </c>
      <c r="G179" s="1">
        <v>600</v>
      </c>
      <c r="H179" s="1">
        <v>188</v>
      </c>
      <c r="I179" s="1">
        <v>435</v>
      </c>
      <c r="J179" s="1">
        <v>6</v>
      </c>
      <c r="K179" s="1">
        <v>194</v>
      </c>
      <c r="L179" s="1" t="s">
        <v>25</v>
      </c>
      <c r="M179" s="1">
        <v>2500</v>
      </c>
      <c r="N179" s="1">
        <v>333</v>
      </c>
      <c r="O179" s="1">
        <v>7</v>
      </c>
      <c r="P179" s="1" t="s">
        <v>63</v>
      </c>
      <c r="Q179" s="1" t="s">
        <v>212</v>
      </c>
      <c r="R179" s="1">
        <v>5010</v>
      </c>
      <c r="S179" s="1">
        <v>1980</v>
      </c>
      <c r="T179" s="1">
        <v>1755</v>
      </c>
      <c r="U179" s="1" t="s">
        <v>34</v>
      </c>
      <c r="V179" s="3" t="s">
        <v>428</v>
      </c>
    </row>
    <row r="180" spans="1:22">
      <c r="A180" s="1" t="s">
        <v>404</v>
      </c>
      <c r="B180" s="1" t="s">
        <v>429</v>
      </c>
      <c r="C180" s="1">
        <v>220</v>
      </c>
      <c r="D180" s="1">
        <v>96</v>
      </c>
      <c r="E180" s="1" t="s">
        <v>24</v>
      </c>
      <c r="F180" s="1">
        <v>456</v>
      </c>
      <c r="G180" s="1">
        <v>740</v>
      </c>
      <c r="H180" s="1">
        <v>190</v>
      </c>
      <c r="I180" s="1">
        <v>420</v>
      </c>
      <c r="J180" s="1">
        <v>4.5999999999999996</v>
      </c>
      <c r="K180" s="1">
        <v>194</v>
      </c>
      <c r="L180" s="1" t="s">
        <v>25</v>
      </c>
      <c r="M180" s="1">
        <v>2500</v>
      </c>
      <c r="N180" s="1">
        <v>333</v>
      </c>
      <c r="O180" s="1">
        <v>7</v>
      </c>
      <c r="P180" s="1" t="s">
        <v>63</v>
      </c>
      <c r="Q180" s="1" t="s">
        <v>212</v>
      </c>
      <c r="R180" s="1">
        <v>5015</v>
      </c>
      <c r="S180" s="1">
        <v>1980</v>
      </c>
      <c r="T180" s="1">
        <v>1755</v>
      </c>
      <c r="U180" s="1" t="s">
        <v>34</v>
      </c>
      <c r="V180" s="3" t="s">
        <v>430</v>
      </c>
    </row>
    <row r="181" spans="1:22">
      <c r="A181" s="1" t="s">
        <v>404</v>
      </c>
      <c r="B181" s="1" t="s">
        <v>431</v>
      </c>
      <c r="C181" s="1">
        <v>200</v>
      </c>
      <c r="D181" s="1">
        <v>96</v>
      </c>
      <c r="E181" s="1" t="s">
        <v>24</v>
      </c>
      <c r="F181" s="1">
        <v>456</v>
      </c>
      <c r="G181" s="1">
        <v>700</v>
      </c>
      <c r="H181" s="1">
        <v>190</v>
      </c>
      <c r="I181" s="1">
        <v>425</v>
      </c>
      <c r="J181" s="1">
        <v>5.3</v>
      </c>
      <c r="K181" s="1">
        <v>194</v>
      </c>
      <c r="L181" s="1" t="s">
        <v>25</v>
      </c>
      <c r="M181" s="1">
        <v>2500</v>
      </c>
      <c r="N181" s="1">
        <v>333</v>
      </c>
      <c r="O181" s="1">
        <v>7</v>
      </c>
      <c r="P181" s="1" t="s">
        <v>63</v>
      </c>
      <c r="Q181" s="1" t="s">
        <v>212</v>
      </c>
      <c r="R181" s="1">
        <v>5015</v>
      </c>
      <c r="S181" s="1">
        <v>1980</v>
      </c>
      <c r="T181" s="1">
        <v>1780</v>
      </c>
      <c r="U181" s="1" t="s">
        <v>34</v>
      </c>
      <c r="V181" s="3" t="s">
        <v>432</v>
      </c>
    </row>
    <row r="182" spans="1:22">
      <c r="A182" s="1" t="s">
        <v>404</v>
      </c>
      <c r="B182" s="1" t="s">
        <v>433</v>
      </c>
      <c r="C182" s="1">
        <v>185</v>
      </c>
      <c r="D182" s="1">
        <v>96</v>
      </c>
      <c r="E182" s="1" t="s">
        <v>24</v>
      </c>
      <c r="F182" s="1">
        <v>456</v>
      </c>
      <c r="G182" s="1">
        <v>350</v>
      </c>
      <c r="H182" s="1">
        <v>171</v>
      </c>
      <c r="I182" s="1">
        <v>450</v>
      </c>
      <c r="J182" s="1">
        <v>9.4</v>
      </c>
      <c r="K182" s="1">
        <v>194</v>
      </c>
      <c r="L182" s="1" t="s">
        <v>25</v>
      </c>
      <c r="M182" s="1">
        <v>900</v>
      </c>
      <c r="N182" s="1">
        <v>333</v>
      </c>
      <c r="O182" s="1">
        <v>7</v>
      </c>
      <c r="P182" s="1" t="s">
        <v>56</v>
      </c>
      <c r="Q182" s="1" t="s">
        <v>212</v>
      </c>
      <c r="R182" s="1">
        <v>5010</v>
      </c>
      <c r="S182" s="1">
        <v>1980</v>
      </c>
      <c r="T182" s="1">
        <v>1755</v>
      </c>
      <c r="U182" s="1" t="s">
        <v>34</v>
      </c>
      <c r="V182" s="3" t="s">
        <v>434</v>
      </c>
    </row>
    <row r="183" spans="1:22">
      <c r="A183" s="1" t="s">
        <v>404</v>
      </c>
      <c r="B183" s="1" t="s">
        <v>435</v>
      </c>
      <c r="C183" s="1">
        <v>167</v>
      </c>
      <c r="D183" s="1">
        <v>64.8</v>
      </c>
      <c r="E183" s="1" t="s">
        <v>24</v>
      </c>
      <c r="F183" s="1">
        <v>96</v>
      </c>
      <c r="G183" s="1">
        <v>255</v>
      </c>
      <c r="H183" s="1">
        <v>140</v>
      </c>
      <c r="I183" s="1">
        <v>385</v>
      </c>
      <c r="J183" s="1">
        <v>7.8</v>
      </c>
      <c r="K183" s="1">
        <v>70</v>
      </c>
      <c r="L183" s="1" t="s">
        <v>25</v>
      </c>
      <c r="M183" s="1">
        <v>750</v>
      </c>
      <c r="N183" s="1">
        <v>475</v>
      </c>
      <c r="O183" s="1">
        <v>5</v>
      </c>
      <c r="P183" s="1" t="s">
        <v>26</v>
      </c>
      <c r="Q183" s="1" t="s">
        <v>40</v>
      </c>
      <c r="R183" s="1">
        <v>4420</v>
      </c>
      <c r="S183" s="1">
        <v>1825</v>
      </c>
      <c r="T183" s="1">
        <v>1570</v>
      </c>
      <c r="U183" s="1" t="s">
        <v>34</v>
      </c>
      <c r="V183" s="3" t="s">
        <v>436</v>
      </c>
    </row>
    <row r="184" spans="1:22">
      <c r="A184" s="1" t="s">
        <v>437</v>
      </c>
      <c r="B184" s="1" t="s">
        <v>438</v>
      </c>
      <c r="C184" s="1">
        <v>150</v>
      </c>
      <c r="D184" s="1">
        <v>48.1</v>
      </c>
      <c r="E184" s="1" t="s">
        <v>24</v>
      </c>
      <c r="F184" s="1">
        <v>96</v>
      </c>
      <c r="G184" s="1">
        <v>260</v>
      </c>
      <c r="H184" s="1">
        <v>122</v>
      </c>
      <c r="I184" s="1">
        <v>310</v>
      </c>
      <c r="J184" s="1">
        <v>8.1999999999999993</v>
      </c>
      <c r="K184" s="1">
        <v>80</v>
      </c>
      <c r="L184" s="1" t="s">
        <v>25</v>
      </c>
      <c r="M184" s="1">
        <v>0</v>
      </c>
      <c r="N184" s="1">
        <v>309</v>
      </c>
      <c r="O184" s="1">
        <v>5</v>
      </c>
      <c r="P184" s="1" t="s">
        <v>26</v>
      </c>
      <c r="Q184" s="1" t="s">
        <v>27</v>
      </c>
      <c r="R184" s="1">
        <v>4080</v>
      </c>
      <c r="S184" s="1">
        <v>1760</v>
      </c>
      <c r="T184" s="1">
        <v>1440</v>
      </c>
      <c r="U184" s="1" t="s">
        <v>28</v>
      </c>
      <c r="V184" s="3" t="s">
        <v>439</v>
      </c>
    </row>
    <row r="185" spans="1:22">
      <c r="A185" s="1" t="s">
        <v>440</v>
      </c>
      <c r="B185" s="1" t="s">
        <v>441</v>
      </c>
      <c r="C185" s="1">
        <v>170</v>
      </c>
      <c r="D185" s="1">
        <v>69.900000000000006</v>
      </c>
      <c r="E185" s="1" t="s">
        <v>24</v>
      </c>
      <c r="F185" s="1"/>
      <c r="G185" s="1">
        <v>320</v>
      </c>
      <c r="H185" s="1">
        <v>166</v>
      </c>
      <c r="I185" s="1">
        <v>350</v>
      </c>
      <c r="J185" s="1">
        <v>7.5</v>
      </c>
      <c r="K185" s="1">
        <v>70</v>
      </c>
      <c r="L185" s="1" t="s">
        <v>25</v>
      </c>
      <c r="M185" s="1">
        <v>1500</v>
      </c>
      <c r="N185" s="1">
        <v>435</v>
      </c>
      <c r="O185" s="1">
        <v>5</v>
      </c>
      <c r="P185" s="1" t="s">
        <v>56</v>
      </c>
      <c r="Q185" s="1" t="s">
        <v>89</v>
      </c>
      <c r="R185" s="1">
        <v>4739</v>
      </c>
      <c r="S185" s="1">
        <v>1900</v>
      </c>
      <c r="T185" s="1">
        <v>1680</v>
      </c>
      <c r="U185" s="1" t="s">
        <v>34</v>
      </c>
      <c r="V185" s="3" t="s">
        <v>442</v>
      </c>
    </row>
    <row r="186" spans="1:22">
      <c r="A186" s="1" t="s">
        <v>440</v>
      </c>
      <c r="B186" s="1" t="s">
        <v>443</v>
      </c>
      <c r="C186" s="1">
        <v>130</v>
      </c>
      <c r="D186" s="1">
        <v>36</v>
      </c>
      <c r="E186" s="1" t="s">
        <v>24</v>
      </c>
      <c r="F186" s="1"/>
      <c r="G186" s="1">
        <v>158</v>
      </c>
      <c r="H186" s="1">
        <v>136</v>
      </c>
      <c r="I186" s="1">
        <v>225</v>
      </c>
      <c r="J186" s="1">
        <v>12.7</v>
      </c>
      <c r="K186" s="1">
        <v>30</v>
      </c>
      <c r="L186" s="1" t="s">
        <v>25</v>
      </c>
      <c r="M186" s="1"/>
      <c r="N186" s="1">
        <v>210</v>
      </c>
      <c r="O186" s="1">
        <v>4</v>
      </c>
      <c r="P186" s="1" t="s">
        <v>26</v>
      </c>
      <c r="Q186" s="1" t="s">
        <v>254</v>
      </c>
      <c r="R186" s="1">
        <v>3620</v>
      </c>
      <c r="S186" s="1">
        <v>1652</v>
      </c>
      <c r="T186" s="1">
        <v>1577</v>
      </c>
      <c r="U186" s="1" t="s">
        <v>28</v>
      </c>
      <c r="V186" s="3" t="s">
        <v>444</v>
      </c>
    </row>
    <row r="187" spans="1:22">
      <c r="A187" s="1" t="s">
        <v>445</v>
      </c>
      <c r="B187" s="1" t="s">
        <v>446</v>
      </c>
      <c r="C187" s="1">
        <v>160</v>
      </c>
      <c r="D187" s="1">
        <v>64</v>
      </c>
      <c r="E187" s="1" t="s">
        <v>24</v>
      </c>
      <c r="F187" s="1">
        <v>96</v>
      </c>
      <c r="G187" s="1">
        <v>266</v>
      </c>
      <c r="H187" s="1">
        <v>149</v>
      </c>
      <c r="I187" s="1">
        <v>365</v>
      </c>
      <c r="J187" s="1">
        <v>8</v>
      </c>
      <c r="K187" s="1">
        <v>100</v>
      </c>
      <c r="L187" s="1" t="s">
        <v>25</v>
      </c>
      <c r="M187" s="1">
        <v>750</v>
      </c>
      <c r="N187" s="1">
        <v>522</v>
      </c>
      <c r="O187" s="1">
        <v>5</v>
      </c>
      <c r="P187" s="1" t="s">
        <v>26</v>
      </c>
      <c r="Q187" s="1" t="s">
        <v>40</v>
      </c>
      <c r="R187" s="1">
        <v>4690</v>
      </c>
      <c r="S187" s="1">
        <v>1860</v>
      </c>
      <c r="T187" s="1">
        <v>1600</v>
      </c>
      <c r="U187" s="1" t="s">
        <v>34</v>
      </c>
      <c r="V187" s="3" t="s">
        <v>447</v>
      </c>
    </row>
    <row r="188" spans="1:22">
      <c r="A188" s="1" t="s">
        <v>445</v>
      </c>
      <c r="B188" s="1" t="s">
        <v>448</v>
      </c>
      <c r="C188" s="1">
        <v>160</v>
      </c>
      <c r="D188" s="1">
        <v>64</v>
      </c>
      <c r="E188" s="1" t="s">
        <v>24</v>
      </c>
      <c r="F188" s="1">
        <v>96</v>
      </c>
      <c r="G188" s="1">
        <v>435</v>
      </c>
      <c r="H188" s="1">
        <v>158</v>
      </c>
      <c r="I188" s="1">
        <v>350</v>
      </c>
      <c r="J188" s="1">
        <v>5.6</v>
      </c>
      <c r="K188" s="1">
        <v>100</v>
      </c>
      <c r="L188" s="1" t="s">
        <v>25</v>
      </c>
      <c r="M188" s="1">
        <v>750</v>
      </c>
      <c r="N188" s="1">
        <v>522</v>
      </c>
      <c r="O188" s="1">
        <v>5</v>
      </c>
      <c r="P188" s="1" t="s">
        <v>63</v>
      </c>
      <c r="Q188" s="1" t="s">
        <v>89</v>
      </c>
      <c r="R188" s="1">
        <v>4805</v>
      </c>
      <c r="S188" s="1">
        <v>1895</v>
      </c>
      <c r="T188" s="1">
        <v>1635</v>
      </c>
      <c r="U188" s="1" t="s">
        <v>34</v>
      </c>
      <c r="V188" s="3" t="s">
        <v>449</v>
      </c>
    </row>
    <row r="189" spans="1:22">
      <c r="A189" s="1" t="s">
        <v>445</v>
      </c>
      <c r="B189" s="1" t="s">
        <v>450</v>
      </c>
      <c r="C189" s="1">
        <v>160</v>
      </c>
      <c r="D189" s="1">
        <v>64</v>
      </c>
      <c r="E189" s="1" t="s">
        <v>24</v>
      </c>
      <c r="F189" s="1">
        <v>96</v>
      </c>
      <c r="G189" s="1">
        <v>300</v>
      </c>
      <c r="H189" s="1">
        <v>145</v>
      </c>
      <c r="I189" s="1">
        <v>340</v>
      </c>
      <c r="J189" s="1">
        <v>7.5</v>
      </c>
      <c r="K189" s="1">
        <v>35</v>
      </c>
      <c r="L189" s="1" t="s">
        <v>451</v>
      </c>
      <c r="M189" s="1">
        <v>0</v>
      </c>
      <c r="N189" s="1">
        <v>316</v>
      </c>
      <c r="O189" s="1">
        <v>5</v>
      </c>
      <c r="P189" s="1" t="s">
        <v>26</v>
      </c>
      <c r="Q189" s="1" t="s">
        <v>40</v>
      </c>
      <c r="R189" s="1">
        <v>4495</v>
      </c>
      <c r="S189" s="1">
        <v>1840</v>
      </c>
      <c r="T189" s="1">
        <v>1545</v>
      </c>
      <c r="U189" s="1" t="s">
        <v>34</v>
      </c>
      <c r="V189" s="3" t="s">
        <v>452</v>
      </c>
    </row>
    <row r="190" spans="1:22">
      <c r="A190" s="1" t="s">
        <v>453</v>
      </c>
      <c r="B190" s="1" t="s">
        <v>454</v>
      </c>
      <c r="C190" s="1">
        <v>250</v>
      </c>
      <c r="D190" s="1">
        <v>109</v>
      </c>
      <c r="E190" s="1" t="s">
        <v>24</v>
      </c>
      <c r="F190" s="1"/>
      <c r="G190" s="1">
        <v>710</v>
      </c>
      <c r="H190" s="1">
        <v>204</v>
      </c>
      <c r="I190" s="1">
        <v>495</v>
      </c>
      <c r="J190" s="1">
        <v>4.5</v>
      </c>
      <c r="K190" s="1">
        <v>259</v>
      </c>
      <c r="L190" s="1" t="s">
        <v>25</v>
      </c>
      <c r="M190" s="1">
        <v>2250</v>
      </c>
      <c r="N190" s="1">
        <v>611</v>
      </c>
      <c r="O190" s="1">
        <v>5</v>
      </c>
      <c r="P190" s="1" t="s">
        <v>63</v>
      </c>
      <c r="Q190" s="1" t="s">
        <v>212</v>
      </c>
      <c r="R190" s="1">
        <v>5103</v>
      </c>
      <c r="S190" s="1">
        <v>2019</v>
      </c>
      <c r="T190" s="1">
        <v>1630</v>
      </c>
      <c r="U190" s="1" t="s">
        <v>34</v>
      </c>
      <c r="V190" s="3" t="s">
        <v>455</v>
      </c>
    </row>
    <row r="191" spans="1:22">
      <c r="A191" s="1" t="s">
        <v>453</v>
      </c>
      <c r="B191" s="1" t="s">
        <v>456</v>
      </c>
      <c r="C191" s="1">
        <v>260</v>
      </c>
      <c r="D191" s="1">
        <v>109</v>
      </c>
      <c r="E191" s="1" t="s">
        <v>24</v>
      </c>
      <c r="F191" s="1"/>
      <c r="G191" s="1">
        <v>985</v>
      </c>
      <c r="H191" s="1">
        <v>266</v>
      </c>
      <c r="I191" s="1">
        <v>455</v>
      </c>
      <c r="J191" s="1">
        <v>2.9</v>
      </c>
      <c r="K191" s="1">
        <v>259</v>
      </c>
      <c r="L191" s="1" t="s">
        <v>25</v>
      </c>
      <c r="M191" s="1">
        <v>2250</v>
      </c>
      <c r="N191" s="1">
        <v>611</v>
      </c>
      <c r="O191" s="1">
        <v>5</v>
      </c>
      <c r="P191" s="1" t="s">
        <v>63</v>
      </c>
      <c r="Q191" s="1" t="s">
        <v>212</v>
      </c>
      <c r="R191" s="1">
        <v>5103</v>
      </c>
      <c r="S191" s="1">
        <v>2019</v>
      </c>
      <c r="T191" s="1">
        <v>1636</v>
      </c>
      <c r="U191" s="1" t="s">
        <v>34</v>
      </c>
      <c r="V191" s="3" t="s">
        <v>457</v>
      </c>
    </row>
    <row r="192" spans="1:22">
      <c r="A192" s="1" t="s">
        <v>453</v>
      </c>
      <c r="B192" s="1" t="s">
        <v>458</v>
      </c>
      <c r="C192" s="1">
        <v>250</v>
      </c>
      <c r="D192" s="1">
        <v>109</v>
      </c>
      <c r="E192" s="1" t="s">
        <v>24</v>
      </c>
      <c r="F192" s="1"/>
      <c r="G192" s="1">
        <v>710</v>
      </c>
      <c r="H192" s="1">
        <v>222</v>
      </c>
      <c r="I192" s="1">
        <v>480</v>
      </c>
      <c r="J192" s="1">
        <v>4.5</v>
      </c>
      <c r="K192" s="1">
        <v>259</v>
      </c>
      <c r="L192" s="1" t="s">
        <v>25</v>
      </c>
      <c r="M192" s="1">
        <v>2250</v>
      </c>
      <c r="N192" s="1">
        <v>611</v>
      </c>
      <c r="O192" s="1">
        <v>5</v>
      </c>
      <c r="P192" s="1" t="s">
        <v>63</v>
      </c>
      <c r="Q192" s="1" t="s">
        <v>212</v>
      </c>
      <c r="R192" s="1">
        <v>5103</v>
      </c>
      <c r="S192" s="1">
        <v>2019</v>
      </c>
      <c r="T192" s="1">
        <v>1630</v>
      </c>
      <c r="U192" s="1" t="s">
        <v>34</v>
      </c>
      <c r="V192" s="3" t="s">
        <v>459</v>
      </c>
    </row>
    <row r="193" spans="1:22">
      <c r="A193" s="1" t="s">
        <v>453</v>
      </c>
      <c r="B193" s="1" t="s">
        <v>460</v>
      </c>
      <c r="C193" s="1">
        <v>250</v>
      </c>
      <c r="D193" s="1">
        <v>98.9</v>
      </c>
      <c r="E193" s="1" t="s">
        <v>24</v>
      </c>
      <c r="F193" s="1"/>
      <c r="G193" s="1">
        <v>710</v>
      </c>
      <c r="H193" s="1">
        <v>198</v>
      </c>
      <c r="I193" s="1">
        <v>520</v>
      </c>
      <c r="J193" s="1">
        <v>4.2</v>
      </c>
      <c r="K193" s="1">
        <v>240</v>
      </c>
      <c r="L193" s="1" t="s">
        <v>25</v>
      </c>
      <c r="M193" s="1">
        <v>2250</v>
      </c>
      <c r="N193" s="1">
        <v>509</v>
      </c>
      <c r="O193" s="1">
        <v>5</v>
      </c>
      <c r="P193" s="1" t="s">
        <v>63</v>
      </c>
      <c r="Q193" s="1" t="s">
        <v>111</v>
      </c>
      <c r="R193" s="1">
        <v>5139</v>
      </c>
      <c r="S193" s="1">
        <v>2005</v>
      </c>
      <c r="T193" s="1">
        <v>1464</v>
      </c>
      <c r="U193" s="1" t="s">
        <v>66</v>
      </c>
      <c r="V193" s="3" t="s">
        <v>461</v>
      </c>
    </row>
    <row r="194" spans="1:22">
      <c r="A194" s="1" t="s">
        <v>453</v>
      </c>
      <c r="B194" s="1" t="s">
        <v>462</v>
      </c>
      <c r="C194" s="1">
        <v>256</v>
      </c>
      <c r="D194" s="1">
        <v>98.9</v>
      </c>
      <c r="E194" s="1" t="s">
        <v>24</v>
      </c>
      <c r="F194" s="1"/>
      <c r="G194" s="1">
        <v>985</v>
      </c>
      <c r="H194" s="1">
        <v>227</v>
      </c>
      <c r="I194" s="1">
        <v>465</v>
      </c>
      <c r="J194" s="1">
        <v>2.8</v>
      </c>
      <c r="K194" s="1">
        <v>240</v>
      </c>
      <c r="L194" s="1" t="s">
        <v>25</v>
      </c>
      <c r="M194" s="1">
        <v>1225</v>
      </c>
      <c r="N194" s="1">
        <v>509</v>
      </c>
      <c r="O194" s="1">
        <v>5</v>
      </c>
      <c r="P194" s="1" t="s">
        <v>63</v>
      </c>
      <c r="Q194" s="1" t="s">
        <v>111</v>
      </c>
      <c r="R194" s="1">
        <v>5139</v>
      </c>
      <c r="S194" s="1">
        <v>2005</v>
      </c>
      <c r="T194" s="1">
        <v>1464</v>
      </c>
      <c r="U194" s="1" t="s">
        <v>66</v>
      </c>
      <c r="V194" s="3" t="s">
        <v>463</v>
      </c>
    </row>
    <row r="195" spans="1:22">
      <c r="A195" s="1" t="s">
        <v>453</v>
      </c>
      <c r="B195" s="1" t="s">
        <v>464</v>
      </c>
      <c r="C195" s="1">
        <v>250</v>
      </c>
      <c r="D195" s="1">
        <v>98.9</v>
      </c>
      <c r="E195" s="1" t="s">
        <v>24</v>
      </c>
      <c r="F195" s="1"/>
      <c r="G195" s="1">
        <v>710</v>
      </c>
      <c r="H195" s="1">
        <v>198</v>
      </c>
      <c r="I195" s="1">
        <v>520</v>
      </c>
      <c r="J195" s="1">
        <v>4.2</v>
      </c>
      <c r="K195" s="1">
        <v>240</v>
      </c>
      <c r="L195" s="1" t="s">
        <v>25</v>
      </c>
      <c r="M195" s="1">
        <v>2250</v>
      </c>
      <c r="N195" s="1">
        <v>509</v>
      </c>
      <c r="O195" s="1">
        <v>5</v>
      </c>
      <c r="P195" s="1" t="s">
        <v>63</v>
      </c>
      <c r="Q195" s="1" t="s">
        <v>111</v>
      </c>
      <c r="R195" s="1">
        <v>5139</v>
      </c>
      <c r="S195" s="1">
        <v>2005</v>
      </c>
      <c r="T195" s="1">
        <v>1464</v>
      </c>
      <c r="U195" s="1" t="s">
        <v>66</v>
      </c>
      <c r="V195" s="3" t="s">
        <v>465</v>
      </c>
    </row>
    <row r="196" spans="1:22">
      <c r="A196" s="1" t="s">
        <v>466</v>
      </c>
      <c r="B196" s="1" t="s">
        <v>467</v>
      </c>
      <c r="C196" s="1">
        <v>270</v>
      </c>
      <c r="D196" s="1">
        <v>112</v>
      </c>
      <c r="E196" s="1" t="s">
        <v>24</v>
      </c>
      <c r="F196" s="1">
        <v>6600</v>
      </c>
      <c r="G196" s="1">
        <v>1200</v>
      </c>
      <c r="H196" s="1">
        <v>143</v>
      </c>
      <c r="I196" s="1">
        <v>665</v>
      </c>
      <c r="J196" s="1">
        <v>3</v>
      </c>
      <c r="K196" s="1">
        <v>184</v>
      </c>
      <c r="L196" s="1" t="s">
        <v>25</v>
      </c>
      <c r="M196" s="1">
        <v>0</v>
      </c>
      <c r="N196" s="1">
        <v>456</v>
      </c>
      <c r="O196" s="1">
        <v>5</v>
      </c>
      <c r="P196" s="1" t="s">
        <v>63</v>
      </c>
      <c r="Q196" s="1" t="s">
        <v>111</v>
      </c>
      <c r="R196" s="1">
        <v>4975</v>
      </c>
      <c r="S196" s="1">
        <v>1939</v>
      </c>
      <c r="T196" s="1">
        <v>1410</v>
      </c>
      <c r="U196" s="1" t="s">
        <v>112</v>
      </c>
      <c r="V196" s="3" t="s">
        <v>468</v>
      </c>
    </row>
    <row r="197" spans="1:22">
      <c r="A197" s="1" t="s">
        <v>466</v>
      </c>
      <c r="B197" s="1" t="s">
        <v>469</v>
      </c>
      <c r="C197" s="1">
        <v>200</v>
      </c>
      <c r="D197" s="1">
        <v>92</v>
      </c>
      <c r="E197" s="1" t="s">
        <v>24</v>
      </c>
      <c r="F197" s="1">
        <v>5400</v>
      </c>
      <c r="G197" s="1"/>
      <c r="H197" s="1">
        <v>130</v>
      </c>
      <c r="I197" s="1">
        <v>565</v>
      </c>
      <c r="J197" s="1">
        <v>4.7</v>
      </c>
      <c r="K197" s="1">
        <v>160</v>
      </c>
      <c r="L197" s="1" t="s">
        <v>25</v>
      </c>
      <c r="M197" s="1">
        <v>0</v>
      </c>
      <c r="N197" s="1">
        <v>456</v>
      </c>
      <c r="O197" s="1">
        <v>5</v>
      </c>
      <c r="P197" s="1" t="s">
        <v>56</v>
      </c>
      <c r="Q197" s="1" t="s">
        <v>111</v>
      </c>
      <c r="R197" s="1">
        <v>4975</v>
      </c>
      <c r="S197" s="1">
        <v>1939</v>
      </c>
      <c r="T197" s="1">
        <v>1410</v>
      </c>
      <c r="U197" s="1" t="s">
        <v>112</v>
      </c>
      <c r="V197" s="3" t="s">
        <v>470</v>
      </c>
    </row>
    <row r="198" spans="1:22">
      <c r="A198" s="1" t="s">
        <v>466</v>
      </c>
      <c r="B198" s="1" t="s">
        <v>471</v>
      </c>
      <c r="C198" s="1">
        <v>250</v>
      </c>
      <c r="D198" s="1">
        <v>92</v>
      </c>
      <c r="E198" s="1" t="s">
        <v>24</v>
      </c>
      <c r="F198" s="1">
        <v>5400</v>
      </c>
      <c r="G198" s="1"/>
      <c r="H198" s="1">
        <v>142</v>
      </c>
      <c r="I198" s="1">
        <v>580</v>
      </c>
      <c r="J198" s="1">
        <v>3.2</v>
      </c>
      <c r="K198" s="1">
        <v>160</v>
      </c>
      <c r="L198" s="1" t="s">
        <v>25</v>
      </c>
      <c r="M198" s="1">
        <v>0</v>
      </c>
      <c r="N198" s="1">
        <v>456</v>
      </c>
      <c r="O198" s="1">
        <v>5</v>
      </c>
      <c r="P198" s="1" t="s">
        <v>63</v>
      </c>
      <c r="Q198" s="1" t="s">
        <v>111</v>
      </c>
      <c r="R198" s="1">
        <v>4975</v>
      </c>
      <c r="S198" s="1">
        <v>1939</v>
      </c>
      <c r="T198" s="1">
        <v>1410</v>
      </c>
      <c r="U198" s="1" t="s">
        <v>112</v>
      </c>
      <c r="V198" s="3" t="s">
        <v>472</v>
      </c>
    </row>
    <row r="199" spans="1:22">
      <c r="A199" s="1" t="s">
        <v>473</v>
      </c>
      <c r="B199" s="1">
        <v>2</v>
      </c>
      <c r="C199" s="1">
        <v>180</v>
      </c>
      <c r="D199" s="1">
        <v>65</v>
      </c>
      <c r="E199" s="1" t="s">
        <v>24</v>
      </c>
      <c r="F199" s="1"/>
      <c r="G199" s="1">
        <v>343</v>
      </c>
      <c r="H199" s="1">
        <v>149</v>
      </c>
      <c r="I199" s="1">
        <v>370</v>
      </c>
      <c r="J199" s="1">
        <v>5.5</v>
      </c>
      <c r="K199" s="1">
        <v>90</v>
      </c>
      <c r="L199" s="1" t="s">
        <v>25</v>
      </c>
      <c r="M199" s="1">
        <v>1600</v>
      </c>
      <c r="N199" s="1">
        <v>410</v>
      </c>
      <c r="O199" s="1">
        <v>5</v>
      </c>
      <c r="P199" s="1" t="s">
        <v>56</v>
      </c>
      <c r="Q199" s="1" t="s">
        <v>40</v>
      </c>
      <c r="R199" s="1">
        <v>4460</v>
      </c>
      <c r="S199" s="1">
        <v>1845</v>
      </c>
      <c r="T199" s="1">
        <v>1573</v>
      </c>
      <c r="U199" s="1" t="s">
        <v>34</v>
      </c>
      <c r="V199" s="3" t="s">
        <v>474</v>
      </c>
    </row>
    <row r="200" spans="1:22">
      <c r="A200" s="1" t="s">
        <v>475</v>
      </c>
      <c r="B200" s="1" t="s">
        <v>476</v>
      </c>
      <c r="C200" s="1">
        <v>200</v>
      </c>
      <c r="D200" s="1">
        <v>74.400000000000006</v>
      </c>
      <c r="E200" s="1" t="s">
        <v>24</v>
      </c>
      <c r="F200" s="1"/>
      <c r="G200" s="1">
        <v>725</v>
      </c>
      <c r="H200" s="1">
        <v>168</v>
      </c>
      <c r="I200" s="1">
        <v>395</v>
      </c>
      <c r="J200" s="1">
        <v>3.2</v>
      </c>
      <c r="K200" s="1">
        <v>85</v>
      </c>
      <c r="L200" s="1" t="s">
        <v>25</v>
      </c>
      <c r="M200" s="1"/>
      <c r="N200" s="1">
        <v>249</v>
      </c>
      <c r="O200" s="1">
        <v>2</v>
      </c>
      <c r="P200" s="1" t="s">
        <v>63</v>
      </c>
      <c r="Q200" s="1" t="s">
        <v>477</v>
      </c>
      <c r="R200" s="1">
        <v>4535</v>
      </c>
      <c r="S200" s="1">
        <v>1913</v>
      </c>
      <c r="T200" s="1">
        <v>1329</v>
      </c>
      <c r="U200" s="1" t="s">
        <v>272</v>
      </c>
      <c r="V200" s="3" t="s">
        <v>478</v>
      </c>
    </row>
    <row r="201" spans="1:22">
      <c r="A201" s="1" t="s">
        <v>475</v>
      </c>
      <c r="B201" s="1" t="s">
        <v>479</v>
      </c>
      <c r="C201" s="1">
        <v>195</v>
      </c>
      <c r="D201" s="1">
        <v>74.400000000000006</v>
      </c>
      <c r="E201" s="1" t="s">
        <v>24</v>
      </c>
      <c r="F201" s="1"/>
      <c r="G201" s="1">
        <v>475</v>
      </c>
      <c r="H201" s="1">
        <v>146</v>
      </c>
      <c r="I201" s="1">
        <v>425</v>
      </c>
      <c r="J201" s="1">
        <v>5</v>
      </c>
      <c r="K201" s="1">
        <v>85</v>
      </c>
      <c r="L201" s="1" t="s">
        <v>25</v>
      </c>
      <c r="M201" s="1"/>
      <c r="N201" s="1">
        <v>249</v>
      </c>
      <c r="O201" s="1">
        <v>2</v>
      </c>
      <c r="P201" s="1" t="s">
        <v>56</v>
      </c>
      <c r="Q201" s="1" t="s">
        <v>477</v>
      </c>
      <c r="R201" s="1">
        <v>4535</v>
      </c>
      <c r="S201" s="1">
        <v>1913</v>
      </c>
      <c r="T201" s="1">
        <v>1329</v>
      </c>
      <c r="U201" s="1" t="s">
        <v>272</v>
      </c>
      <c r="V201" s="3" t="s">
        <v>480</v>
      </c>
    </row>
    <row r="202" spans="1:22">
      <c r="A202" s="1" t="s">
        <v>475</v>
      </c>
      <c r="B202" s="1" t="s">
        <v>481</v>
      </c>
      <c r="C202" s="1">
        <v>160</v>
      </c>
      <c r="D202" s="1">
        <v>50.8</v>
      </c>
      <c r="E202" s="1" t="s">
        <v>24</v>
      </c>
      <c r="F202" s="1">
        <v>104</v>
      </c>
      <c r="G202" s="1">
        <v>250</v>
      </c>
      <c r="H202" s="1">
        <v>145</v>
      </c>
      <c r="I202" s="1">
        <v>300</v>
      </c>
      <c r="J202" s="1">
        <v>7.7</v>
      </c>
      <c r="K202" s="1">
        <v>68</v>
      </c>
      <c r="L202" s="1" t="s">
        <v>25</v>
      </c>
      <c r="M202" s="1">
        <v>500</v>
      </c>
      <c r="N202" s="1">
        <v>363</v>
      </c>
      <c r="O202" s="1">
        <v>5</v>
      </c>
      <c r="P202" s="1" t="s">
        <v>56</v>
      </c>
      <c r="Q202" s="1" t="s">
        <v>169</v>
      </c>
      <c r="R202" s="1">
        <v>4287</v>
      </c>
      <c r="S202" s="1">
        <v>1836</v>
      </c>
      <c r="T202" s="1">
        <v>1504</v>
      </c>
      <c r="U202" s="1" t="s">
        <v>28</v>
      </c>
      <c r="V202" s="3" t="s">
        <v>482</v>
      </c>
    </row>
    <row r="203" spans="1:22">
      <c r="A203" s="1" t="s">
        <v>475</v>
      </c>
      <c r="B203" s="1" t="s">
        <v>483</v>
      </c>
      <c r="C203" s="1">
        <v>160</v>
      </c>
      <c r="D203" s="1">
        <v>61.7</v>
      </c>
      <c r="E203" s="1" t="s">
        <v>24</v>
      </c>
      <c r="F203" s="1">
        <v>104</v>
      </c>
      <c r="G203" s="1">
        <v>250</v>
      </c>
      <c r="H203" s="1">
        <v>142</v>
      </c>
      <c r="I203" s="1">
        <v>360</v>
      </c>
      <c r="J203" s="1">
        <v>7.9</v>
      </c>
      <c r="K203" s="1">
        <v>116</v>
      </c>
      <c r="L203" s="1" t="s">
        <v>25</v>
      </c>
      <c r="M203" s="1">
        <v>500</v>
      </c>
      <c r="N203" s="1">
        <v>363</v>
      </c>
      <c r="O203" s="1">
        <v>5</v>
      </c>
      <c r="P203" s="1" t="s">
        <v>56</v>
      </c>
      <c r="Q203" s="1" t="s">
        <v>169</v>
      </c>
      <c r="R203" s="1">
        <v>4287</v>
      </c>
      <c r="S203" s="1">
        <v>1836</v>
      </c>
      <c r="T203" s="1">
        <v>1504</v>
      </c>
      <c r="U203" s="1" t="s">
        <v>28</v>
      </c>
      <c r="V203" s="3" t="s">
        <v>484</v>
      </c>
    </row>
    <row r="204" spans="1:22">
      <c r="A204" s="1" t="s">
        <v>475</v>
      </c>
      <c r="B204" s="1" t="s">
        <v>485</v>
      </c>
      <c r="C204" s="1">
        <v>180</v>
      </c>
      <c r="D204" s="1">
        <v>74.400000000000006</v>
      </c>
      <c r="E204" s="1" t="s">
        <v>24</v>
      </c>
      <c r="F204" s="1"/>
      <c r="G204" s="1">
        <v>350</v>
      </c>
      <c r="H204" s="1">
        <v>143</v>
      </c>
      <c r="I204" s="1">
        <v>425</v>
      </c>
      <c r="J204" s="1">
        <v>6.5</v>
      </c>
      <c r="K204" s="1">
        <v>110</v>
      </c>
      <c r="L204" s="1" t="s">
        <v>25</v>
      </c>
      <c r="M204" s="1">
        <v>500</v>
      </c>
      <c r="N204" s="1">
        <v>363</v>
      </c>
      <c r="O204" s="1">
        <v>5</v>
      </c>
      <c r="P204" s="1" t="s">
        <v>56</v>
      </c>
      <c r="Q204" s="1" t="s">
        <v>169</v>
      </c>
      <c r="R204" s="1">
        <v>4287</v>
      </c>
      <c r="S204" s="1">
        <v>1836</v>
      </c>
      <c r="T204" s="1">
        <v>1516</v>
      </c>
      <c r="U204" s="1" t="s">
        <v>28</v>
      </c>
      <c r="V204" s="3" t="s">
        <v>486</v>
      </c>
    </row>
    <row r="205" spans="1:22">
      <c r="A205" s="1" t="s">
        <v>475</v>
      </c>
      <c r="B205" s="1" t="s">
        <v>487</v>
      </c>
      <c r="C205" s="1">
        <v>200</v>
      </c>
      <c r="D205" s="1">
        <v>61.7</v>
      </c>
      <c r="E205" s="1" t="s">
        <v>24</v>
      </c>
      <c r="F205" s="1">
        <v>104</v>
      </c>
      <c r="G205" s="1">
        <v>600</v>
      </c>
      <c r="H205" s="1">
        <v>160</v>
      </c>
      <c r="I205" s="1">
        <v>320</v>
      </c>
      <c r="J205" s="1">
        <v>3.8</v>
      </c>
      <c r="K205" s="1">
        <v>116</v>
      </c>
      <c r="L205" s="1" t="s">
        <v>25</v>
      </c>
      <c r="M205" s="1">
        <v>500</v>
      </c>
      <c r="N205" s="1">
        <v>363</v>
      </c>
      <c r="O205" s="1">
        <v>5</v>
      </c>
      <c r="P205" s="1" t="s">
        <v>63</v>
      </c>
      <c r="Q205" s="1" t="s">
        <v>169</v>
      </c>
      <c r="R205" s="1">
        <v>4287</v>
      </c>
      <c r="S205" s="1">
        <v>1836</v>
      </c>
      <c r="T205" s="1">
        <v>1516</v>
      </c>
      <c r="U205" s="1" t="s">
        <v>28</v>
      </c>
      <c r="V205" s="3" t="s">
        <v>488</v>
      </c>
    </row>
    <row r="206" spans="1:22">
      <c r="A206" s="1" t="s">
        <v>475</v>
      </c>
      <c r="B206" s="1" t="s">
        <v>489</v>
      </c>
      <c r="C206" s="1">
        <v>185</v>
      </c>
      <c r="D206" s="1">
        <v>57.4</v>
      </c>
      <c r="E206" s="1" t="s">
        <v>24</v>
      </c>
      <c r="F206" s="1"/>
      <c r="G206" s="1">
        <v>280</v>
      </c>
      <c r="H206" s="1">
        <v>151</v>
      </c>
      <c r="I206" s="1">
        <v>335</v>
      </c>
      <c r="J206" s="1">
        <v>7.7</v>
      </c>
      <c r="K206" s="1">
        <v>60</v>
      </c>
      <c r="L206" s="1" t="s">
        <v>25</v>
      </c>
      <c r="M206" s="1">
        <v>500</v>
      </c>
      <c r="N206" s="1">
        <v>479</v>
      </c>
      <c r="O206" s="1">
        <v>5</v>
      </c>
      <c r="P206" s="1" t="s">
        <v>26</v>
      </c>
      <c r="Q206" s="1" t="s">
        <v>169</v>
      </c>
      <c r="R206" s="1">
        <v>4600</v>
      </c>
      <c r="S206" s="1">
        <v>1818</v>
      </c>
      <c r="T206" s="1">
        <v>1543</v>
      </c>
      <c r="U206" s="1" t="s">
        <v>58</v>
      </c>
      <c r="V206" s="3" t="s">
        <v>490</v>
      </c>
    </row>
    <row r="207" spans="1:22">
      <c r="A207" s="1" t="s">
        <v>475</v>
      </c>
      <c r="B207" s="1" t="s">
        <v>491</v>
      </c>
      <c r="C207" s="1">
        <v>185</v>
      </c>
      <c r="D207" s="1">
        <v>46</v>
      </c>
      <c r="E207" s="1" t="s">
        <v>24</v>
      </c>
      <c r="F207" s="1"/>
      <c r="G207" s="1">
        <v>280</v>
      </c>
      <c r="H207" s="1">
        <v>148</v>
      </c>
      <c r="I207" s="1">
        <v>265</v>
      </c>
      <c r="J207" s="1">
        <v>7.7</v>
      </c>
      <c r="K207" s="1">
        <v>53</v>
      </c>
      <c r="L207" s="1" t="s">
        <v>25</v>
      </c>
      <c r="M207" s="1">
        <v>500</v>
      </c>
      <c r="N207" s="1">
        <v>479</v>
      </c>
      <c r="O207" s="1">
        <v>5</v>
      </c>
      <c r="P207" s="1" t="s">
        <v>26</v>
      </c>
      <c r="Q207" s="1" t="s">
        <v>169</v>
      </c>
      <c r="R207" s="1">
        <v>4600</v>
      </c>
      <c r="S207" s="1">
        <v>1818</v>
      </c>
      <c r="T207" s="1">
        <v>1543</v>
      </c>
      <c r="U207" s="1" t="s">
        <v>58</v>
      </c>
      <c r="V207" s="3" t="s">
        <v>492</v>
      </c>
    </row>
    <row r="208" spans="1:22">
      <c r="A208" s="1" t="s">
        <v>475</v>
      </c>
      <c r="B208" s="1" t="s">
        <v>493</v>
      </c>
      <c r="C208" s="1">
        <v>170</v>
      </c>
      <c r="D208" s="1">
        <v>47.1</v>
      </c>
      <c r="E208" s="1" t="s">
        <v>24</v>
      </c>
      <c r="F208" s="1"/>
      <c r="G208" s="1">
        <v>250</v>
      </c>
      <c r="H208" s="1">
        <v>139</v>
      </c>
      <c r="I208" s="1">
        <v>275</v>
      </c>
      <c r="J208" s="1">
        <v>8</v>
      </c>
      <c r="K208" s="1">
        <v>80</v>
      </c>
      <c r="L208" s="1" t="s">
        <v>25</v>
      </c>
      <c r="M208" s="1">
        <v>750</v>
      </c>
      <c r="N208" s="1">
        <v>453</v>
      </c>
      <c r="O208" s="1">
        <v>5</v>
      </c>
      <c r="P208" s="1" t="s">
        <v>56</v>
      </c>
      <c r="Q208" s="1" t="s">
        <v>40</v>
      </c>
      <c r="R208" s="1">
        <v>4476</v>
      </c>
      <c r="S208" s="1">
        <v>1849</v>
      </c>
      <c r="T208" s="1">
        <v>1621</v>
      </c>
      <c r="U208" s="1" t="s">
        <v>34</v>
      </c>
      <c r="V208" s="3" t="s">
        <v>494</v>
      </c>
    </row>
    <row r="209" spans="1:22">
      <c r="A209" s="1" t="s">
        <v>475</v>
      </c>
      <c r="B209" s="1" t="s">
        <v>495</v>
      </c>
      <c r="C209" s="1">
        <v>190</v>
      </c>
      <c r="D209" s="1">
        <v>62.1</v>
      </c>
      <c r="E209" s="1" t="s">
        <v>24</v>
      </c>
      <c r="F209" s="1"/>
      <c r="G209" s="1">
        <v>350</v>
      </c>
      <c r="H209" s="1">
        <v>134</v>
      </c>
      <c r="I209" s="1">
        <v>365</v>
      </c>
      <c r="J209" s="1">
        <v>6.3</v>
      </c>
      <c r="K209" s="1">
        <v>90</v>
      </c>
      <c r="L209" s="1" t="s">
        <v>25</v>
      </c>
      <c r="M209" s="1">
        <v>750</v>
      </c>
      <c r="N209" s="1">
        <v>453</v>
      </c>
      <c r="O209" s="1">
        <v>5</v>
      </c>
      <c r="P209" s="1" t="s">
        <v>56</v>
      </c>
      <c r="Q209" s="1" t="s">
        <v>40</v>
      </c>
      <c r="R209" s="1">
        <v>4476</v>
      </c>
      <c r="S209" s="1">
        <v>1849</v>
      </c>
      <c r="T209" s="1">
        <v>1621</v>
      </c>
      <c r="U209" s="1" t="s">
        <v>34</v>
      </c>
      <c r="V209" s="3" t="s">
        <v>496</v>
      </c>
    </row>
    <row r="210" spans="1:22">
      <c r="A210" s="1" t="s">
        <v>475</v>
      </c>
      <c r="B210" s="1" t="s">
        <v>497</v>
      </c>
      <c r="C210" s="1">
        <v>175</v>
      </c>
      <c r="D210" s="1">
        <v>68.3</v>
      </c>
      <c r="E210" s="1" t="s">
        <v>24</v>
      </c>
      <c r="F210" s="1"/>
      <c r="G210" s="1">
        <v>280</v>
      </c>
      <c r="H210" s="1">
        <v>155</v>
      </c>
      <c r="I210" s="1">
        <v>370</v>
      </c>
      <c r="J210" s="1">
        <v>8.4</v>
      </c>
      <c r="K210" s="1">
        <v>82</v>
      </c>
      <c r="L210" s="1" t="s">
        <v>25</v>
      </c>
      <c r="M210" s="1">
        <v>500</v>
      </c>
      <c r="N210" s="1">
        <v>448</v>
      </c>
      <c r="O210" s="1">
        <v>5</v>
      </c>
      <c r="P210" s="1" t="s">
        <v>26</v>
      </c>
      <c r="Q210" s="1" t="s">
        <v>33</v>
      </c>
      <c r="R210" s="1">
        <v>4323</v>
      </c>
      <c r="S210" s="1">
        <v>1809</v>
      </c>
      <c r="T210" s="1">
        <v>1649</v>
      </c>
      <c r="U210" s="1" t="s">
        <v>34</v>
      </c>
      <c r="V210" s="3" t="s">
        <v>498</v>
      </c>
    </row>
    <row r="211" spans="1:22">
      <c r="A211" s="1" t="s">
        <v>475</v>
      </c>
      <c r="B211" s="1" t="s">
        <v>499</v>
      </c>
      <c r="C211" s="1">
        <v>175</v>
      </c>
      <c r="D211" s="1">
        <v>49</v>
      </c>
      <c r="E211" s="1" t="s">
        <v>24</v>
      </c>
      <c r="F211" s="1"/>
      <c r="G211" s="1">
        <v>280</v>
      </c>
      <c r="H211" s="1">
        <v>153</v>
      </c>
      <c r="I211" s="1">
        <v>265</v>
      </c>
      <c r="J211" s="1">
        <v>8.6</v>
      </c>
      <c r="K211" s="1">
        <v>50</v>
      </c>
      <c r="L211" s="1" t="s">
        <v>25</v>
      </c>
      <c r="M211" s="1">
        <v>500</v>
      </c>
      <c r="N211" s="1">
        <v>448</v>
      </c>
      <c r="O211" s="1">
        <v>5</v>
      </c>
      <c r="P211" s="1" t="s">
        <v>26</v>
      </c>
      <c r="Q211" s="1" t="s">
        <v>33</v>
      </c>
      <c r="R211" s="1">
        <v>4323</v>
      </c>
      <c r="S211" s="1">
        <v>1809</v>
      </c>
      <c r="T211" s="1">
        <v>1649</v>
      </c>
      <c r="U211" s="1" t="s">
        <v>34</v>
      </c>
      <c r="V211" s="3" t="s">
        <v>500</v>
      </c>
    </row>
    <row r="212" spans="1:22">
      <c r="A212" s="1" t="s">
        <v>501</v>
      </c>
      <c r="B212" s="1" t="s">
        <v>502</v>
      </c>
      <c r="C212" s="1">
        <v>290</v>
      </c>
      <c r="D212" s="1">
        <v>83</v>
      </c>
      <c r="E212" s="1" t="s">
        <v>24</v>
      </c>
      <c r="F212" s="1"/>
      <c r="G212" s="1">
        <v>1350</v>
      </c>
      <c r="H212" s="1">
        <v>198</v>
      </c>
      <c r="I212" s="1">
        <v>395</v>
      </c>
      <c r="J212" s="1">
        <v>2.8</v>
      </c>
      <c r="K212" s="1">
        <v>190</v>
      </c>
      <c r="L212" s="1" t="s">
        <v>25</v>
      </c>
      <c r="M212" s="1"/>
      <c r="N212" s="1">
        <v>151</v>
      </c>
      <c r="O212" s="1">
        <v>4</v>
      </c>
      <c r="P212" s="1" t="s">
        <v>63</v>
      </c>
      <c r="Q212" s="1" t="s">
        <v>111</v>
      </c>
      <c r="R212" s="1">
        <v>4966</v>
      </c>
      <c r="S212" s="1">
        <v>1957</v>
      </c>
      <c r="T212" s="1">
        <v>1365</v>
      </c>
      <c r="U212" s="1" t="s">
        <v>272</v>
      </c>
      <c r="V212" s="3" t="s">
        <v>503</v>
      </c>
    </row>
    <row r="213" spans="1:22">
      <c r="A213" s="1" t="s">
        <v>501</v>
      </c>
      <c r="B213" s="1" t="s">
        <v>504</v>
      </c>
      <c r="C213" s="1">
        <v>325</v>
      </c>
      <c r="D213" s="1">
        <v>83</v>
      </c>
      <c r="E213" s="1" t="s">
        <v>24</v>
      </c>
      <c r="F213" s="1"/>
      <c r="G213" s="1">
        <v>1350</v>
      </c>
      <c r="H213" s="1">
        <v>182</v>
      </c>
      <c r="I213" s="1">
        <v>420</v>
      </c>
      <c r="J213" s="1">
        <v>2.7</v>
      </c>
      <c r="K213" s="1">
        <v>217</v>
      </c>
      <c r="L213" s="1" t="s">
        <v>25</v>
      </c>
      <c r="M213" s="1"/>
      <c r="N213" s="1">
        <v>270</v>
      </c>
      <c r="O213" s="1">
        <v>4</v>
      </c>
      <c r="P213" s="1" t="s">
        <v>63</v>
      </c>
      <c r="Q213" s="1" t="s">
        <v>111</v>
      </c>
      <c r="R213" s="1">
        <v>4959</v>
      </c>
      <c r="S213" s="1">
        <v>1957</v>
      </c>
      <c r="T213" s="1">
        <v>1353</v>
      </c>
      <c r="U213" s="1" t="s">
        <v>505</v>
      </c>
      <c r="V213" s="3" t="s">
        <v>506</v>
      </c>
    </row>
    <row r="214" spans="1:22">
      <c r="A214" s="1" t="s">
        <v>501</v>
      </c>
      <c r="B214" s="1" t="s">
        <v>507</v>
      </c>
      <c r="C214" s="1">
        <v>220</v>
      </c>
      <c r="D214" s="1">
        <v>95</v>
      </c>
      <c r="E214" s="1" t="s">
        <v>24</v>
      </c>
      <c r="F214" s="1"/>
      <c r="G214" s="1">
        <v>820</v>
      </c>
      <c r="H214" s="1">
        <v>220</v>
      </c>
      <c r="I214" s="1">
        <v>400</v>
      </c>
      <c r="J214" s="1">
        <v>4.0999999999999996</v>
      </c>
      <c r="K214" s="1">
        <v>110</v>
      </c>
      <c r="L214" s="1" t="s">
        <v>25</v>
      </c>
      <c r="M214" s="1">
        <v>1800</v>
      </c>
      <c r="N214" s="1">
        <v>535</v>
      </c>
      <c r="O214" s="1">
        <v>5</v>
      </c>
      <c r="P214" s="1" t="s">
        <v>63</v>
      </c>
      <c r="Q214" s="1" t="s">
        <v>57</v>
      </c>
      <c r="R214" s="1">
        <v>4865</v>
      </c>
      <c r="S214" s="1">
        <v>1948</v>
      </c>
      <c r="T214" s="1">
        <v>1651</v>
      </c>
      <c r="U214" s="1" t="s">
        <v>34</v>
      </c>
      <c r="V214" s="3" t="s">
        <v>508</v>
      </c>
    </row>
    <row r="215" spans="1:22">
      <c r="A215" s="1" t="s">
        <v>509</v>
      </c>
      <c r="B215" s="1" t="s">
        <v>510</v>
      </c>
      <c r="C215" s="1">
        <v>180</v>
      </c>
      <c r="D215" s="1">
        <v>84</v>
      </c>
      <c r="E215" s="1" t="s">
        <v>24</v>
      </c>
      <c r="F215" s="1"/>
      <c r="G215" s="1">
        <v>350</v>
      </c>
      <c r="H215" s="1">
        <v>195</v>
      </c>
      <c r="I215" s="1">
        <v>365</v>
      </c>
      <c r="J215" s="1">
        <v>9.1999999999999993</v>
      </c>
      <c r="K215" s="1">
        <v>103</v>
      </c>
      <c r="L215" s="1" t="s">
        <v>25</v>
      </c>
      <c r="M215" s="1">
        <v>1000</v>
      </c>
      <c r="N215" s="1" t="s">
        <v>511</v>
      </c>
      <c r="O215" s="1">
        <v>7</v>
      </c>
      <c r="P215" s="1" t="s">
        <v>26</v>
      </c>
      <c r="Q215" s="1" t="s">
        <v>216</v>
      </c>
      <c r="R215" s="1">
        <v>5270</v>
      </c>
      <c r="S215" s="1">
        <v>2000</v>
      </c>
      <c r="T215" s="1">
        <v>1840</v>
      </c>
      <c r="U215" s="1" t="s">
        <v>217</v>
      </c>
      <c r="V215" s="3" t="s">
        <v>512</v>
      </c>
    </row>
    <row r="216" spans="1:22">
      <c r="A216" s="1" t="s">
        <v>513</v>
      </c>
      <c r="B216" s="1" t="s">
        <v>514</v>
      </c>
      <c r="C216" s="1">
        <v>175</v>
      </c>
      <c r="D216" s="1">
        <v>66</v>
      </c>
      <c r="E216" s="1" t="s">
        <v>24</v>
      </c>
      <c r="F216" s="1"/>
      <c r="G216" s="1">
        <v>320</v>
      </c>
      <c r="H216" s="1">
        <v>138</v>
      </c>
      <c r="I216" s="1">
        <v>390</v>
      </c>
      <c r="J216" s="1">
        <v>7.6</v>
      </c>
      <c r="K216" s="1">
        <v>120</v>
      </c>
      <c r="L216" s="1" t="s">
        <v>25</v>
      </c>
      <c r="M216" s="1">
        <v>1500</v>
      </c>
      <c r="N216" s="1">
        <v>456</v>
      </c>
      <c r="O216" s="1">
        <v>5</v>
      </c>
      <c r="P216" s="1" t="s">
        <v>56</v>
      </c>
      <c r="Q216" s="1" t="s">
        <v>122</v>
      </c>
      <c r="R216" s="1">
        <v>4921</v>
      </c>
      <c r="S216" s="1">
        <v>1890</v>
      </c>
      <c r="T216" s="1">
        <v>1491</v>
      </c>
      <c r="U216" s="1" t="s">
        <v>66</v>
      </c>
      <c r="V216" s="3" t="s">
        <v>515</v>
      </c>
    </row>
    <row r="217" spans="1:22">
      <c r="A217" s="1" t="s">
        <v>513</v>
      </c>
      <c r="B217" s="1" t="s">
        <v>516</v>
      </c>
      <c r="C217" s="1">
        <v>175</v>
      </c>
      <c r="D217" s="1">
        <v>75</v>
      </c>
      <c r="E217" s="1" t="s">
        <v>24</v>
      </c>
      <c r="F217" s="1"/>
      <c r="G217" s="1">
        <v>320</v>
      </c>
      <c r="H217" s="1">
        <v>136</v>
      </c>
      <c r="I217" s="1">
        <v>440</v>
      </c>
      <c r="J217" s="1">
        <v>7.8</v>
      </c>
      <c r="K217" s="1">
        <v>70</v>
      </c>
      <c r="L217" s="1" t="s">
        <v>25</v>
      </c>
      <c r="M217" s="1">
        <v>1500</v>
      </c>
      <c r="N217" s="1">
        <v>456</v>
      </c>
      <c r="O217" s="1">
        <v>5</v>
      </c>
      <c r="P217" s="1" t="s">
        <v>56</v>
      </c>
      <c r="Q217" s="1" t="s">
        <v>122</v>
      </c>
      <c r="R217" s="1">
        <v>4921</v>
      </c>
      <c r="S217" s="1">
        <v>1890</v>
      </c>
      <c r="T217" s="1">
        <v>1491</v>
      </c>
      <c r="U217" s="1" t="s">
        <v>66</v>
      </c>
      <c r="V217" s="3" t="s">
        <v>517</v>
      </c>
    </row>
    <row r="218" spans="1:22">
      <c r="A218" s="1" t="s">
        <v>518</v>
      </c>
      <c r="B218" s="1" t="s">
        <v>519</v>
      </c>
      <c r="C218" s="1">
        <v>210</v>
      </c>
      <c r="D218" s="1">
        <v>85</v>
      </c>
      <c r="E218" s="1" t="s">
        <v>24</v>
      </c>
      <c r="F218" s="1"/>
      <c r="G218" s="1">
        <v>335</v>
      </c>
      <c r="H218" s="1">
        <v>122</v>
      </c>
      <c r="I218" s="1">
        <v>565</v>
      </c>
      <c r="J218" s="1">
        <v>6.7</v>
      </c>
      <c r="K218" s="1">
        <v>235</v>
      </c>
      <c r="L218" s="1" t="s">
        <v>25</v>
      </c>
      <c r="M218" s="1">
        <v>1500</v>
      </c>
      <c r="N218" s="1">
        <v>405</v>
      </c>
      <c r="O218" s="1">
        <v>5</v>
      </c>
      <c r="P218" s="1" t="s">
        <v>56</v>
      </c>
      <c r="Q218" s="1" t="s">
        <v>122</v>
      </c>
      <c r="R218" s="1">
        <v>4723</v>
      </c>
      <c r="S218" s="1">
        <v>1855</v>
      </c>
      <c r="T218" s="1">
        <v>1468</v>
      </c>
      <c r="U218" s="1" t="s">
        <v>112</v>
      </c>
      <c r="V218" s="3" t="s">
        <v>520</v>
      </c>
    </row>
    <row r="219" spans="1:22">
      <c r="A219" s="1" t="s">
        <v>518</v>
      </c>
      <c r="B219" s="1" t="s">
        <v>521</v>
      </c>
      <c r="C219" s="1">
        <v>210</v>
      </c>
      <c r="D219" s="1">
        <v>85</v>
      </c>
      <c r="E219" s="1" t="s">
        <v>24</v>
      </c>
      <c r="F219" s="1"/>
      <c r="G219" s="1">
        <v>515</v>
      </c>
      <c r="H219" s="1">
        <v>126</v>
      </c>
      <c r="I219" s="1">
        <v>550</v>
      </c>
      <c r="J219" s="1">
        <v>4.9000000000000004</v>
      </c>
      <c r="K219" s="1">
        <v>235</v>
      </c>
      <c r="L219" s="1" t="s">
        <v>25</v>
      </c>
      <c r="M219" s="1">
        <v>1800</v>
      </c>
      <c r="N219" s="1">
        <v>405</v>
      </c>
      <c r="O219" s="1">
        <v>5</v>
      </c>
      <c r="P219" s="1" t="s">
        <v>63</v>
      </c>
      <c r="Q219" s="1" t="s">
        <v>122</v>
      </c>
      <c r="R219" s="1">
        <v>4723</v>
      </c>
      <c r="S219" s="1">
        <v>1855</v>
      </c>
      <c r="T219" s="1">
        <v>1468</v>
      </c>
      <c r="U219" s="1" t="s">
        <v>112</v>
      </c>
      <c r="V219" s="3" t="s">
        <v>522</v>
      </c>
    </row>
    <row r="220" spans="1:22">
      <c r="A220" s="1" t="s">
        <v>518</v>
      </c>
      <c r="B220" s="1" t="s">
        <v>523</v>
      </c>
      <c r="C220" s="1">
        <v>160</v>
      </c>
      <c r="D220" s="1">
        <v>66.5</v>
      </c>
      <c r="E220" s="1" t="s">
        <v>24</v>
      </c>
      <c r="F220" s="1">
        <v>300</v>
      </c>
      <c r="G220" s="1">
        <v>385</v>
      </c>
      <c r="H220" s="1">
        <v>146</v>
      </c>
      <c r="I220" s="1">
        <v>395</v>
      </c>
      <c r="J220" s="1">
        <v>8.6</v>
      </c>
      <c r="K220" s="1">
        <v>100</v>
      </c>
      <c r="L220" s="1" t="s">
        <v>25</v>
      </c>
      <c r="M220" s="1">
        <v>1500</v>
      </c>
      <c r="N220" s="1">
        <v>340</v>
      </c>
      <c r="O220" s="1">
        <v>5</v>
      </c>
      <c r="P220" s="1" t="s">
        <v>26</v>
      </c>
      <c r="Q220" s="1" t="s">
        <v>40</v>
      </c>
      <c r="R220" s="1">
        <v>4463</v>
      </c>
      <c r="S220" s="1">
        <v>1834</v>
      </c>
      <c r="T220" s="1">
        <v>1620</v>
      </c>
      <c r="U220" s="1" t="s">
        <v>34</v>
      </c>
      <c r="V220" s="3" t="s">
        <v>524</v>
      </c>
    </row>
    <row r="221" spans="1:22">
      <c r="A221" s="1" t="s">
        <v>518</v>
      </c>
      <c r="B221" s="1" t="s">
        <v>525</v>
      </c>
      <c r="C221" s="1">
        <v>160</v>
      </c>
      <c r="D221" s="1">
        <v>70.5</v>
      </c>
      <c r="E221" s="1" t="s">
        <v>24</v>
      </c>
      <c r="F221" s="1"/>
      <c r="G221" s="1">
        <v>385</v>
      </c>
      <c r="H221" s="1">
        <v>142</v>
      </c>
      <c r="I221" s="1">
        <v>420</v>
      </c>
      <c r="J221" s="1">
        <v>8.6</v>
      </c>
      <c r="K221" s="1">
        <v>90</v>
      </c>
      <c r="L221" s="1" t="s">
        <v>25</v>
      </c>
      <c r="M221" s="1">
        <v>1500</v>
      </c>
      <c r="N221" s="1">
        <v>340</v>
      </c>
      <c r="O221" s="1">
        <v>5</v>
      </c>
      <c r="P221" s="1" t="s">
        <v>26</v>
      </c>
      <c r="Q221" s="1" t="s">
        <v>40</v>
      </c>
      <c r="R221" s="1">
        <v>4463</v>
      </c>
      <c r="S221" s="1">
        <v>1834</v>
      </c>
      <c r="T221" s="1">
        <v>1620</v>
      </c>
      <c r="U221" s="1" t="s">
        <v>34</v>
      </c>
      <c r="V221" s="3" t="s">
        <v>526</v>
      </c>
    </row>
    <row r="222" spans="1:22">
      <c r="A222" s="1" t="s">
        <v>518</v>
      </c>
      <c r="B222" s="1" t="s">
        <v>527</v>
      </c>
      <c r="C222" s="1">
        <v>160</v>
      </c>
      <c r="D222" s="1">
        <v>66.5</v>
      </c>
      <c r="E222" s="1" t="s">
        <v>24</v>
      </c>
      <c r="F222" s="1">
        <v>300</v>
      </c>
      <c r="G222" s="1">
        <v>390</v>
      </c>
      <c r="H222" s="1">
        <v>162</v>
      </c>
      <c r="I222" s="1">
        <v>350</v>
      </c>
      <c r="J222" s="1">
        <v>7.7</v>
      </c>
      <c r="K222" s="1">
        <v>100</v>
      </c>
      <c r="L222" s="1" t="s">
        <v>25</v>
      </c>
      <c r="M222" s="1">
        <v>1800</v>
      </c>
      <c r="N222" s="1">
        <v>340</v>
      </c>
      <c r="O222" s="1">
        <v>5</v>
      </c>
      <c r="P222" s="1" t="s">
        <v>63</v>
      </c>
      <c r="Q222" s="1" t="s">
        <v>40</v>
      </c>
      <c r="R222" s="1">
        <v>4463</v>
      </c>
      <c r="S222" s="1">
        <v>1834</v>
      </c>
      <c r="T222" s="1">
        <v>1620</v>
      </c>
      <c r="U222" s="1" t="s">
        <v>34</v>
      </c>
      <c r="V222" s="3" t="s">
        <v>528</v>
      </c>
    </row>
    <row r="223" spans="1:22">
      <c r="A223" s="1" t="s">
        <v>518</v>
      </c>
      <c r="B223" s="1" t="s">
        <v>529</v>
      </c>
      <c r="C223" s="1">
        <v>160</v>
      </c>
      <c r="D223" s="1">
        <v>66.5</v>
      </c>
      <c r="E223" s="1" t="s">
        <v>24</v>
      </c>
      <c r="F223" s="1">
        <v>300</v>
      </c>
      <c r="G223" s="1">
        <v>520</v>
      </c>
      <c r="H223" s="1">
        <v>162</v>
      </c>
      <c r="I223" s="1">
        <v>350</v>
      </c>
      <c r="J223" s="1">
        <v>6</v>
      </c>
      <c r="K223" s="1">
        <v>100</v>
      </c>
      <c r="L223" s="1" t="s">
        <v>25</v>
      </c>
      <c r="M223" s="1">
        <v>1800</v>
      </c>
      <c r="N223" s="1">
        <v>340</v>
      </c>
      <c r="O223" s="1">
        <v>5</v>
      </c>
      <c r="P223" s="1" t="s">
        <v>63</v>
      </c>
      <c r="Q223" s="1" t="s">
        <v>40</v>
      </c>
      <c r="R223" s="1">
        <v>4463</v>
      </c>
      <c r="S223" s="1">
        <v>1834</v>
      </c>
      <c r="T223" s="1">
        <v>1620</v>
      </c>
      <c r="U223" s="1" t="s">
        <v>34</v>
      </c>
      <c r="V223" s="3" t="s">
        <v>530</v>
      </c>
    </row>
    <row r="224" spans="1:22">
      <c r="A224" s="1" t="s">
        <v>518</v>
      </c>
      <c r="B224" s="1" t="s">
        <v>531</v>
      </c>
      <c r="C224" s="1">
        <v>160</v>
      </c>
      <c r="D224" s="1">
        <v>70.5</v>
      </c>
      <c r="E224" s="1" t="s">
        <v>24</v>
      </c>
      <c r="F224" s="1"/>
      <c r="G224" s="1">
        <v>385</v>
      </c>
      <c r="H224" s="1">
        <v>152</v>
      </c>
      <c r="I224" s="1">
        <v>415</v>
      </c>
      <c r="J224" s="1">
        <v>8.9</v>
      </c>
      <c r="K224" s="1">
        <v>90</v>
      </c>
      <c r="L224" s="1" t="s">
        <v>25</v>
      </c>
      <c r="M224" s="1">
        <v>1400</v>
      </c>
      <c r="N224" s="1">
        <v>495</v>
      </c>
      <c r="O224" s="1">
        <v>7</v>
      </c>
      <c r="P224" s="1" t="s">
        <v>26</v>
      </c>
      <c r="Q224" s="1" t="s">
        <v>40</v>
      </c>
      <c r="R224" s="1">
        <v>4684</v>
      </c>
      <c r="S224" s="1">
        <v>1834</v>
      </c>
      <c r="T224" s="1">
        <v>1667</v>
      </c>
      <c r="U224" s="1" t="s">
        <v>34</v>
      </c>
      <c r="V224" s="3" t="s">
        <v>532</v>
      </c>
    </row>
    <row r="225" spans="1:22">
      <c r="A225" s="1" t="s">
        <v>518</v>
      </c>
      <c r="B225" s="1" t="s">
        <v>533</v>
      </c>
      <c r="C225" s="1">
        <v>160</v>
      </c>
      <c r="D225" s="1">
        <v>66.5</v>
      </c>
      <c r="E225" s="1" t="s">
        <v>24</v>
      </c>
      <c r="F225" s="1">
        <v>300</v>
      </c>
      <c r="G225" s="1">
        <v>390</v>
      </c>
      <c r="H225" s="1">
        <v>168</v>
      </c>
      <c r="I225" s="1">
        <v>345</v>
      </c>
      <c r="J225" s="1">
        <v>8</v>
      </c>
      <c r="K225" s="1">
        <v>100</v>
      </c>
      <c r="L225" s="1" t="s">
        <v>25</v>
      </c>
      <c r="M225" s="1">
        <v>1700</v>
      </c>
      <c r="N225" s="1">
        <v>495</v>
      </c>
      <c r="O225" s="1">
        <v>7</v>
      </c>
      <c r="P225" s="1" t="s">
        <v>63</v>
      </c>
      <c r="Q225" s="1" t="s">
        <v>40</v>
      </c>
      <c r="R225" s="1">
        <v>4684</v>
      </c>
      <c r="S225" s="1">
        <v>1834</v>
      </c>
      <c r="T225" s="1">
        <v>1667</v>
      </c>
      <c r="U225" s="1" t="s">
        <v>34</v>
      </c>
      <c r="V225" s="3" t="s">
        <v>534</v>
      </c>
    </row>
    <row r="226" spans="1:22">
      <c r="A226" s="1" t="s">
        <v>518</v>
      </c>
      <c r="B226" s="1" t="s">
        <v>535</v>
      </c>
      <c r="C226" s="1">
        <v>160</v>
      </c>
      <c r="D226" s="1">
        <v>66.5</v>
      </c>
      <c r="E226" s="1" t="s">
        <v>24</v>
      </c>
      <c r="F226" s="1">
        <v>300</v>
      </c>
      <c r="G226" s="1">
        <v>520</v>
      </c>
      <c r="H226" s="1">
        <v>168</v>
      </c>
      <c r="I226" s="1">
        <v>345</v>
      </c>
      <c r="J226" s="1">
        <v>6.2</v>
      </c>
      <c r="K226" s="1">
        <v>100</v>
      </c>
      <c r="L226" s="1" t="s">
        <v>25</v>
      </c>
      <c r="M226" s="1">
        <v>1700</v>
      </c>
      <c r="N226" s="1">
        <v>495</v>
      </c>
      <c r="O226" s="1">
        <v>7</v>
      </c>
      <c r="P226" s="1" t="s">
        <v>63</v>
      </c>
      <c r="Q226" s="1" t="s">
        <v>40</v>
      </c>
      <c r="R226" s="1">
        <v>4684</v>
      </c>
      <c r="S226" s="1">
        <v>1834</v>
      </c>
      <c r="T226" s="1">
        <v>1667</v>
      </c>
      <c r="U226" s="1" t="s">
        <v>34</v>
      </c>
      <c r="V226" s="3" t="s">
        <v>536</v>
      </c>
    </row>
    <row r="227" spans="1:22">
      <c r="A227" s="1" t="s">
        <v>518</v>
      </c>
      <c r="B227" s="1" t="s">
        <v>537</v>
      </c>
      <c r="C227" s="1">
        <v>210</v>
      </c>
      <c r="D227" s="1">
        <v>89</v>
      </c>
      <c r="E227" s="1" t="s">
        <v>24</v>
      </c>
      <c r="F227" s="1"/>
      <c r="G227" s="1">
        <v>550</v>
      </c>
      <c r="H227" s="1">
        <v>163</v>
      </c>
      <c r="I227" s="1">
        <v>525</v>
      </c>
      <c r="J227" s="1">
        <v>7.3</v>
      </c>
      <c r="K227" s="1">
        <v>120</v>
      </c>
      <c r="L227" s="1" t="s">
        <v>25</v>
      </c>
      <c r="M227" s="1">
        <v>750</v>
      </c>
      <c r="N227" s="1">
        <v>430</v>
      </c>
      <c r="O227" s="1">
        <v>5</v>
      </c>
      <c r="P227" s="1" t="s">
        <v>56</v>
      </c>
      <c r="Q227" s="1" t="s">
        <v>131</v>
      </c>
      <c r="R227" s="1">
        <v>4946</v>
      </c>
      <c r="S227" s="1">
        <v>1906</v>
      </c>
      <c r="T227" s="1">
        <v>1503</v>
      </c>
      <c r="U227" s="1" t="s">
        <v>112</v>
      </c>
      <c r="V227" s="3" t="s">
        <v>538</v>
      </c>
    </row>
    <row r="228" spans="1:22">
      <c r="A228" s="1" t="s">
        <v>518</v>
      </c>
      <c r="B228" s="1" t="s">
        <v>539</v>
      </c>
      <c r="C228" s="1">
        <v>210</v>
      </c>
      <c r="D228" s="1">
        <v>90.6</v>
      </c>
      <c r="E228" s="1" t="s">
        <v>24</v>
      </c>
      <c r="F228" s="1">
        <v>360</v>
      </c>
      <c r="G228" s="1">
        <v>765</v>
      </c>
      <c r="H228" s="1">
        <v>173</v>
      </c>
      <c r="I228" s="1">
        <v>515</v>
      </c>
      <c r="J228" s="1">
        <v>6.3</v>
      </c>
      <c r="K228" s="1">
        <v>141</v>
      </c>
      <c r="L228" s="1" t="s">
        <v>25</v>
      </c>
      <c r="M228" s="1">
        <v>1700</v>
      </c>
      <c r="N228" s="1">
        <v>430</v>
      </c>
      <c r="O228" s="1">
        <v>5</v>
      </c>
      <c r="P228" s="1" t="s">
        <v>63</v>
      </c>
      <c r="Q228" s="1" t="s">
        <v>131</v>
      </c>
      <c r="R228" s="1">
        <v>4946</v>
      </c>
      <c r="S228" s="1">
        <v>1906</v>
      </c>
      <c r="T228" s="1">
        <v>1503</v>
      </c>
      <c r="U228" s="1" t="s">
        <v>112</v>
      </c>
      <c r="V228" s="3" t="s">
        <v>540</v>
      </c>
    </row>
    <row r="229" spans="1:22">
      <c r="A229" s="1" t="s">
        <v>518</v>
      </c>
      <c r="B229" s="1" t="s">
        <v>541</v>
      </c>
      <c r="C229" s="1">
        <v>210</v>
      </c>
      <c r="D229" s="1">
        <v>96</v>
      </c>
      <c r="E229" s="1" t="s">
        <v>24</v>
      </c>
      <c r="F229" s="1"/>
      <c r="G229" s="1">
        <v>565</v>
      </c>
      <c r="H229" s="1">
        <v>164</v>
      </c>
      <c r="I229" s="1">
        <v>555</v>
      </c>
      <c r="J229" s="1">
        <v>6.5</v>
      </c>
      <c r="K229" s="1">
        <v>141</v>
      </c>
      <c r="L229" s="1" t="s">
        <v>25</v>
      </c>
      <c r="M229" s="1">
        <v>750</v>
      </c>
      <c r="N229" s="1">
        <v>430</v>
      </c>
      <c r="O229" s="1">
        <v>5</v>
      </c>
      <c r="P229" s="1" t="s">
        <v>56</v>
      </c>
      <c r="Q229" s="1" t="s">
        <v>131</v>
      </c>
      <c r="R229" s="1">
        <v>4946</v>
      </c>
      <c r="S229" s="1">
        <v>1906</v>
      </c>
      <c r="T229" s="1">
        <v>1510</v>
      </c>
      <c r="U229" s="1" t="s">
        <v>112</v>
      </c>
      <c r="V229" s="3" t="s">
        <v>542</v>
      </c>
    </row>
    <row r="230" spans="1:22">
      <c r="A230" s="1" t="s">
        <v>518</v>
      </c>
      <c r="B230" s="1" t="s">
        <v>543</v>
      </c>
      <c r="C230" s="1">
        <v>210</v>
      </c>
      <c r="D230" s="1">
        <v>90.6</v>
      </c>
      <c r="E230" s="1" t="s">
        <v>24</v>
      </c>
      <c r="F230" s="1">
        <v>360</v>
      </c>
      <c r="G230" s="1">
        <v>858</v>
      </c>
      <c r="H230" s="1">
        <v>173</v>
      </c>
      <c r="I230" s="1">
        <v>505</v>
      </c>
      <c r="J230" s="1">
        <v>4.7</v>
      </c>
      <c r="K230" s="1">
        <v>141</v>
      </c>
      <c r="L230" s="1" t="s">
        <v>25</v>
      </c>
      <c r="M230" s="1">
        <v>1700</v>
      </c>
      <c r="N230" s="1">
        <v>430</v>
      </c>
      <c r="O230" s="1">
        <v>5</v>
      </c>
      <c r="P230" s="1" t="s">
        <v>63</v>
      </c>
      <c r="Q230" s="1" t="s">
        <v>131</v>
      </c>
      <c r="R230" s="1">
        <v>4946</v>
      </c>
      <c r="S230" s="1">
        <v>1906</v>
      </c>
      <c r="T230" s="1">
        <v>1503</v>
      </c>
      <c r="U230" s="1" t="s">
        <v>112</v>
      </c>
      <c r="V230" s="3" t="s">
        <v>544</v>
      </c>
    </row>
    <row r="231" spans="1:22">
      <c r="A231" s="1" t="s">
        <v>518</v>
      </c>
      <c r="B231" s="1" t="s">
        <v>545</v>
      </c>
      <c r="C231" s="1">
        <v>210</v>
      </c>
      <c r="D231" s="1">
        <v>90.6</v>
      </c>
      <c r="E231" s="1" t="s">
        <v>24</v>
      </c>
      <c r="F231" s="1">
        <v>360</v>
      </c>
      <c r="G231" s="1">
        <v>858</v>
      </c>
      <c r="H231" s="1">
        <v>207</v>
      </c>
      <c r="I231" s="1">
        <v>450</v>
      </c>
      <c r="J231" s="1">
        <v>4.2</v>
      </c>
      <c r="K231" s="1">
        <v>141</v>
      </c>
      <c r="L231" s="1" t="s">
        <v>25</v>
      </c>
      <c r="M231" s="1">
        <v>1700</v>
      </c>
      <c r="N231" s="1">
        <v>430</v>
      </c>
      <c r="O231" s="1">
        <v>5</v>
      </c>
      <c r="P231" s="1" t="s">
        <v>63</v>
      </c>
      <c r="Q231" s="1" t="s">
        <v>131</v>
      </c>
      <c r="R231" s="1">
        <v>4964</v>
      </c>
      <c r="S231" s="1">
        <v>1906</v>
      </c>
      <c r="T231" s="1">
        <v>1495</v>
      </c>
      <c r="U231" s="1" t="s">
        <v>112</v>
      </c>
      <c r="V231" s="3" t="s">
        <v>546</v>
      </c>
    </row>
    <row r="232" spans="1:22">
      <c r="A232" s="1" t="s">
        <v>518</v>
      </c>
      <c r="B232" s="1" t="s">
        <v>547</v>
      </c>
      <c r="C232" s="1">
        <v>220</v>
      </c>
      <c r="D232" s="1">
        <v>90.6</v>
      </c>
      <c r="E232" s="1" t="s">
        <v>24</v>
      </c>
      <c r="F232" s="1">
        <v>360</v>
      </c>
      <c r="G232" s="1">
        <v>950</v>
      </c>
      <c r="H232" s="1">
        <v>208</v>
      </c>
      <c r="I232" s="1">
        <v>450</v>
      </c>
      <c r="J232" s="1">
        <v>3.5</v>
      </c>
      <c r="K232" s="1">
        <v>141</v>
      </c>
      <c r="L232" s="1" t="s">
        <v>25</v>
      </c>
      <c r="M232" s="1">
        <v>1700</v>
      </c>
      <c r="N232" s="1">
        <v>430</v>
      </c>
      <c r="O232" s="1">
        <v>5</v>
      </c>
      <c r="P232" s="1" t="s">
        <v>63</v>
      </c>
      <c r="Q232" s="1" t="s">
        <v>131</v>
      </c>
      <c r="R232" s="1">
        <v>4964</v>
      </c>
      <c r="S232" s="1">
        <v>1906</v>
      </c>
      <c r="T232" s="1">
        <v>1495</v>
      </c>
      <c r="U232" s="1" t="s">
        <v>112</v>
      </c>
      <c r="V232" s="3" t="s">
        <v>548</v>
      </c>
    </row>
    <row r="233" spans="1:22">
      <c r="A233" s="1" t="s">
        <v>518</v>
      </c>
      <c r="B233" s="1" t="s">
        <v>549</v>
      </c>
      <c r="C233" s="1">
        <v>210</v>
      </c>
      <c r="D233" s="1">
        <v>90.6</v>
      </c>
      <c r="E233" s="1" t="s">
        <v>24</v>
      </c>
      <c r="F233" s="1"/>
      <c r="G233" s="1">
        <v>550</v>
      </c>
      <c r="H233" s="1">
        <v>182</v>
      </c>
      <c r="I233" s="1">
        <v>450</v>
      </c>
      <c r="J233" s="1">
        <v>7.6</v>
      </c>
      <c r="K233" s="1">
        <v>141</v>
      </c>
      <c r="L233" s="1" t="s">
        <v>25</v>
      </c>
      <c r="M233" s="1">
        <v>750</v>
      </c>
      <c r="N233" s="1">
        <v>520</v>
      </c>
      <c r="O233" s="1">
        <v>5</v>
      </c>
      <c r="P233" s="1" t="s">
        <v>56</v>
      </c>
      <c r="Q233" s="1" t="s">
        <v>57</v>
      </c>
      <c r="R233" s="1">
        <v>4863</v>
      </c>
      <c r="S233" s="1">
        <v>1940</v>
      </c>
      <c r="T233" s="1">
        <v>1685</v>
      </c>
      <c r="U233" s="1" t="s">
        <v>34</v>
      </c>
      <c r="V233" s="3" t="s">
        <v>550</v>
      </c>
    </row>
    <row r="234" spans="1:22">
      <c r="A234" s="1" t="s">
        <v>518</v>
      </c>
      <c r="B234" s="1" t="s">
        <v>551</v>
      </c>
      <c r="C234" s="1">
        <v>210</v>
      </c>
      <c r="D234" s="1">
        <v>90.6</v>
      </c>
      <c r="E234" s="1" t="s">
        <v>24</v>
      </c>
      <c r="F234" s="1"/>
      <c r="G234" s="1">
        <v>765</v>
      </c>
      <c r="H234" s="1">
        <v>189</v>
      </c>
      <c r="I234" s="1">
        <v>435</v>
      </c>
      <c r="J234" s="1">
        <v>6.6</v>
      </c>
      <c r="K234" s="1">
        <v>141</v>
      </c>
      <c r="L234" s="1" t="s">
        <v>25</v>
      </c>
      <c r="M234" s="1">
        <v>1800</v>
      </c>
      <c r="N234" s="1">
        <v>520</v>
      </c>
      <c r="O234" s="1">
        <v>5</v>
      </c>
      <c r="P234" s="1" t="s">
        <v>63</v>
      </c>
      <c r="Q234" s="1" t="s">
        <v>57</v>
      </c>
      <c r="R234" s="1">
        <v>4863</v>
      </c>
      <c r="S234" s="1">
        <v>1940</v>
      </c>
      <c r="T234" s="1">
        <v>1685</v>
      </c>
      <c r="U234" s="1" t="s">
        <v>34</v>
      </c>
      <c r="V234" s="3" t="s">
        <v>552</v>
      </c>
    </row>
    <row r="235" spans="1:22">
      <c r="A235" s="1" t="s">
        <v>518</v>
      </c>
      <c r="B235" s="1" t="s">
        <v>553</v>
      </c>
      <c r="C235" s="1">
        <v>210</v>
      </c>
      <c r="D235" s="1">
        <v>96</v>
      </c>
      <c r="E235" s="1" t="s">
        <v>24</v>
      </c>
      <c r="F235" s="1"/>
      <c r="G235" s="1">
        <v>565</v>
      </c>
      <c r="H235" s="1">
        <v>164</v>
      </c>
      <c r="I235" s="1">
        <v>475</v>
      </c>
      <c r="J235" s="1">
        <v>6.9</v>
      </c>
      <c r="K235" s="1">
        <v>141</v>
      </c>
      <c r="L235" s="1" t="s">
        <v>25</v>
      </c>
      <c r="M235" s="1">
        <v>750</v>
      </c>
      <c r="N235" s="1">
        <v>520</v>
      </c>
      <c r="O235" s="1">
        <v>5</v>
      </c>
      <c r="P235" s="1" t="s">
        <v>56</v>
      </c>
      <c r="Q235" s="1" t="s">
        <v>57</v>
      </c>
      <c r="R235" s="1">
        <v>4863</v>
      </c>
      <c r="S235" s="1">
        <v>1940</v>
      </c>
      <c r="T235" s="1">
        <v>1685</v>
      </c>
      <c r="U235" s="1" t="s">
        <v>34</v>
      </c>
      <c r="V235" s="3" t="s">
        <v>554</v>
      </c>
    </row>
    <row r="236" spans="1:22">
      <c r="A236" s="1" t="s">
        <v>518</v>
      </c>
      <c r="B236" s="1" t="s">
        <v>555</v>
      </c>
      <c r="C236" s="1">
        <v>210</v>
      </c>
      <c r="D236" s="1">
        <v>96</v>
      </c>
      <c r="E236" s="1" t="s">
        <v>24</v>
      </c>
      <c r="F236" s="1"/>
      <c r="G236" s="1">
        <v>858</v>
      </c>
      <c r="H236" s="1">
        <v>187</v>
      </c>
      <c r="I236" s="1">
        <v>455</v>
      </c>
      <c r="J236" s="1">
        <v>4.9000000000000004</v>
      </c>
      <c r="K236" s="1">
        <v>141</v>
      </c>
      <c r="L236" s="1" t="s">
        <v>25</v>
      </c>
      <c r="M236" s="1">
        <v>1800</v>
      </c>
      <c r="N236" s="1">
        <v>520</v>
      </c>
      <c r="O236" s="1">
        <v>5</v>
      </c>
      <c r="P236" s="1" t="s">
        <v>63</v>
      </c>
      <c r="Q236" s="1" t="s">
        <v>57</v>
      </c>
      <c r="R236" s="1">
        <v>4863</v>
      </c>
      <c r="S236" s="1">
        <v>1940</v>
      </c>
      <c r="T236" s="1">
        <v>1685</v>
      </c>
      <c r="U236" s="1" t="s">
        <v>34</v>
      </c>
      <c r="V236" s="3" t="s">
        <v>556</v>
      </c>
    </row>
    <row r="237" spans="1:22">
      <c r="A237" s="1" t="s">
        <v>518</v>
      </c>
      <c r="B237" s="1" t="s">
        <v>557</v>
      </c>
      <c r="C237" s="1">
        <v>210</v>
      </c>
      <c r="D237" s="1">
        <v>90.6</v>
      </c>
      <c r="E237" s="1" t="s">
        <v>24</v>
      </c>
      <c r="F237" s="1">
        <v>360</v>
      </c>
      <c r="G237" s="1">
        <v>858</v>
      </c>
      <c r="H237" s="1">
        <v>214</v>
      </c>
      <c r="I237" s="1">
        <v>425</v>
      </c>
      <c r="J237" s="1">
        <v>4.3</v>
      </c>
      <c r="K237" s="1">
        <v>141</v>
      </c>
      <c r="L237" s="1" t="s">
        <v>25</v>
      </c>
      <c r="M237" s="1">
        <v>1800</v>
      </c>
      <c r="N237" s="1">
        <v>520</v>
      </c>
      <c r="O237" s="1">
        <v>5</v>
      </c>
      <c r="P237" s="1" t="s">
        <v>63</v>
      </c>
      <c r="Q237" s="1" t="s">
        <v>57</v>
      </c>
      <c r="R237" s="1">
        <v>4879</v>
      </c>
      <c r="S237" s="1">
        <v>1940</v>
      </c>
      <c r="T237" s="1">
        <v>1672</v>
      </c>
      <c r="U237" s="1" t="s">
        <v>34</v>
      </c>
      <c r="V237" s="3" t="s">
        <v>558</v>
      </c>
    </row>
    <row r="238" spans="1:22">
      <c r="A238" s="1" t="s">
        <v>518</v>
      </c>
      <c r="B238" s="1" t="s">
        <v>559</v>
      </c>
      <c r="C238" s="1">
        <v>240</v>
      </c>
      <c r="D238" s="1">
        <v>90.6</v>
      </c>
      <c r="E238" s="1" t="s">
        <v>24</v>
      </c>
      <c r="F238" s="1">
        <v>360</v>
      </c>
      <c r="G238" s="1">
        <v>1000</v>
      </c>
      <c r="H238" s="1">
        <v>242</v>
      </c>
      <c r="I238" s="1">
        <v>420</v>
      </c>
      <c r="J238" s="1">
        <v>3.5</v>
      </c>
      <c r="K238" s="1">
        <v>141</v>
      </c>
      <c r="L238" s="1" t="s">
        <v>25</v>
      </c>
      <c r="M238" s="1">
        <v>1800</v>
      </c>
      <c r="N238" s="1">
        <v>520</v>
      </c>
      <c r="O238" s="1">
        <v>5</v>
      </c>
      <c r="P238" s="1" t="s">
        <v>63</v>
      </c>
      <c r="Q238" s="1" t="s">
        <v>57</v>
      </c>
      <c r="R238" s="1">
        <v>4879</v>
      </c>
      <c r="S238" s="1">
        <v>1940</v>
      </c>
      <c r="T238" s="1">
        <v>1672</v>
      </c>
      <c r="U238" s="1" t="s">
        <v>34</v>
      </c>
      <c r="V238" s="3" t="s">
        <v>560</v>
      </c>
    </row>
    <row r="239" spans="1:22">
      <c r="A239" s="1" t="s">
        <v>518</v>
      </c>
      <c r="B239" s="1" t="s">
        <v>561</v>
      </c>
      <c r="C239" s="1">
        <v>210</v>
      </c>
      <c r="D239" s="1">
        <v>96</v>
      </c>
      <c r="E239" s="1" t="s">
        <v>24</v>
      </c>
      <c r="F239" s="1">
        <v>360</v>
      </c>
      <c r="G239" s="1">
        <v>565</v>
      </c>
      <c r="H239" s="1">
        <v>165</v>
      </c>
      <c r="I239" s="1">
        <v>570</v>
      </c>
      <c r="J239" s="1">
        <v>6.7</v>
      </c>
      <c r="K239" s="1">
        <v>130</v>
      </c>
      <c r="L239" s="1" t="s">
        <v>25</v>
      </c>
      <c r="M239" s="1">
        <v>750</v>
      </c>
      <c r="N239" s="1">
        <v>620</v>
      </c>
      <c r="O239" s="1">
        <v>5</v>
      </c>
      <c r="P239" s="1" t="s">
        <v>56</v>
      </c>
      <c r="Q239" s="1" t="s">
        <v>111</v>
      </c>
      <c r="R239" s="1">
        <v>5223</v>
      </c>
      <c r="S239" s="1">
        <v>1926</v>
      </c>
      <c r="T239" s="1">
        <v>1512</v>
      </c>
      <c r="U239" s="1" t="s">
        <v>112</v>
      </c>
      <c r="V239" s="3" t="s">
        <v>562</v>
      </c>
    </row>
    <row r="240" spans="1:22">
      <c r="A240" s="1" t="s">
        <v>518</v>
      </c>
      <c r="B240" s="1" t="s">
        <v>563</v>
      </c>
      <c r="C240" s="1">
        <v>210</v>
      </c>
      <c r="D240" s="1">
        <v>118</v>
      </c>
      <c r="E240" s="1" t="s">
        <v>24</v>
      </c>
      <c r="F240" s="1"/>
      <c r="G240" s="1">
        <v>800</v>
      </c>
      <c r="H240" s="1">
        <v>180</v>
      </c>
      <c r="I240" s="1">
        <v>655</v>
      </c>
      <c r="J240" s="1">
        <v>5.7</v>
      </c>
      <c r="K240" s="1">
        <v>160</v>
      </c>
      <c r="L240" s="1" t="s">
        <v>25</v>
      </c>
      <c r="M240" s="1">
        <v>1700</v>
      </c>
      <c r="N240" s="1">
        <v>620</v>
      </c>
      <c r="O240" s="1">
        <v>5</v>
      </c>
      <c r="P240" s="1" t="s">
        <v>63</v>
      </c>
      <c r="Q240" s="1" t="s">
        <v>111</v>
      </c>
      <c r="R240" s="1">
        <v>5223</v>
      </c>
      <c r="S240" s="1">
        <v>1926</v>
      </c>
      <c r="T240" s="1">
        <v>1518</v>
      </c>
      <c r="U240" s="1" t="s">
        <v>112</v>
      </c>
      <c r="V240" s="3" t="s">
        <v>564</v>
      </c>
    </row>
    <row r="241" spans="1:22">
      <c r="A241" s="1" t="s">
        <v>518</v>
      </c>
      <c r="B241" s="1" t="s">
        <v>565</v>
      </c>
      <c r="C241" s="1">
        <v>210</v>
      </c>
      <c r="D241" s="1">
        <v>118</v>
      </c>
      <c r="E241" s="1" t="s">
        <v>24</v>
      </c>
      <c r="F241" s="1"/>
      <c r="G241" s="1">
        <v>568</v>
      </c>
      <c r="H241" s="1">
        <v>173</v>
      </c>
      <c r="I241" s="1">
        <v>685</v>
      </c>
      <c r="J241" s="1">
        <v>6.2</v>
      </c>
      <c r="K241" s="1">
        <v>160</v>
      </c>
      <c r="L241" s="1" t="s">
        <v>25</v>
      </c>
      <c r="M241" s="1">
        <v>750</v>
      </c>
      <c r="N241" s="1">
        <v>620</v>
      </c>
      <c r="O241" s="1">
        <v>5</v>
      </c>
      <c r="P241" s="1" t="s">
        <v>56</v>
      </c>
      <c r="Q241" s="1" t="s">
        <v>111</v>
      </c>
      <c r="R241" s="1">
        <v>5223</v>
      </c>
      <c r="S241" s="1">
        <v>1926</v>
      </c>
      <c r="T241" s="1">
        <v>1518</v>
      </c>
      <c r="U241" s="1" t="s">
        <v>112</v>
      </c>
      <c r="V241" s="3" t="s">
        <v>566</v>
      </c>
    </row>
    <row r="242" spans="1:22">
      <c r="A242" s="1" t="s">
        <v>518</v>
      </c>
      <c r="B242" s="1" t="s">
        <v>567</v>
      </c>
      <c r="C242" s="1">
        <v>210</v>
      </c>
      <c r="D242" s="1">
        <v>118</v>
      </c>
      <c r="E242" s="1" t="s">
        <v>24</v>
      </c>
      <c r="F242" s="1"/>
      <c r="G242" s="1">
        <v>828</v>
      </c>
      <c r="H242" s="1">
        <v>180</v>
      </c>
      <c r="I242" s="1">
        <v>640</v>
      </c>
      <c r="J242" s="1">
        <v>4.9000000000000004</v>
      </c>
      <c r="K242" s="1">
        <v>160</v>
      </c>
      <c r="L242" s="1" t="s">
        <v>25</v>
      </c>
      <c r="M242" s="1">
        <v>1700</v>
      </c>
      <c r="N242" s="1">
        <v>620</v>
      </c>
      <c r="O242" s="1">
        <v>5</v>
      </c>
      <c r="P242" s="1" t="s">
        <v>63</v>
      </c>
      <c r="Q242" s="1" t="s">
        <v>111</v>
      </c>
      <c r="R242" s="1">
        <v>5223</v>
      </c>
      <c r="S242" s="1">
        <v>1926</v>
      </c>
      <c r="T242" s="1">
        <v>1518</v>
      </c>
      <c r="U242" s="1" t="s">
        <v>112</v>
      </c>
      <c r="V242" s="3" t="s">
        <v>568</v>
      </c>
    </row>
    <row r="243" spans="1:22">
      <c r="A243" s="1" t="s">
        <v>518</v>
      </c>
      <c r="B243" s="1" t="s">
        <v>569</v>
      </c>
      <c r="C243" s="1">
        <v>210</v>
      </c>
      <c r="D243" s="1">
        <v>118</v>
      </c>
      <c r="E243" s="1" t="s">
        <v>24</v>
      </c>
      <c r="F243" s="1"/>
      <c r="G243" s="1">
        <v>858</v>
      </c>
      <c r="H243" s="1">
        <v>180</v>
      </c>
      <c r="I243" s="1">
        <v>640</v>
      </c>
      <c r="J243" s="1">
        <v>4.4000000000000004</v>
      </c>
      <c r="K243" s="1">
        <v>160</v>
      </c>
      <c r="L243" s="1" t="s">
        <v>25</v>
      </c>
      <c r="M243" s="1">
        <v>1700</v>
      </c>
      <c r="N243" s="1">
        <v>620</v>
      </c>
      <c r="O243" s="1">
        <v>5</v>
      </c>
      <c r="P243" s="1" t="s">
        <v>63</v>
      </c>
      <c r="Q243" s="1" t="s">
        <v>111</v>
      </c>
      <c r="R243" s="1">
        <v>5223</v>
      </c>
      <c r="S243" s="1">
        <v>1926</v>
      </c>
      <c r="T243" s="1">
        <v>1518</v>
      </c>
      <c r="U243" s="1" t="s">
        <v>112</v>
      </c>
      <c r="V243" s="3" t="s">
        <v>570</v>
      </c>
    </row>
    <row r="244" spans="1:22">
      <c r="A244" s="1" t="s">
        <v>518</v>
      </c>
      <c r="B244" s="1" t="s">
        <v>571</v>
      </c>
      <c r="C244" s="1">
        <v>250</v>
      </c>
      <c r="D244" s="1">
        <v>118</v>
      </c>
      <c r="E244" s="1" t="s">
        <v>24</v>
      </c>
      <c r="F244" s="1"/>
      <c r="G244" s="1">
        <v>1020</v>
      </c>
      <c r="H244" s="1">
        <v>222</v>
      </c>
      <c r="I244" s="1">
        <v>585</v>
      </c>
      <c r="J244" s="1">
        <v>3.4</v>
      </c>
      <c r="K244" s="1">
        <v>160</v>
      </c>
      <c r="L244" s="1" t="s">
        <v>25</v>
      </c>
      <c r="M244" s="1">
        <v>1700</v>
      </c>
      <c r="N244" s="1">
        <v>620</v>
      </c>
      <c r="O244" s="1">
        <v>5</v>
      </c>
      <c r="P244" s="1" t="s">
        <v>63</v>
      </c>
      <c r="Q244" s="1" t="s">
        <v>111</v>
      </c>
      <c r="R244" s="1">
        <v>5223</v>
      </c>
      <c r="S244" s="1">
        <v>1926</v>
      </c>
      <c r="T244" s="1">
        <v>1518</v>
      </c>
      <c r="U244" s="1" t="s">
        <v>112</v>
      </c>
      <c r="V244" s="3" t="s">
        <v>572</v>
      </c>
    </row>
    <row r="245" spans="1:22">
      <c r="A245" s="1" t="s">
        <v>518</v>
      </c>
      <c r="B245" s="1" t="s">
        <v>573</v>
      </c>
      <c r="C245" s="1">
        <v>210</v>
      </c>
      <c r="D245" s="1">
        <v>118</v>
      </c>
      <c r="E245" s="1" t="s">
        <v>24</v>
      </c>
      <c r="F245" s="1"/>
      <c r="G245" s="1">
        <v>800</v>
      </c>
      <c r="H245" s="1">
        <v>199</v>
      </c>
      <c r="I245" s="1">
        <v>530</v>
      </c>
      <c r="J245" s="1">
        <v>6.1</v>
      </c>
      <c r="K245" s="1">
        <v>160</v>
      </c>
      <c r="L245" s="1" t="s">
        <v>25</v>
      </c>
      <c r="M245" s="1">
        <v>1800</v>
      </c>
      <c r="N245" s="1">
        <v>645</v>
      </c>
      <c r="O245" s="1">
        <v>7</v>
      </c>
      <c r="P245" s="1" t="s">
        <v>63</v>
      </c>
      <c r="Q245" s="1" t="s">
        <v>212</v>
      </c>
      <c r="R245" s="1">
        <v>5125</v>
      </c>
      <c r="S245" s="1">
        <v>1959</v>
      </c>
      <c r="T245" s="1">
        <v>1718</v>
      </c>
      <c r="U245" s="1" t="s">
        <v>34</v>
      </c>
      <c r="V245" s="3" t="s">
        <v>574</v>
      </c>
    </row>
    <row r="246" spans="1:22">
      <c r="A246" s="1" t="s">
        <v>518</v>
      </c>
      <c r="B246" s="1" t="s">
        <v>575</v>
      </c>
      <c r="C246" s="1">
        <v>210</v>
      </c>
      <c r="D246" s="1">
        <v>118</v>
      </c>
      <c r="E246" s="1" t="s">
        <v>24</v>
      </c>
      <c r="F246" s="1"/>
      <c r="G246" s="1">
        <v>568</v>
      </c>
      <c r="H246" s="1">
        <v>195</v>
      </c>
      <c r="I246" s="1">
        <v>540</v>
      </c>
      <c r="J246" s="1">
        <v>6.8</v>
      </c>
      <c r="K246" s="1">
        <v>160</v>
      </c>
      <c r="L246" s="1" t="s">
        <v>25</v>
      </c>
      <c r="M246" s="1">
        <v>750</v>
      </c>
      <c r="N246" s="1">
        <v>645</v>
      </c>
      <c r="O246" s="1">
        <v>7</v>
      </c>
      <c r="P246" s="1" t="s">
        <v>56</v>
      </c>
      <c r="Q246" s="1" t="s">
        <v>212</v>
      </c>
      <c r="R246" s="1">
        <v>5125</v>
      </c>
      <c r="S246" s="1">
        <v>1959</v>
      </c>
      <c r="T246" s="1">
        <v>1718</v>
      </c>
      <c r="U246" s="1" t="s">
        <v>34</v>
      </c>
      <c r="V246" s="3" t="s">
        <v>576</v>
      </c>
    </row>
    <row r="247" spans="1:22">
      <c r="A247" s="1" t="s">
        <v>518</v>
      </c>
      <c r="B247" s="1" t="s">
        <v>577</v>
      </c>
      <c r="C247" s="1">
        <v>210</v>
      </c>
      <c r="D247" s="1">
        <v>118</v>
      </c>
      <c r="E247" s="1" t="s">
        <v>24</v>
      </c>
      <c r="F247" s="1"/>
      <c r="G247" s="1">
        <v>828</v>
      </c>
      <c r="H247" s="1">
        <v>199</v>
      </c>
      <c r="I247" s="1">
        <v>530</v>
      </c>
      <c r="J247" s="1">
        <v>5.3</v>
      </c>
      <c r="K247" s="1">
        <v>160</v>
      </c>
      <c r="L247" s="1" t="s">
        <v>25</v>
      </c>
      <c r="M247" s="1">
        <v>1800</v>
      </c>
      <c r="N247" s="1">
        <v>645</v>
      </c>
      <c r="O247" s="1">
        <v>7</v>
      </c>
      <c r="P247" s="1" t="s">
        <v>63</v>
      </c>
      <c r="Q247" s="1" t="s">
        <v>212</v>
      </c>
      <c r="R247" s="1">
        <v>5125</v>
      </c>
      <c r="S247" s="1">
        <v>1959</v>
      </c>
      <c r="T247" s="1">
        <v>1718</v>
      </c>
      <c r="U247" s="1" t="s">
        <v>34</v>
      </c>
      <c r="V247" s="3" t="s">
        <v>578</v>
      </c>
    </row>
    <row r="248" spans="1:22">
      <c r="A248" s="1" t="s">
        <v>518</v>
      </c>
      <c r="B248" s="1" t="s">
        <v>579</v>
      </c>
      <c r="C248" s="1">
        <v>210</v>
      </c>
      <c r="D248" s="1">
        <v>118</v>
      </c>
      <c r="E248" s="1" t="s">
        <v>24</v>
      </c>
      <c r="F248" s="1"/>
      <c r="G248" s="1">
        <v>858</v>
      </c>
      <c r="H248" s="1">
        <v>199</v>
      </c>
      <c r="I248" s="1">
        <v>530</v>
      </c>
      <c r="J248" s="1">
        <v>4.7</v>
      </c>
      <c r="K248" s="1">
        <v>160</v>
      </c>
      <c r="L248" s="1" t="s">
        <v>25</v>
      </c>
      <c r="M248" s="1">
        <v>1800</v>
      </c>
      <c r="N248" s="1" t="s">
        <v>580</v>
      </c>
      <c r="O248" s="1">
        <v>7</v>
      </c>
      <c r="P248" s="1" t="s">
        <v>63</v>
      </c>
      <c r="Q248" s="1" t="s">
        <v>212</v>
      </c>
      <c r="R248" s="1">
        <v>5125</v>
      </c>
      <c r="S248" s="1">
        <v>1959</v>
      </c>
      <c r="T248" s="1">
        <v>1718</v>
      </c>
      <c r="U248" s="1" t="s">
        <v>34</v>
      </c>
      <c r="V248" s="3" t="s">
        <v>581</v>
      </c>
    </row>
    <row r="249" spans="1:22">
      <c r="A249" s="1" t="s">
        <v>518</v>
      </c>
      <c r="B249" s="1" t="s">
        <v>582</v>
      </c>
      <c r="C249" s="1">
        <v>210</v>
      </c>
      <c r="D249" s="1">
        <v>118</v>
      </c>
      <c r="E249" s="1" t="s">
        <v>24</v>
      </c>
      <c r="F249" s="1"/>
      <c r="G249" s="1">
        <v>950</v>
      </c>
      <c r="H249" s="1">
        <v>211</v>
      </c>
      <c r="I249" s="1">
        <v>490</v>
      </c>
      <c r="J249" s="1">
        <v>4.4000000000000004</v>
      </c>
      <c r="K249" s="1">
        <v>160</v>
      </c>
      <c r="L249" s="1" t="s">
        <v>25</v>
      </c>
      <c r="M249" s="1">
        <v>1800</v>
      </c>
      <c r="N249" s="1">
        <v>440</v>
      </c>
      <c r="O249" s="1">
        <v>4</v>
      </c>
      <c r="P249" s="1" t="s">
        <v>63</v>
      </c>
      <c r="Q249" s="1" t="s">
        <v>212</v>
      </c>
      <c r="R249" s="1">
        <v>5125</v>
      </c>
      <c r="S249" s="1">
        <v>1959</v>
      </c>
      <c r="T249" s="1">
        <v>1725</v>
      </c>
      <c r="U249" s="1" t="s">
        <v>34</v>
      </c>
      <c r="V249" s="3" t="s">
        <v>583</v>
      </c>
    </row>
    <row r="250" spans="1:22">
      <c r="A250" s="1" t="s">
        <v>518</v>
      </c>
      <c r="B250" s="1" t="s">
        <v>584</v>
      </c>
      <c r="C250" s="1">
        <v>132</v>
      </c>
      <c r="D250" s="1">
        <v>45</v>
      </c>
      <c r="E250" s="1" t="s">
        <v>24</v>
      </c>
      <c r="F250" s="1"/>
      <c r="G250" s="1">
        <v>245</v>
      </c>
      <c r="H250" s="1">
        <v>177</v>
      </c>
      <c r="I250" s="1">
        <v>220</v>
      </c>
      <c r="J250" s="1">
        <v>13.3</v>
      </c>
      <c r="K250" s="1">
        <v>50</v>
      </c>
      <c r="L250" s="1" t="s">
        <v>25</v>
      </c>
      <c r="M250" s="1">
        <v>1500</v>
      </c>
      <c r="N250" s="1">
        <v>828</v>
      </c>
      <c r="O250" s="1">
        <v>7</v>
      </c>
      <c r="P250" s="1" t="s">
        <v>26</v>
      </c>
      <c r="Q250" s="1" t="s">
        <v>216</v>
      </c>
      <c r="R250" s="1">
        <v>4922</v>
      </c>
      <c r="S250" s="1">
        <v>1859</v>
      </c>
      <c r="T250" s="1">
        <v>1811</v>
      </c>
      <c r="U250" s="1" t="s">
        <v>217</v>
      </c>
      <c r="V250" s="3" t="s">
        <v>585</v>
      </c>
    </row>
    <row r="251" spans="1:22">
      <c r="A251" s="1" t="s">
        <v>518</v>
      </c>
      <c r="B251" s="1" t="s">
        <v>586</v>
      </c>
      <c r="C251" s="1">
        <v>132</v>
      </c>
      <c r="D251" s="1">
        <v>45</v>
      </c>
      <c r="E251" s="1" t="s">
        <v>24</v>
      </c>
      <c r="F251" s="1"/>
      <c r="G251" s="1">
        <v>245</v>
      </c>
      <c r="H251" s="1">
        <v>167</v>
      </c>
      <c r="I251" s="1">
        <v>225</v>
      </c>
      <c r="J251" s="1">
        <v>12.6</v>
      </c>
      <c r="K251" s="1">
        <v>50</v>
      </c>
      <c r="L251" s="1" t="s">
        <v>25</v>
      </c>
      <c r="M251" s="1">
        <v>1500</v>
      </c>
      <c r="N251" s="1">
        <v>551</v>
      </c>
      <c r="O251" s="1">
        <v>5</v>
      </c>
      <c r="P251" s="1" t="s">
        <v>26</v>
      </c>
      <c r="Q251" s="1" t="s">
        <v>216</v>
      </c>
      <c r="R251" s="1">
        <v>4498</v>
      </c>
      <c r="S251" s="1">
        <v>1859</v>
      </c>
      <c r="T251" s="1">
        <v>1819</v>
      </c>
      <c r="U251" s="1" t="s">
        <v>217</v>
      </c>
      <c r="V251" s="3" t="s">
        <v>587</v>
      </c>
    </row>
    <row r="252" spans="1:22">
      <c r="A252" s="1" t="s">
        <v>518</v>
      </c>
      <c r="B252" s="1" t="s">
        <v>588</v>
      </c>
      <c r="C252" s="1">
        <v>160</v>
      </c>
      <c r="D252" s="1">
        <v>60</v>
      </c>
      <c r="E252" s="1" t="s">
        <v>24</v>
      </c>
      <c r="F252" s="1">
        <v>192</v>
      </c>
      <c r="G252" s="1">
        <v>365</v>
      </c>
      <c r="H252" s="1">
        <v>282</v>
      </c>
      <c r="I252" s="1">
        <v>210</v>
      </c>
      <c r="J252" s="1">
        <v>12</v>
      </c>
      <c r="K252" s="1">
        <v>60</v>
      </c>
      <c r="L252" s="1" t="s">
        <v>25</v>
      </c>
      <c r="M252" s="1">
        <v>0</v>
      </c>
      <c r="N252" s="1">
        <v>1410</v>
      </c>
      <c r="O252" s="1">
        <v>7</v>
      </c>
      <c r="P252" s="1" t="s">
        <v>26</v>
      </c>
      <c r="Q252" s="1" t="s">
        <v>216</v>
      </c>
      <c r="R252" s="1">
        <v>5370</v>
      </c>
      <c r="S252" s="1">
        <v>1928</v>
      </c>
      <c r="T252" s="1">
        <v>1911</v>
      </c>
      <c r="U252" s="1" t="s">
        <v>217</v>
      </c>
      <c r="V252" s="3" t="s">
        <v>589</v>
      </c>
    </row>
    <row r="253" spans="1:22">
      <c r="A253" s="1" t="s">
        <v>518</v>
      </c>
      <c r="B253" s="1" t="s">
        <v>590</v>
      </c>
      <c r="C253" s="1">
        <v>160</v>
      </c>
      <c r="D253" s="1">
        <v>60</v>
      </c>
      <c r="E253" s="1" t="s">
        <v>24</v>
      </c>
      <c r="F253" s="1">
        <v>192</v>
      </c>
      <c r="G253" s="1">
        <v>365</v>
      </c>
      <c r="H253" s="1">
        <v>282</v>
      </c>
      <c r="I253" s="1">
        <v>215</v>
      </c>
      <c r="J253" s="1">
        <v>12</v>
      </c>
      <c r="K253" s="1">
        <v>60</v>
      </c>
      <c r="L253" s="1" t="s">
        <v>25</v>
      </c>
      <c r="M253" s="1">
        <v>0</v>
      </c>
      <c r="N253" s="1">
        <v>1030</v>
      </c>
      <c r="O253" s="1">
        <v>7</v>
      </c>
      <c r="P253" s="1" t="s">
        <v>26</v>
      </c>
      <c r="Q253" s="1" t="s">
        <v>216</v>
      </c>
      <c r="R253" s="1">
        <v>5140</v>
      </c>
      <c r="S253" s="1">
        <v>1928</v>
      </c>
      <c r="T253" s="1">
        <v>1910</v>
      </c>
      <c r="U253" s="1" t="s">
        <v>217</v>
      </c>
      <c r="V253" s="3" t="s">
        <v>591</v>
      </c>
    </row>
    <row r="254" spans="1:22">
      <c r="A254" s="1" t="s">
        <v>518</v>
      </c>
      <c r="B254" s="1" t="s">
        <v>592</v>
      </c>
      <c r="C254" s="1">
        <v>140</v>
      </c>
      <c r="D254" s="1">
        <v>90</v>
      </c>
      <c r="E254" s="1" t="s">
        <v>24</v>
      </c>
      <c r="F254" s="1">
        <v>288</v>
      </c>
      <c r="G254" s="1">
        <v>365</v>
      </c>
      <c r="H254" s="1">
        <v>249</v>
      </c>
      <c r="I254" s="1">
        <v>315</v>
      </c>
      <c r="J254" s="1">
        <v>12.2</v>
      </c>
      <c r="K254" s="1">
        <v>96</v>
      </c>
      <c r="L254" s="1" t="s">
        <v>25</v>
      </c>
      <c r="M254" s="1">
        <v>0</v>
      </c>
      <c r="N254" s="1">
        <v>1410</v>
      </c>
      <c r="O254" s="1">
        <v>7</v>
      </c>
      <c r="P254" s="1" t="s">
        <v>26</v>
      </c>
      <c r="Q254" s="1" t="s">
        <v>216</v>
      </c>
      <c r="R254" s="1">
        <v>5370</v>
      </c>
      <c r="S254" s="1">
        <v>1928</v>
      </c>
      <c r="T254" s="1">
        <v>1901</v>
      </c>
      <c r="U254" s="1" t="s">
        <v>217</v>
      </c>
      <c r="V254" s="3" t="s">
        <v>593</v>
      </c>
    </row>
    <row r="255" spans="1:22">
      <c r="A255" s="1" t="s">
        <v>518</v>
      </c>
      <c r="B255" s="1" t="s">
        <v>594</v>
      </c>
      <c r="C255" s="1">
        <v>160</v>
      </c>
      <c r="D255" s="1">
        <v>90</v>
      </c>
      <c r="E255" s="1" t="s">
        <v>24</v>
      </c>
      <c r="F255" s="1">
        <v>288</v>
      </c>
      <c r="G255" s="1">
        <v>365</v>
      </c>
      <c r="H255" s="1">
        <v>276</v>
      </c>
      <c r="I255" s="1">
        <v>320</v>
      </c>
      <c r="J255" s="1">
        <v>12.1</v>
      </c>
      <c r="K255" s="1">
        <v>96</v>
      </c>
      <c r="L255" s="1" t="s">
        <v>25</v>
      </c>
      <c r="M255" s="1">
        <v>0</v>
      </c>
      <c r="N255" s="1">
        <v>1030</v>
      </c>
      <c r="O255" s="1">
        <v>7</v>
      </c>
      <c r="P255" s="1" t="s">
        <v>26</v>
      </c>
      <c r="Q255" s="1" t="s">
        <v>216</v>
      </c>
      <c r="R255" s="1">
        <v>5140</v>
      </c>
      <c r="S255" s="1">
        <v>1928</v>
      </c>
      <c r="T255" s="1">
        <v>1901</v>
      </c>
      <c r="U255" s="1" t="s">
        <v>217</v>
      </c>
      <c r="V255" s="3" t="s">
        <v>595</v>
      </c>
    </row>
    <row r="256" spans="1:22">
      <c r="A256" s="1" t="s">
        <v>518</v>
      </c>
      <c r="B256" s="1" t="s">
        <v>596</v>
      </c>
      <c r="C256" s="1">
        <v>180</v>
      </c>
      <c r="D256" s="1">
        <v>116</v>
      </c>
      <c r="E256" s="1" t="s">
        <v>24</v>
      </c>
      <c r="F256" s="1">
        <v>216</v>
      </c>
      <c r="G256" s="1">
        <v>1164</v>
      </c>
      <c r="H256" s="1">
        <v>267</v>
      </c>
      <c r="I256" s="1">
        <v>360</v>
      </c>
      <c r="J256" s="1">
        <v>4.7</v>
      </c>
      <c r="K256" s="1">
        <v>150</v>
      </c>
      <c r="L256" s="1" t="s">
        <v>25</v>
      </c>
      <c r="M256" s="1">
        <v>0</v>
      </c>
      <c r="N256" s="1">
        <v>555</v>
      </c>
      <c r="O256" s="1">
        <v>5</v>
      </c>
      <c r="P256" s="1" t="s">
        <v>63</v>
      </c>
      <c r="Q256" s="1" t="s">
        <v>212</v>
      </c>
      <c r="R256" s="1">
        <v>4624</v>
      </c>
      <c r="S256" s="1">
        <v>1931</v>
      </c>
      <c r="T256" s="1">
        <v>1986</v>
      </c>
      <c r="U256" s="1" t="s">
        <v>34</v>
      </c>
      <c r="V256" s="3" t="s">
        <v>597</v>
      </c>
    </row>
    <row r="257" spans="1:22">
      <c r="A257" s="1" t="s">
        <v>518</v>
      </c>
      <c r="B257" s="1" t="s">
        <v>598</v>
      </c>
      <c r="C257" s="1">
        <v>160</v>
      </c>
      <c r="D257" s="1">
        <v>60</v>
      </c>
      <c r="E257" s="1" t="s">
        <v>24</v>
      </c>
      <c r="F257" s="1">
        <v>192</v>
      </c>
      <c r="G257" s="1">
        <v>360</v>
      </c>
      <c r="H257" s="1">
        <v>254</v>
      </c>
      <c r="I257" s="1">
        <v>215</v>
      </c>
      <c r="J257" s="1">
        <v>12</v>
      </c>
      <c r="K257" s="1">
        <v>60</v>
      </c>
      <c r="L257" s="1" t="s">
        <v>25</v>
      </c>
      <c r="M257" s="1">
        <v>0</v>
      </c>
      <c r="N257" s="1">
        <v>1390</v>
      </c>
      <c r="O257" s="1">
        <v>8</v>
      </c>
      <c r="P257" s="1" t="s">
        <v>26</v>
      </c>
      <c r="Q257" s="1" t="s">
        <v>216</v>
      </c>
      <c r="R257" s="1">
        <v>5370</v>
      </c>
      <c r="S257" s="1">
        <v>1928</v>
      </c>
      <c r="T257" s="1">
        <v>1890</v>
      </c>
      <c r="U257" s="1" t="s">
        <v>217</v>
      </c>
      <c r="V257" s="3" t="s">
        <v>599</v>
      </c>
    </row>
    <row r="258" spans="1:22">
      <c r="A258" s="1" t="s">
        <v>518</v>
      </c>
      <c r="B258" s="1" t="s">
        <v>600</v>
      </c>
      <c r="C258" s="1">
        <v>160</v>
      </c>
      <c r="D258" s="1">
        <v>60</v>
      </c>
      <c r="E258" s="1" t="s">
        <v>24</v>
      </c>
      <c r="F258" s="1">
        <v>192</v>
      </c>
      <c r="G258" s="1">
        <v>360</v>
      </c>
      <c r="H258" s="1">
        <v>259</v>
      </c>
      <c r="I258" s="1">
        <v>220</v>
      </c>
      <c r="J258" s="1">
        <v>12</v>
      </c>
      <c r="K258" s="1">
        <v>60</v>
      </c>
      <c r="L258" s="1" t="s">
        <v>25</v>
      </c>
      <c r="M258" s="1">
        <v>0</v>
      </c>
      <c r="N258" s="1">
        <v>990</v>
      </c>
      <c r="O258" s="1">
        <v>8</v>
      </c>
      <c r="P258" s="1" t="s">
        <v>26</v>
      </c>
      <c r="Q258" s="1" t="s">
        <v>216</v>
      </c>
      <c r="R258" s="1">
        <v>5140</v>
      </c>
      <c r="S258" s="1">
        <v>1928</v>
      </c>
      <c r="T258" s="1">
        <v>1890</v>
      </c>
      <c r="U258" s="1" t="s">
        <v>217</v>
      </c>
      <c r="V258" s="3" t="s">
        <v>601</v>
      </c>
    </row>
    <row r="259" spans="1:22">
      <c r="A259" s="1" t="s">
        <v>518</v>
      </c>
      <c r="B259" s="1" t="s">
        <v>602</v>
      </c>
      <c r="C259" s="1">
        <v>160</v>
      </c>
      <c r="D259" s="1">
        <v>90</v>
      </c>
      <c r="E259" s="1" t="s">
        <v>24</v>
      </c>
      <c r="F259" s="1">
        <v>288</v>
      </c>
      <c r="G259" s="1">
        <v>360</v>
      </c>
      <c r="H259" s="1">
        <v>260</v>
      </c>
      <c r="I259" s="1">
        <v>325</v>
      </c>
      <c r="J259" s="1">
        <v>12.1</v>
      </c>
      <c r="K259" s="1">
        <v>96</v>
      </c>
      <c r="L259" s="1" t="s">
        <v>25</v>
      </c>
      <c r="M259" s="1">
        <v>0</v>
      </c>
      <c r="N259" s="1">
        <v>990</v>
      </c>
      <c r="O259" s="1">
        <v>8</v>
      </c>
      <c r="P259" s="1" t="s">
        <v>26</v>
      </c>
      <c r="Q259" s="1" t="s">
        <v>216</v>
      </c>
      <c r="R259" s="1">
        <v>5140</v>
      </c>
      <c r="S259" s="1">
        <v>1928</v>
      </c>
      <c r="T259" s="1">
        <v>1890</v>
      </c>
      <c r="U259" s="1" t="s">
        <v>217</v>
      </c>
      <c r="V259" s="3" t="s">
        <v>603</v>
      </c>
    </row>
    <row r="260" spans="1:22">
      <c r="A260" s="1" t="s">
        <v>604</v>
      </c>
      <c r="B260" s="1" t="s">
        <v>605</v>
      </c>
      <c r="C260" s="1">
        <v>160</v>
      </c>
      <c r="D260" s="1">
        <v>38.5</v>
      </c>
      <c r="E260" s="1" t="s">
        <v>24</v>
      </c>
      <c r="F260" s="1"/>
      <c r="G260" s="1">
        <v>290</v>
      </c>
      <c r="H260" s="1">
        <v>129</v>
      </c>
      <c r="I260" s="1">
        <v>230</v>
      </c>
      <c r="J260" s="1">
        <v>7.9</v>
      </c>
      <c r="K260" s="1">
        <v>60</v>
      </c>
      <c r="L260" s="1" t="s">
        <v>25</v>
      </c>
      <c r="M260" s="1">
        <v>750</v>
      </c>
      <c r="N260" s="1">
        <v>300</v>
      </c>
      <c r="O260" s="1">
        <v>5</v>
      </c>
      <c r="P260" s="1" t="s">
        <v>26</v>
      </c>
      <c r="Q260" s="1" t="s">
        <v>33</v>
      </c>
      <c r="R260" s="1">
        <v>4079</v>
      </c>
      <c r="S260" s="1">
        <v>1754</v>
      </c>
      <c r="T260" s="1">
        <v>1514</v>
      </c>
      <c r="U260" s="1" t="s">
        <v>34</v>
      </c>
      <c r="V260" s="3" t="s">
        <v>606</v>
      </c>
    </row>
    <row r="261" spans="1:22">
      <c r="A261" s="1" t="s">
        <v>604</v>
      </c>
      <c r="B261" s="1" t="s">
        <v>607</v>
      </c>
      <c r="C261" s="1">
        <v>200</v>
      </c>
      <c r="D261" s="1">
        <v>49.2</v>
      </c>
      <c r="E261" s="1" t="s">
        <v>24</v>
      </c>
      <c r="F261" s="1"/>
      <c r="G261" s="1">
        <v>350</v>
      </c>
      <c r="H261" s="1">
        <v>143</v>
      </c>
      <c r="I261" s="1">
        <v>280</v>
      </c>
      <c r="J261" s="1">
        <v>6.4</v>
      </c>
      <c r="K261" s="1">
        <v>75</v>
      </c>
      <c r="L261" s="1" t="s">
        <v>25</v>
      </c>
      <c r="M261" s="1">
        <v>750</v>
      </c>
      <c r="N261" s="1">
        <v>300</v>
      </c>
      <c r="O261" s="1">
        <v>5</v>
      </c>
      <c r="P261" s="1" t="s">
        <v>26</v>
      </c>
      <c r="Q261" s="1" t="s">
        <v>33</v>
      </c>
      <c r="R261" s="1">
        <v>4079</v>
      </c>
      <c r="S261" s="1">
        <v>1754</v>
      </c>
      <c r="T261" s="1">
        <v>1514</v>
      </c>
      <c r="U261" s="1" t="s">
        <v>34</v>
      </c>
      <c r="V261" s="3" t="s">
        <v>608</v>
      </c>
    </row>
    <row r="262" spans="1:22">
      <c r="A262" s="1" t="s">
        <v>604</v>
      </c>
      <c r="B262" s="1" t="s">
        <v>609</v>
      </c>
      <c r="C262" s="1">
        <v>170</v>
      </c>
      <c r="D262" s="1">
        <v>49.2</v>
      </c>
      <c r="E262" s="1" t="s">
        <v>24</v>
      </c>
      <c r="F262" s="1"/>
      <c r="G262" s="1">
        <v>330</v>
      </c>
      <c r="H262" s="1">
        <v>129</v>
      </c>
      <c r="I262" s="1">
        <v>290</v>
      </c>
      <c r="J262" s="1">
        <v>7.1</v>
      </c>
      <c r="K262" s="1">
        <v>75</v>
      </c>
      <c r="L262" s="1" t="s">
        <v>25</v>
      </c>
      <c r="M262" s="1">
        <v>750</v>
      </c>
      <c r="N262" s="1">
        <v>300</v>
      </c>
      <c r="O262" s="1">
        <v>5</v>
      </c>
      <c r="P262" s="1" t="s">
        <v>26</v>
      </c>
      <c r="Q262" s="1" t="s">
        <v>33</v>
      </c>
      <c r="R262" s="1">
        <v>4079</v>
      </c>
      <c r="S262" s="1">
        <v>1754</v>
      </c>
      <c r="T262" s="1">
        <v>1514</v>
      </c>
      <c r="U262" s="1" t="s">
        <v>34</v>
      </c>
      <c r="V262" s="3" t="s">
        <v>610</v>
      </c>
    </row>
    <row r="263" spans="1:22">
      <c r="A263" s="1" t="s">
        <v>604</v>
      </c>
      <c r="B263" s="1" t="s">
        <v>611</v>
      </c>
      <c r="C263" s="1">
        <v>160</v>
      </c>
      <c r="D263" s="1">
        <v>36.6</v>
      </c>
      <c r="E263" s="1" t="s">
        <v>24</v>
      </c>
      <c r="F263" s="1"/>
      <c r="G263" s="1">
        <v>290</v>
      </c>
      <c r="H263" s="1">
        <v>125</v>
      </c>
      <c r="I263" s="1">
        <v>250</v>
      </c>
      <c r="J263" s="1">
        <v>7.3</v>
      </c>
      <c r="K263" s="1">
        <v>60</v>
      </c>
      <c r="L263" s="1" t="s">
        <v>25</v>
      </c>
      <c r="M263" s="1">
        <v>0</v>
      </c>
      <c r="N263" s="1">
        <v>200</v>
      </c>
      <c r="O263" s="1">
        <v>4</v>
      </c>
      <c r="P263" s="1" t="s">
        <v>26</v>
      </c>
      <c r="Q263" s="1" t="s">
        <v>27</v>
      </c>
      <c r="R263" s="1">
        <v>3858</v>
      </c>
      <c r="S263" s="1">
        <v>1756</v>
      </c>
      <c r="T263" s="1">
        <v>1460</v>
      </c>
      <c r="U263" s="1" t="s">
        <v>28</v>
      </c>
      <c r="V263" s="3" t="s">
        <v>612</v>
      </c>
    </row>
    <row r="264" spans="1:22">
      <c r="A264" s="1" t="s">
        <v>604</v>
      </c>
      <c r="B264" s="1" t="s">
        <v>613</v>
      </c>
      <c r="C264" s="1">
        <v>200</v>
      </c>
      <c r="D264" s="1">
        <v>49.2</v>
      </c>
      <c r="E264" s="1" t="s">
        <v>24</v>
      </c>
      <c r="F264" s="1"/>
      <c r="G264" s="1">
        <v>350</v>
      </c>
      <c r="H264" s="1">
        <v>135</v>
      </c>
      <c r="I264" s="1">
        <v>290</v>
      </c>
      <c r="J264" s="1">
        <v>5.9</v>
      </c>
      <c r="K264" s="1">
        <v>75</v>
      </c>
      <c r="L264" s="1" t="s">
        <v>25</v>
      </c>
      <c r="M264" s="1">
        <v>0</v>
      </c>
      <c r="N264" s="1">
        <v>200</v>
      </c>
      <c r="O264" s="1">
        <v>4</v>
      </c>
      <c r="P264" s="1" t="s">
        <v>26</v>
      </c>
      <c r="Q264" s="1" t="s">
        <v>27</v>
      </c>
      <c r="R264" s="1">
        <v>3858</v>
      </c>
      <c r="S264" s="1">
        <v>1756</v>
      </c>
      <c r="T264" s="1">
        <v>1460</v>
      </c>
      <c r="U264" s="1" t="s">
        <v>28</v>
      </c>
      <c r="V264" s="3" t="s">
        <v>614</v>
      </c>
    </row>
    <row r="265" spans="1:22">
      <c r="A265" s="1" t="s">
        <v>604</v>
      </c>
      <c r="B265" s="1" t="s">
        <v>615</v>
      </c>
      <c r="C265" s="1">
        <v>170</v>
      </c>
      <c r="D265" s="1">
        <v>49.2</v>
      </c>
      <c r="E265" s="1" t="s">
        <v>24</v>
      </c>
      <c r="F265" s="1"/>
      <c r="G265" s="1">
        <v>330</v>
      </c>
      <c r="H265" s="1">
        <v>127</v>
      </c>
      <c r="I265" s="1">
        <v>330</v>
      </c>
      <c r="J265" s="1">
        <v>6.7</v>
      </c>
      <c r="K265" s="1">
        <v>75</v>
      </c>
      <c r="L265" s="1" t="s">
        <v>25</v>
      </c>
      <c r="M265" s="1">
        <v>0</v>
      </c>
      <c r="N265" s="1">
        <v>200</v>
      </c>
      <c r="O265" s="1">
        <v>4</v>
      </c>
      <c r="P265" s="1" t="s">
        <v>26</v>
      </c>
      <c r="Q265" s="1" t="s">
        <v>27</v>
      </c>
      <c r="R265" s="1">
        <v>3858</v>
      </c>
      <c r="S265" s="1">
        <v>1756</v>
      </c>
      <c r="T265" s="1">
        <v>1460</v>
      </c>
      <c r="U265" s="1" t="s">
        <v>28</v>
      </c>
      <c r="V265" s="3" t="s">
        <v>616</v>
      </c>
    </row>
    <row r="266" spans="1:22">
      <c r="A266" s="1" t="s">
        <v>604</v>
      </c>
      <c r="B266" s="1" t="s">
        <v>617</v>
      </c>
      <c r="C266" s="1">
        <v>170</v>
      </c>
      <c r="D266" s="1">
        <v>64.599999999999994</v>
      </c>
      <c r="E266" s="1" t="s">
        <v>24</v>
      </c>
      <c r="F266" s="1"/>
      <c r="G266" s="1">
        <v>250</v>
      </c>
      <c r="H266" s="1">
        <v>140</v>
      </c>
      <c r="I266" s="1">
        <v>380</v>
      </c>
      <c r="J266" s="1">
        <v>8.6</v>
      </c>
      <c r="K266" s="1">
        <v>94</v>
      </c>
      <c r="L266" s="1" t="s">
        <v>25</v>
      </c>
      <c r="M266" s="1">
        <v>750</v>
      </c>
      <c r="N266" s="1">
        <v>460</v>
      </c>
      <c r="O266" s="1">
        <v>5</v>
      </c>
      <c r="P266" s="1" t="s">
        <v>26</v>
      </c>
      <c r="Q266" s="1" t="s">
        <v>40</v>
      </c>
      <c r="R266" s="1">
        <v>4433</v>
      </c>
      <c r="S266" s="1">
        <v>1843</v>
      </c>
      <c r="T266" s="1">
        <v>1656</v>
      </c>
      <c r="U266" s="1" t="s">
        <v>34</v>
      </c>
      <c r="V266" s="3" t="s">
        <v>618</v>
      </c>
    </row>
    <row r="267" spans="1:22">
      <c r="A267" s="1" t="s">
        <v>604</v>
      </c>
      <c r="B267" s="1" t="s">
        <v>619</v>
      </c>
      <c r="C267" s="1">
        <v>180</v>
      </c>
      <c r="D267" s="1">
        <v>64.599999999999994</v>
      </c>
      <c r="E267" s="1" t="s">
        <v>24</v>
      </c>
      <c r="F267" s="1"/>
      <c r="G267" s="1">
        <v>494</v>
      </c>
      <c r="H267" s="1">
        <v>149</v>
      </c>
      <c r="I267" s="1">
        <v>365</v>
      </c>
      <c r="J267" s="1">
        <v>5.6</v>
      </c>
      <c r="K267" s="1">
        <v>94</v>
      </c>
      <c r="L267" s="1" t="s">
        <v>25</v>
      </c>
      <c r="M267" s="1">
        <v>1200</v>
      </c>
      <c r="N267" s="1">
        <v>460</v>
      </c>
      <c r="O267" s="1">
        <v>5</v>
      </c>
      <c r="P267" s="1" t="s">
        <v>63</v>
      </c>
      <c r="Q267" s="1" t="s">
        <v>40</v>
      </c>
      <c r="R267" s="1">
        <v>4433</v>
      </c>
      <c r="S267" s="1">
        <v>1843</v>
      </c>
      <c r="T267" s="1">
        <v>1656</v>
      </c>
      <c r="U267" s="1" t="s">
        <v>34</v>
      </c>
      <c r="V267" s="3" t="s">
        <v>620</v>
      </c>
    </row>
    <row r="268" spans="1:22">
      <c r="A268" s="1" t="s">
        <v>621</v>
      </c>
      <c r="B268" s="1" t="s">
        <v>622</v>
      </c>
      <c r="C268" s="1">
        <v>200</v>
      </c>
      <c r="D268" s="1">
        <v>90</v>
      </c>
      <c r="E268" s="1" t="s">
        <v>24</v>
      </c>
      <c r="F268" s="1">
        <v>96</v>
      </c>
      <c r="G268" s="1">
        <v>700</v>
      </c>
      <c r="H268" s="1">
        <v>170</v>
      </c>
      <c r="I268" s="1">
        <v>435</v>
      </c>
      <c r="J268" s="1">
        <v>4.5</v>
      </c>
      <c r="K268" s="1">
        <v>135</v>
      </c>
      <c r="L268" s="1" t="s">
        <v>25</v>
      </c>
      <c r="M268" s="1">
        <v>1200</v>
      </c>
      <c r="N268" s="1">
        <v>579</v>
      </c>
      <c r="O268" s="1">
        <v>5</v>
      </c>
      <c r="P268" s="1" t="s">
        <v>63</v>
      </c>
      <c r="Q268" s="1" t="s">
        <v>57</v>
      </c>
      <c r="R268" s="1">
        <v>4854</v>
      </c>
      <c r="S268" s="1">
        <v>1995</v>
      </c>
      <c r="T268" s="1">
        <v>1703</v>
      </c>
      <c r="U268" s="1" t="s">
        <v>34</v>
      </c>
      <c r="V268" s="3" t="s">
        <v>623</v>
      </c>
    </row>
    <row r="269" spans="1:22">
      <c r="A269" s="1" t="s">
        <v>621</v>
      </c>
      <c r="B269" s="1" t="s">
        <v>624</v>
      </c>
      <c r="C269" s="1">
        <v>200</v>
      </c>
      <c r="D269" s="1">
        <v>73.5</v>
      </c>
      <c r="E269" s="1" t="s">
        <v>24</v>
      </c>
      <c r="F269" s="1">
        <v>118</v>
      </c>
      <c r="G269" s="1">
        <v>700</v>
      </c>
      <c r="H269" s="1">
        <v>181</v>
      </c>
      <c r="I269" s="1">
        <v>365</v>
      </c>
      <c r="J269" s="1">
        <v>4.5</v>
      </c>
      <c r="K269" s="1">
        <v>110</v>
      </c>
      <c r="L269" s="1" t="s">
        <v>25</v>
      </c>
      <c r="M269" s="1">
        <v>1200</v>
      </c>
      <c r="N269" s="1">
        <v>579</v>
      </c>
      <c r="O269" s="1">
        <v>5</v>
      </c>
      <c r="P269" s="1" t="s">
        <v>63</v>
      </c>
      <c r="Q269" s="1" t="s">
        <v>57</v>
      </c>
      <c r="R269" s="1">
        <v>4854</v>
      </c>
      <c r="S269" s="1">
        <v>1995</v>
      </c>
      <c r="T269" s="1">
        <v>1703</v>
      </c>
      <c r="U269" s="1" t="s">
        <v>34</v>
      </c>
      <c r="V269" s="3" t="s">
        <v>625</v>
      </c>
    </row>
    <row r="270" spans="1:22">
      <c r="A270" s="1" t="s">
        <v>621</v>
      </c>
      <c r="B270" s="1" t="s">
        <v>626</v>
      </c>
      <c r="C270" s="1">
        <v>200</v>
      </c>
      <c r="D270" s="1">
        <v>90</v>
      </c>
      <c r="E270" s="1" t="s">
        <v>24</v>
      </c>
      <c r="F270" s="1">
        <v>96</v>
      </c>
      <c r="G270" s="1">
        <v>850</v>
      </c>
      <c r="H270" s="1">
        <v>185</v>
      </c>
      <c r="I270" s="1">
        <v>430</v>
      </c>
      <c r="J270" s="1">
        <v>3.9</v>
      </c>
      <c r="K270" s="1">
        <v>100</v>
      </c>
      <c r="L270" s="1" t="s">
        <v>25</v>
      </c>
      <c r="M270" s="1">
        <v>2000</v>
      </c>
      <c r="N270" s="1">
        <v>570</v>
      </c>
      <c r="O270" s="1">
        <v>5</v>
      </c>
      <c r="P270" s="1" t="s">
        <v>63</v>
      </c>
      <c r="Q270" s="1" t="s">
        <v>212</v>
      </c>
      <c r="R270" s="1">
        <v>4912</v>
      </c>
      <c r="S270" s="1">
        <v>1987</v>
      </c>
      <c r="T270" s="1">
        <v>1720</v>
      </c>
      <c r="U270" s="1" t="s">
        <v>34</v>
      </c>
      <c r="V270" s="3" t="s">
        <v>627</v>
      </c>
    </row>
    <row r="271" spans="1:22">
      <c r="A271" s="1" t="s">
        <v>621</v>
      </c>
      <c r="B271" s="1" t="s">
        <v>628</v>
      </c>
      <c r="C271" s="1">
        <v>200</v>
      </c>
      <c r="D271" s="1">
        <v>73.5</v>
      </c>
      <c r="E271" s="1" t="s">
        <v>24</v>
      </c>
      <c r="F271" s="1">
        <v>118</v>
      </c>
      <c r="G271" s="1">
        <v>850</v>
      </c>
      <c r="H271" s="1">
        <v>198</v>
      </c>
      <c r="I271" s="1">
        <v>355</v>
      </c>
      <c r="J271" s="1">
        <v>3.9</v>
      </c>
      <c r="K271" s="1">
        <v>110</v>
      </c>
      <c r="L271" s="1" t="s">
        <v>25</v>
      </c>
      <c r="M271" s="1">
        <v>2000</v>
      </c>
      <c r="N271" s="1">
        <v>570</v>
      </c>
      <c r="O271" s="1">
        <v>5</v>
      </c>
      <c r="P271" s="1" t="s">
        <v>63</v>
      </c>
      <c r="Q271" s="1" t="s">
        <v>212</v>
      </c>
      <c r="R271" s="1">
        <v>4912</v>
      </c>
      <c r="S271" s="1">
        <v>1987</v>
      </c>
      <c r="T271" s="1">
        <v>1720</v>
      </c>
      <c r="U271" s="1" t="s">
        <v>34</v>
      </c>
      <c r="V271" s="3" t="s">
        <v>629</v>
      </c>
    </row>
    <row r="272" spans="1:22">
      <c r="A272" s="1" t="s">
        <v>621</v>
      </c>
      <c r="B272" s="1" t="s">
        <v>630</v>
      </c>
      <c r="C272" s="1">
        <v>200</v>
      </c>
      <c r="D272" s="1">
        <v>90</v>
      </c>
      <c r="E272" s="1" t="s">
        <v>24</v>
      </c>
      <c r="F272" s="1">
        <v>96</v>
      </c>
      <c r="G272" s="1">
        <v>850</v>
      </c>
      <c r="H272" s="1">
        <v>185</v>
      </c>
      <c r="I272" s="1">
        <v>440</v>
      </c>
      <c r="J272" s="1">
        <v>4.0999999999999996</v>
      </c>
      <c r="K272" s="1">
        <v>190</v>
      </c>
      <c r="L272" s="1" t="s">
        <v>25</v>
      </c>
      <c r="M272" s="1">
        <v>2000</v>
      </c>
      <c r="N272" s="1">
        <v>265</v>
      </c>
      <c r="O272" s="1">
        <v>6</v>
      </c>
      <c r="P272" s="1" t="s">
        <v>63</v>
      </c>
      <c r="Q272" s="1" t="s">
        <v>212</v>
      </c>
      <c r="R272" s="1">
        <v>5099</v>
      </c>
      <c r="S272" s="1">
        <v>1989</v>
      </c>
      <c r="T272" s="1">
        <v>1750</v>
      </c>
      <c r="U272" s="1" t="s">
        <v>34</v>
      </c>
      <c r="V272" s="3" t="s">
        <v>631</v>
      </c>
    </row>
    <row r="273" spans="1:22">
      <c r="A273" s="1" t="s">
        <v>621</v>
      </c>
      <c r="B273" s="1" t="s">
        <v>632</v>
      </c>
      <c r="C273" s="1">
        <v>200</v>
      </c>
      <c r="D273" s="1">
        <v>73.5</v>
      </c>
      <c r="E273" s="1" t="s">
        <v>24</v>
      </c>
      <c r="F273" s="1">
        <v>118</v>
      </c>
      <c r="G273" s="1">
        <v>850</v>
      </c>
      <c r="H273" s="1">
        <v>196</v>
      </c>
      <c r="I273" s="1">
        <v>360</v>
      </c>
      <c r="J273" s="1">
        <v>4.0999999999999996</v>
      </c>
      <c r="K273" s="1">
        <v>110</v>
      </c>
      <c r="L273" s="1" t="s">
        <v>25</v>
      </c>
      <c r="M273" s="1">
        <v>2000</v>
      </c>
      <c r="N273" s="1">
        <v>265</v>
      </c>
      <c r="O273" s="1">
        <v>6</v>
      </c>
      <c r="P273" s="1" t="s">
        <v>63</v>
      </c>
      <c r="Q273" s="1" t="s">
        <v>212</v>
      </c>
      <c r="R273" s="1">
        <v>5099</v>
      </c>
      <c r="S273" s="1">
        <v>1989</v>
      </c>
      <c r="T273" s="1">
        <v>1750</v>
      </c>
      <c r="U273" s="1" t="s">
        <v>34</v>
      </c>
      <c r="V273" s="3" t="s">
        <v>633</v>
      </c>
    </row>
    <row r="274" spans="1:22">
      <c r="A274" s="1" t="s">
        <v>621</v>
      </c>
      <c r="B274" s="1" t="s">
        <v>634</v>
      </c>
      <c r="C274" s="1">
        <v>200</v>
      </c>
      <c r="D274" s="1">
        <v>90</v>
      </c>
      <c r="E274" s="1" t="s">
        <v>24</v>
      </c>
      <c r="F274" s="1">
        <v>96</v>
      </c>
      <c r="G274" s="1">
        <v>700</v>
      </c>
      <c r="H274" s="1">
        <v>167</v>
      </c>
      <c r="I274" s="1">
        <v>500</v>
      </c>
      <c r="J274" s="1">
        <v>4</v>
      </c>
      <c r="K274" s="1">
        <v>100</v>
      </c>
      <c r="L274" s="1" t="s">
        <v>25</v>
      </c>
      <c r="M274" s="1">
        <v>1400</v>
      </c>
      <c r="N274" s="1">
        <v>386</v>
      </c>
      <c r="O274" s="1">
        <v>5</v>
      </c>
      <c r="P274" s="1" t="s">
        <v>63</v>
      </c>
      <c r="Q274" s="1" t="s">
        <v>131</v>
      </c>
      <c r="R274" s="1">
        <v>4790</v>
      </c>
      <c r="S274" s="1">
        <v>1960</v>
      </c>
      <c r="T274" s="1">
        <v>1499</v>
      </c>
      <c r="U274" s="1" t="s">
        <v>112</v>
      </c>
      <c r="V274" s="3" t="s">
        <v>635</v>
      </c>
    </row>
    <row r="275" spans="1:22">
      <c r="A275" s="1" t="s">
        <v>621</v>
      </c>
      <c r="B275" s="1" t="s">
        <v>636</v>
      </c>
      <c r="C275" s="1">
        <v>200</v>
      </c>
      <c r="D275" s="1">
        <v>73.5</v>
      </c>
      <c r="E275" s="1" t="s">
        <v>24</v>
      </c>
      <c r="F275" s="1">
        <v>118</v>
      </c>
      <c r="G275" s="1">
        <v>700</v>
      </c>
      <c r="H275" s="1">
        <v>175</v>
      </c>
      <c r="I275" s="1">
        <v>410</v>
      </c>
      <c r="J275" s="1">
        <v>4</v>
      </c>
      <c r="K275" s="1">
        <v>110</v>
      </c>
      <c r="L275" s="1" t="s">
        <v>25</v>
      </c>
      <c r="M275" s="1">
        <v>1400</v>
      </c>
      <c r="N275" s="1">
        <v>386</v>
      </c>
      <c r="O275" s="1">
        <v>5</v>
      </c>
      <c r="P275" s="1" t="s">
        <v>63</v>
      </c>
      <c r="Q275" s="1" t="s">
        <v>131</v>
      </c>
      <c r="R275" s="1">
        <v>4790</v>
      </c>
      <c r="S275" s="1">
        <v>1960</v>
      </c>
      <c r="T275" s="1">
        <v>1499</v>
      </c>
      <c r="U275" s="1" t="s">
        <v>112</v>
      </c>
      <c r="V275" s="3" t="s">
        <v>637</v>
      </c>
    </row>
    <row r="276" spans="1:22">
      <c r="A276" s="1" t="s">
        <v>621</v>
      </c>
      <c r="B276" s="1" t="s">
        <v>638</v>
      </c>
      <c r="C276" s="1">
        <v>200</v>
      </c>
      <c r="D276" s="1">
        <v>90</v>
      </c>
      <c r="E276" s="1" t="s">
        <v>24</v>
      </c>
      <c r="F276" s="1">
        <v>96</v>
      </c>
      <c r="G276" s="1">
        <v>700</v>
      </c>
      <c r="H276" s="1">
        <v>178</v>
      </c>
      <c r="I276" s="1">
        <v>485</v>
      </c>
      <c r="J276" s="1">
        <v>4</v>
      </c>
      <c r="K276" s="1">
        <v>135</v>
      </c>
      <c r="L276" s="1" t="s">
        <v>25</v>
      </c>
      <c r="M276" s="1">
        <v>1400</v>
      </c>
      <c r="N276" s="1">
        <v>450</v>
      </c>
      <c r="O276" s="1">
        <v>5</v>
      </c>
      <c r="P276" s="1" t="s">
        <v>63</v>
      </c>
      <c r="Q276" s="1" t="s">
        <v>131</v>
      </c>
      <c r="R276" s="1">
        <v>4790</v>
      </c>
      <c r="S276" s="1">
        <v>1960</v>
      </c>
      <c r="T276" s="1">
        <v>1499</v>
      </c>
      <c r="U276" s="1" t="s">
        <v>58</v>
      </c>
      <c r="V276" s="3" t="s">
        <v>639</v>
      </c>
    </row>
    <row r="277" spans="1:22">
      <c r="A277" s="1" t="s">
        <v>621</v>
      </c>
      <c r="B277" s="1" t="s">
        <v>640</v>
      </c>
      <c r="C277" s="1">
        <v>200</v>
      </c>
      <c r="D277" s="1">
        <v>73.5</v>
      </c>
      <c r="E277" s="1" t="s">
        <v>24</v>
      </c>
      <c r="F277" s="1">
        <v>118</v>
      </c>
      <c r="G277" s="1">
        <v>700</v>
      </c>
      <c r="H277" s="1">
        <v>169</v>
      </c>
      <c r="I277" s="1">
        <v>400</v>
      </c>
      <c r="J277" s="1">
        <v>4</v>
      </c>
      <c r="K277" s="1">
        <v>110</v>
      </c>
      <c r="L277" s="1" t="s">
        <v>25</v>
      </c>
      <c r="M277" s="1">
        <v>1400</v>
      </c>
      <c r="N277" s="1">
        <v>450</v>
      </c>
      <c r="O277" s="1">
        <v>5</v>
      </c>
      <c r="P277" s="1" t="s">
        <v>63</v>
      </c>
      <c r="Q277" s="1" t="s">
        <v>131</v>
      </c>
      <c r="R277" s="1">
        <v>4790</v>
      </c>
      <c r="S277" s="1">
        <v>1960</v>
      </c>
      <c r="T277" s="1">
        <v>1499</v>
      </c>
      <c r="U277" s="1" t="s">
        <v>58</v>
      </c>
      <c r="V277" s="3" t="s">
        <v>641</v>
      </c>
    </row>
    <row r="278" spans="1:22">
      <c r="A278" s="1" t="s">
        <v>621</v>
      </c>
      <c r="B278" s="1" t="s">
        <v>642</v>
      </c>
      <c r="C278" s="1">
        <v>200</v>
      </c>
      <c r="D278" s="1">
        <v>90</v>
      </c>
      <c r="E278" s="1" t="s">
        <v>24</v>
      </c>
      <c r="F278" s="1">
        <v>96</v>
      </c>
      <c r="G278" s="1">
        <v>850</v>
      </c>
      <c r="H278" s="1">
        <v>178</v>
      </c>
      <c r="I278" s="1">
        <v>505</v>
      </c>
      <c r="J278" s="1">
        <v>3.8</v>
      </c>
      <c r="K278" s="1">
        <v>100</v>
      </c>
      <c r="L278" s="1" t="s">
        <v>25</v>
      </c>
      <c r="M278" s="1">
        <v>2000</v>
      </c>
      <c r="N278" s="1">
        <v>363</v>
      </c>
      <c r="O278" s="1">
        <v>5</v>
      </c>
      <c r="P278" s="1" t="s">
        <v>63</v>
      </c>
      <c r="Q278" s="1" t="s">
        <v>111</v>
      </c>
      <c r="R278" s="1">
        <v>5101</v>
      </c>
      <c r="S278" s="1">
        <v>1987</v>
      </c>
      <c r="T278" s="1">
        <v>1509</v>
      </c>
      <c r="U278" s="1" t="s">
        <v>112</v>
      </c>
      <c r="V278" s="3" t="s">
        <v>643</v>
      </c>
    </row>
    <row r="279" spans="1:22">
      <c r="A279" s="1" t="s">
        <v>621</v>
      </c>
      <c r="B279" s="1" t="s">
        <v>644</v>
      </c>
      <c r="C279" s="1">
        <v>200</v>
      </c>
      <c r="D279" s="1">
        <v>73.5</v>
      </c>
      <c r="E279" s="1" t="s">
        <v>24</v>
      </c>
      <c r="F279" s="1">
        <v>118</v>
      </c>
      <c r="G279" s="1">
        <v>850</v>
      </c>
      <c r="H279" s="1">
        <v>191</v>
      </c>
      <c r="I279" s="1">
        <v>415</v>
      </c>
      <c r="J279" s="1">
        <v>3.8</v>
      </c>
      <c r="K279" s="1">
        <v>110</v>
      </c>
      <c r="L279" s="1" t="s">
        <v>25</v>
      </c>
      <c r="M279" s="1">
        <v>2000</v>
      </c>
      <c r="N279" s="1">
        <v>363</v>
      </c>
      <c r="O279" s="1">
        <v>5</v>
      </c>
      <c r="P279" s="1" t="s">
        <v>63</v>
      </c>
      <c r="Q279" s="1" t="s">
        <v>111</v>
      </c>
      <c r="R279" s="1">
        <v>5101</v>
      </c>
      <c r="S279" s="1">
        <v>1987</v>
      </c>
      <c r="T279" s="1">
        <v>1509</v>
      </c>
      <c r="U279" s="1" t="s">
        <v>112</v>
      </c>
      <c r="V279" s="3" t="s">
        <v>645</v>
      </c>
    </row>
    <row r="280" spans="1:22">
      <c r="A280" s="1" t="s">
        <v>646</v>
      </c>
      <c r="B280" s="1" t="s">
        <v>647</v>
      </c>
      <c r="C280" s="1">
        <v>160</v>
      </c>
      <c r="D280" s="1">
        <v>63</v>
      </c>
      <c r="E280" s="1" t="s">
        <v>24</v>
      </c>
      <c r="F280" s="1"/>
      <c r="G280" s="1">
        <v>300</v>
      </c>
      <c r="H280" s="1">
        <v>175</v>
      </c>
      <c r="I280" s="1">
        <v>335</v>
      </c>
      <c r="J280" s="1">
        <v>7.5</v>
      </c>
      <c r="K280" s="1">
        <v>90</v>
      </c>
      <c r="L280" s="1" t="s">
        <v>25</v>
      </c>
      <c r="M280" s="1">
        <v>750</v>
      </c>
      <c r="N280" s="1">
        <v>468</v>
      </c>
      <c r="O280" s="1">
        <v>5</v>
      </c>
      <c r="P280" s="1" t="s">
        <v>26</v>
      </c>
      <c r="Q280" s="1" t="s">
        <v>40</v>
      </c>
      <c r="R280" s="1">
        <v>4595</v>
      </c>
      <c r="S280" s="1">
        <v>1850</v>
      </c>
      <c r="T280" s="1">
        <v>1660</v>
      </c>
      <c r="U280" s="1" t="s">
        <v>34</v>
      </c>
      <c r="V280" s="3" t="s">
        <v>648</v>
      </c>
    </row>
    <row r="281" spans="1:22">
      <c r="A281" s="1" t="s">
        <v>646</v>
      </c>
      <c r="B281" s="1" t="s">
        <v>649</v>
      </c>
      <c r="C281" s="1">
        <v>160</v>
      </c>
      <c r="D281" s="1">
        <v>87</v>
      </c>
      <c r="E281" s="1" t="s">
        <v>24</v>
      </c>
      <c r="F281" s="1"/>
      <c r="G281" s="1">
        <v>300</v>
      </c>
      <c r="H281" s="1">
        <v>169</v>
      </c>
      <c r="I281" s="1">
        <v>450</v>
      </c>
      <c r="J281" s="1">
        <v>7.6</v>
      </c>
      <c r="K281" s="1">
        <v>110</v>
      </c>
      <c r="L281" s="1" t="s">
        <v>25</v>
      </c>
      <c r="M281" s="1">
        <v>750</v>
      </c>
      <c r="N281" s="1">
        <v>468</v>
      </c>
      <c r="O281" s="1">
        <v>5</v>
      </c>
      <c r="P281" s="1" t="s">
        <v>26</v>
      </c>
      <c r="Q281" s="1" t="s">
        <v>40</v>
      </c>
      <c r="R281" s="1">
        <v>4595</v>
      </c>
      <c r="S281" s="1">
        <v>1850</v>
      </c>
      <c r="T281" s="1">
        <v>1660</v>
      </c>
      <c r="U281" s="1" t="s">
        <v>34</v>
      </c>
      <c r="V281" s="3" t="s">
        <v>650</v>
      </c>
    </row>
    <row r="282" spans="1:22">
      <c r="A282" s="1" t="s">
        <v>646</v>
      </c>
      <c r="B282" s="1" t="s">
        <v>651</v>
      </c>
      <c r="C282" s="1">
        <v>200</v>
      </c>
      <c r="D282" s="1">
        <v>87</v>
      </c>
      <c r="E282" s="1" t="s">
        <v>24</v>
      </c>
      <c r="F282" s="1"/>
      <c r="G282" s="1">
        <v>600</v>
      </c>
      <c r="H282" s="1">
        <v>190</v>
      </c>
      <c r="I282" s="1">
        <v>405</v>
      </c>
      <c r="J282" s="1">
        <v>5.7</v>
      </c>
      <c r="K282" s="1">
        <v>110</v>
      </c>
      <c r="L282" s="1" t="s">
        <v>25</v>
      </c>
      <c r="M282" s="1">
        <v>1500</v>
      </c>
      <c r="N282" s="1">
        <v>415</v>
      </c>
      <c r="O282" s="1">
        <v>5</v>
      </c>
      <c r="P282" s="1" t="s">
        <v>63</v>
      </c>
      <c r="Q282" s="1" t="s">
        <v>40</v>
      </c>
      <c r="R282" s="1">
        <v>4595</v>
      </c>
      <c r="S282" s="1">
        <v>1850</v>
      </c>
      <c r="T282" s="1">
        <v>1660</v>
      </c>
      <c r="U282" s="1" t="s">
        <v>34</v>
      </c>
      <c r="V282" s="3" t="s">
        <v>652</v>
      </c>
    </row>
    <row r="283" spans="1:22">
      <c r="A283" s="1" t="s">
        <v>646</v>
      </c>
      <c r="B283" s="1" t="s">
        <v>653</v>
      </c>
      <c r="C283" s="1">
        <v>200</v>
      </c>
      <c r="D283" s="1">
        <v>87</v>
      </c>
      <c r="E283" s="1" t="s">
        <v>24</v>
      </c>
      <c r="F283" s="1"/>
      <c r="G283" s="1">
        <v>600</v>
      </c>
      <c r="H283" s="1">
        <v>209</v>
      </c>
      <c r="I283" s="1">
        <v>385</v>
      </c>
      <c r="J283" s="1">
        <v>5</v>
      </c>
      <c r="K283" s="1">
        <v>110</v>
      </c>
      <c r="L283" s="1" t="s">
        <v>25</v>
      </c>
      <c r="M283" s="1"/>
      <c r="N283" s="1">
        <v>415</v>
      </c>
      <c r="O283" s="1">
        <v>5</v>
      </c>
      <c r="P283" s="1" t="s">
        <v>63</v>
      </c>
      <c r="Q283" s="1" t="s">
        <v>40</v>
      </c>
      <c r="R283" s="1">
        <v>4655</v>
      </c>
      <c r="S283" s="1">
        <v>1850</v>
      </c>
      <c r="T283" s="1">
        <v>1660</v>
      </c>
      <c r="U283" s="1" t="s">
        <v>34</v>
      </c>
      <c r="V283" s="3" t="s">
        <v>654</v>
      </c>
    </row>
    <row r="284" spans="1:22">
      <c r="A284" s="1" t="s">
        <v>646</v>
      </c>
      <c r="B284" s="1" t="s">
        <v>655</v>
      </c>
      <c r="C284" s="1">
        <v>132</v>
      </c>
      <c r="D284" s="1">
        <v>45</v>
      </c>
      <c r="E284" s="1" t="s">
        <v>24</v>
      </c>
      <c r="F284" s="1"/>
      <c r="G284" s="1">
        <v>245</v>
      </c>
      <c r="H284" s="1">
        <v>158</v>
      </c>
      <c r="I284" s="1">
        <v>225</v>
      </c>
      <c r="J284" s="1">
        <v>12.6</v>
      </c>
      <c r="K284" s="1">
        <v>50</v>
      </c>
      <c r="L284" s="1" t="s">
        <v>25</v>
      </c>
      <c r="M284" s="1">
        <v>1500</v>
      </c>
      <c r="N284" s="1">
        <v>819</v>
      </c>
      <c r="O284" s="1">
        <v>5</v>
      </c>
      <c r="P284" s="1" t="s">
        <v>26</v>
      </c>
      <c r="Q284" s="1" t="s">
        <v>216</v>
      </c>
      <c r="R284" s="1">
        <v>4488</v>
      </c>
      <c r="S284" s="1">
        <v>1860</v>
      </c>
      <c r="T284" s="1">
        <v>1838</v>
      </c>
      <c r="U284" s="1" t="s">
        <v>217</v>
      </c>
      <c r="V284" s="3" t="s">
        <v>656</v>
      </c>
    </row>
    <row r="285" spans="1:22">
      <c r="A285" s="1" t="s">
        <v>646</v>
      </c>
      <c r="B285" s="1" t="s">
        <v>657</v>
      </c>
      <c r="C285" s="1">
        <v>130</v>
      </c>
      <c r="D285" s="1">
        <v>45</v>
      </c>
      <c r="E285" s="1" t="s">
        <v>24</v>
      </c>
      <c r="F285" s="1"/>
      <c r="G285" s="1">
        <v>245</v>
      </c>
      <c r="H285" s="1">
        <v>173</v>
      </c>
      <c r="I285" s="1">
        <v>220</v>
      </c>
      <c r="J285" s="1">
        <v>13.3</v>
      </c>
      <c r="K285" s="1">
        <v>50</v>
      </c>
      <c r="L285" s="1" t="s">
        <v>25</v>
      </c>
      <c r="M285" s="1">
        <v>1500</v>
      </c>
      <c r="N285" s="1">
        <v>819</v>
      </c>
      <c r="O285" s="1">
        <v>7</v>
      </c>
      <c r="P285" s="1" t="s">
        <v>26</v>
      </c>
      <c r="Q285" s="1" t="s">
        <v>216</v>
      </c>
      <c r="R285" s="1">
        <v>4911</v>
      </c>
      <c r="S285" s="1">
        <v>1860</v>
      </c>
      <c r="T285" s="1">
        <v>1815</v>
      </c>
      <c r="U285" s="1" t="s">
        <v>217</v>
      </c>
      <c r="V285" s="3" t="s">
        <v>658</v>
      </c>
    </row>
    <row r="286" spans="1:22">
      <c r="A286" s="1" t="s">
        <v>659</v>
      </c>
      <c r="B286" s="1" t="s">
        <v>660</v>
      </c>
      <c r="C286" s="1">
        <v>172</v>
      </c>
      <c r="D286" s="1">
        <v>61</v>
      </c>
      <c r="E286" s="1" t="s">
        <v>24</v>
      </c>
      <c r="F286" s="1"/>
      <c r="G286" s="1">
        <v>340</v>
      </c>
      <c r="H286" s="1">
        <v>152</v>
      </c>
      <c r="I286" s="1">
        <v>345</v>
      </c>
      <c r="J286" s="1">
        <v>7.6</v>
      </c>
      <c r="K286" s="1">
        <v>60</v>
      </c>
      <c r="L286" s="1" t="s">
        <v>25</v>
      </c>
      <c r="M286" s="1"/>
      <c r="N286" s="1">
        <v>380</v>
      </c>
      <c r="O286" s="1">
        <v>5</v>
      </c>
      <c r="P286" s="1" t="s">
        <v>26</v>
      </c>
      <c r="Q286" s="1" t="s">
        <v>40</v>
      </c>
      <c r="R286" s="1">
        <v>4424</v>
      </c>
      <c r="S286" s="1">
        <v>1830</v>
      </c>
      <c r="T286" s="1">
        <v>1588</v>
      </c>
      <c r="U286" s="1" t="s">
        <v>34</v>
      </c>
      <c r="V286" s="3" t="s">
        <v>661</v>
      </c>
    </row>
    <row r="287" spans="1:22">
      <c r="A287" s="1" t="s">
        <v>662</v>
      </c>
      <c r="B287" s="1" t="s">
        <v>663</v>
      </c>
      <c r="C287" s="1">
        <v>170</v>
      </c>
      <c r="D287" s="1">
        <v>50.8</v>
      </c>
      <c r="E287" s="1" t="s">
        <v>24</v>
      </c>
      <c r="F287" s="1">
        <v>102</v>
      </c>
      <c r="G287" s="1">
        <v>270</v>
      </c>
      <c r="H287" s="1">
        <v>128</v>
      </c>
      <c r="I287" s="1">
        <v>320</v>
      </c>
      <c r="J287" s="1">
        <v>9.1999999999999993</v>
      </c>
      <c r="K287" s="1">
        <v>85</v>
      </c>
      <c r="L287" s="1" t="s">
        <v>25</v>
      </c>
      <c r="M287" s="1">
        <v>0</v>
      </c>
      <c r="N287" s="1">
        <v>352</v>
      </c>
      <c r="O287" s="1">
        <v>5</v>
      </c>
      <c r="P287" s="1" t="s">
        <v>26</v>
      </c>
      <c r="Q287" s="1" t="s">
        <v>169</v>
      </c>
      <c r="R287" s="1">
        <v>4374</v>
      </c>
      <c r="S287" s="1">
        <v>1860</v>
      </c>
      <c r="T287" s="1">
        <v>1470</v>
      </c>
      <c r="U287" s="1" t="s">
        <v>28</v>
      </c>
      <c r="V287" s="3" t="s">
        <v>664</v>
      </c>
    </row>
    <row r="288" spans="1:22">
      <c r="A288" s="1" t="s">
        <v>662</v>
      </c>
      <c r="B288" s="1" t="s">
        <v>665</v>
      </c>
      <c r="C288" s="1">
        <v>170</v>
      </c>
      <c r="D288" s="1">
        <v>50.8</v>
      </c>
      <c r="E288" s="1" t="s">
        <v>24</v>
      </c>
      <c r="F288" s="1">
        <v>102</v>
      </c>
      <c r="G288" s="1">
        <v>270</v>
      </c>
      <c r="H288" s="1">
        <v>123</v>
      </c>
      <c r="I288" s="1">
        <v>310</v>
      </c>
      <c r="J288" s="1">
        <v>9.3000000000000007</v>
      </c>
      <c r="K288" s="1">
        <v>85</v>
      </c>
      <c r="L288" s="1" t="s">
        <v>25</v>
      </c>
      <c r="M288" s="1">
        <v>0</v>
      </c>
      <c r="N288" s="1">
        <v>516</v>
      </c>
      <c r="O288" s="1">
        <v>5</v>
      </c>
      <c r="P288" s="1" t="s">
        <v>26</v>
      </c>
      <c r="Q288" s="1" t="s">
        <v>169</v>
      </c>
      <c r="R288" s="1">
        <v>4642</v>
      </c>
      <c r="S288" s="1">
        <v>1860</v>
      </c>
      <c r="T288" s="1">
        <v>1480</v>
      </c>
      <c r="U288" s="1" t="s">
        <v>58</v>
      </c>
      <c r="V288" s="3" t="s">
        <v>666</v>
      </c>
    </row>
    <row r="289" spans="1:22">
      <c r="A289" s="1" t="s">
        <v>662</v>
      </c>
      <c r="B289" s="1" t="s">
        <v>667</v>
      </c>
      <c r="C289" s="1">
        <v>135</v>
      </c>
      <c r="D289" s="1">
        <v>50</v>
      </c>
      <c r="E289" s="1" t="s">
        <v>24</v>
      </c>
      <c r="F289" s="1"/>
      <c r="G289" s="1">
        <v>260</v>
      </c>
      <c r="H289" s="1">
        <v>149</v>
      </c>
      <c r="I289" s="1">
        <v>235</v>
      </c>
      <c r="J289" s="1">
        <v>11.3</v>
      </c>
      <c r="K289" s="1">
        <v>80</v>
      </c>
      <c r="L289" s="1" t="s">
        <v>25</v>
      </c>
      <c r="M289" s="1">
        <v>750</v>
      </c>
      <c r="N289" s="1">
        <v>775</v>
      </c>
      <c r="O289" s="1">
        <v>5</v>
      </c>
      <c r="P289" s="1" t="s">
        <v>26</v>
      </c>
      <c r="Q289" s="1" t="s">
        <v>216</v>
      </c>
      <c r="R289" s="1">
        <v>4410</v>
      </c>
      <c r="S289" s="1">
        <v>1921</v>
      </c>
      <c r="T289" s="1">
        <v>1812</v>
      </c>
      <c r="U289" s="1" t="s">
        <v>217</v>
      </c>
      <c r="V289" s="3" t="s">
        <v>668</v>
      </c>
    </row>
    <row r="290" spans="1:22">
      <c r="A290" s="1" t="s">
        <v>662</v>
      </c>
      <c r="B290" s="1" t="s">
        <v>669</v>
      </c>
      <c r="C290" s="1">
        <v>135</v>
      </c>
      <c r="D290" s="1">
        <v>50</v>
      </c>
      <c r="E290" s="1" t="s">
        <v>24</v>
      </c>
      <c r="F290" s="1"/>
      <c r="G290" s="1">
        <v>260</v>
      </c>
      <c r="H290" s="1">
        <v>149</v>
      </c>
      <c r="I290" s="1">
        <v>230</v>
      </c>
      <c r="J290" s="1">
        <v>11.3</v>
      </c>
      <c r="K290" s="1">
        <v>80</v>
      </c>
      <c r="L290" s="1" t="s">
        <v>25</v>
      </c>
      <c r="M290" s="1">
        <v>750</v>
      </c>
      <c r="N290" s="1">
        <v>1050</v>
      </c>
      <c r="O290" s="1">
        <v>7</v>
      </c>
      <c r="P290" s="1" t="s">
        <v>26</v>
      </c>
      <c r="Q290" s="1" t="s">
        <v>216</v>
      </c>
      <c r="R290" s="1">
        <v>4760</v>
      </c>
      <c r="S290" s="1">
        <v>1921</v>
      </c>
      <c r="T290" s="1">
        <v>1818</v>
      </c>
      <c r="U290" s="1" t="s">
        <v>217</v>
      </c>
      <c r="V290" s="3" t="s">
        <v>670</v>
      </c>
    </row>
    <row r="291" spans="1:22">
      <c r="A291" s="1" t="s">
        <v>662</v>
      </c>
      <c r="B291" s="1" t="s">
        <v>671</v>
      </c>
      <c r="C291" s="1">
        <v>150</v>
      </c>
      <c r="D291" s="1">
        <v>46.3</v>
      </c>
      <c r="E291" s="1" t="s">
        <v>24</v>
      </c>
      <c r="F291" s="1">
        <v>216</v>
      </c>
      <c r="G291" s="1">
        <v>260</v>
      </c>
      <c r="H291" s="1">
        <v>131</v>
      </c>
      <c r="I291" s="1">
        <v>290</v>
      </c>
      <c r="J291" s="1">
        <v>8.6999999999999993</v>
      </c>
      <c r="K291" s="1">
        <v>78</v>
      </c>
      <c r="L291" s="1" t="s">
        <v>25</v>
      </c>
      <c r="M291" s="1">
        <v>0</v>
      </c>
      <c r="N291" s="1">
        <v>267</v>
      </c>
      <c r="O291" s="1">
        <v>5</v>
      </c>
      <c r="P291" s="1" t="s">
        <v>26</v>
      </c>
      <c r="Q291" s="1" t="s">
        <v>27</v>
      </c>
      <c r="R291" s="1">
        <v>4061</v>
      </c>
      <c r="S291" s="1">
        <v>1765</v>
      </c>
      <c r="T291" s="1">
        <v>1435</v>
      </c>
      <c r="U291" s="1" t="s">
        <v>28</v>
      </c>
      <c r="V291" s="3" t="s">
        <v>672</v>
      </c>
    </row>
    <row r="292" spans="1:22">
      <c r="A292" s="1" t="s">
        <v>662</v>
      </c>
      <c r="B292" s="1" t="s">
        <v>673</v>
      </c>
      <c r="C292" s="1">
        <v>150</v>
      </c>
      <c r="D292" s="1">
        <v>48.1</v>
      </c>
      <c r="E292" s="1" t="s">
        <v>24</v>
      </c>
      <c r="F292" s="1">
        <v>96</v>
      </c>
      <c r="G292" s="1">
        <v>260</v>
      </c>
      <c r="H292" s="1">
        <v>120</v>
      </c>
      <c r="I292" s="1">
        <v>315</v>
      </c>
      <c r="J292" s="1">
        <v>8.1</v>
      </c>
      <c r="K292" s="1">
        <v>80</v>
      </c>
      <c r="L292" s="1" t="s">
        <v>25</v>
      </c>
      <c r="M292" s="1">
        <v>0</v>
      </c>
      <c r="N292" s="1">
        <v>267</v>
      </c>
      <c r="O292" s="1">
        <v>5</v>
      </c>
      <c r="P292" s="1" t="s">
        <v>26</v>
      </c>
      <c r="Q292" s="1" t="s">
        <v>27</v>
      </c>
      <c r="R292" s="1">
        <v>4061</v>
      </c>
      <c r="S292" s="1">
        <v>1765</v>
      </c>
      <c r="T292" s="1">
        <v>1435</v>
      </c>
      <c r="U292" s="1" t="s">
        <v>28</v>
      </c>
      <c r="V292" s="3" t="s">
        <v>674</v>
      </c>
    </row>
    <row r="293" spans="1:22">
      <c r="A293" s="1" t="s">
        <v>662</v>
      </c>
      <c r="B293" s="1" t="s">
        <v>675</v>
      </c>
      <c r="C293" s="1">
        <v>140</v>
      </c>
      <c r="D293" s="1">
        <v>44</v>
      </c>
      <c r="E293" s="1" t="s">
        <v>24</v>
      </c>
      <c r="F293" s="1"/>
      <c r="G293" s="1">
        <v>120</v>
      </c>
      <c r="H293" s="1">
        <v>144</v>
      </c>
      <c r="I293" s="1">
        <v>245</v>
      </c>
      <c r="J293" s="1">
        <v>12.1</v>
      </c>
      <c r="K293" s="1">
        <v>60</v>
      </c>
      <c r="L293" s="1" t="s">
        <v>25</v>
      </c>
      <c r="M293" s="1">
        <v>350</v>
      </c>
      <c r="N293" s="1">
        <v>460</v>
      </c>
      <c r="O293" s="1">
        <v>5</v>
      </c>
      <c r="P293" s="1" t="s">
        <v>26</v>
      </c>
      <c r="Q293" s="1" t="s">
        <v>33</v>
      </c>
      <c r="R293" s="1">
        <v>4385</v>
      </c>
      <c r="S293" s="1">
        <v>1795</v>
      </c>
      <c r="T293" s="1">
        <v>1635</v>
      </c>
      <c r="U293" s="1" t="s">
        <v>34</v>
      </c>
      <c r="V293" s="3" t="s">
        <v>676</v>
      </c>
    </row>
    <row r="294" spans="1:22">
      <c r="A294" s="1" t="s">
        <v>662</v>
      </c>
      <c r="B294" s="1" t="s">
        <v>677</v>
      </c>
      <c r="C294" s="1">
        <v>170</v>
      </c>
      <c r="D294" s="1">
        <v>73</v>
      </c>
      <c r="E294" s="1" t="s">
        <v>24</v>
      </c>
      <c r="F294" s="1">
        <v>96</v>
      </c>
      <c r="G294" s="1">
        <v>260</v>
      </c>
      <c r="H294" s="1">
        <v>145</v>
      </c>
      <c r="I294" s="1">
        <v>365</v>
      </c>
      <c r="J294" s="1">
        <v>9</v>
      </c>
      <c r="K294" s="1">
        <v>90</v>
      </c>
      <c r="L294" s="1" t="s">
        <v>25</v>
      </c>
      <c r="M294" s="1">
        <v>1200</v>
      </c>
      <c r="N294" s="1">
        <v>550</v>
      </c>
      <c r="O294" s="1">
        <v>5</v>
      </c>
      <c r="P294" s="1" t="s">
        <v>26</v>
      </c>
      <c r="Q294" s="1" t="s">
        <v>40</v>
      </c>
      <c r="R294" s="1">
        <v>4650</v>
      </c>
      <c r="S294" s="1">
        <v>1934</v>
      </c>
      <c r="T294" s="1">
        <v>1665</v>
      </c>
      <c r="U294" s="1" t="s">
        <v>34</v>
      </c>
      <c r="V294" s="3" t="s">
        <v>678</v>
      </c>
    </row>
    <row r="295" spans="1:22">
      <c r="A295" s="1" t="s">
        <v>662</v>
      </c>
      <c r="B295" s="1" t="s">
        <v>679</v>
      </c>
      <c r="C295" s="1">
        <v>170</v>
      </c>
      <c r="D295" s="1">
        <v>82.2</v>
      </c>
      <c r="E295" s="1" t="s">
        <v>24</v>
      </c>
      <c r="F295" s="1"/>
      <c r="G295" s="1">
        <v>260</v>
      </c>
      <c r="H295" s="1">
        <v>146</v>
      </c>
      <c r="I295" s="1">
        <v>410</v>
      </c>
      <c r="J295" s="1">
        <v>9</v>
      </c>
      <c r="K295" s="1">
        <v>100</v>
      </c>
      <c r="L295" s="1" t="s">
        <v>25</v>
      </c>
      <c r="M295" s="1">
        <v>1200</v>
      </c>
      <c r="N295" s="1">
        <v>550</v>
      </c>
      <c r="O295" s="1">
        <v>5</v>
      </c>
      <c r="P295" s="1" t="s">
        <v>26</v>
      </c>
      <c r="Q295" s="1" t="s">
        <v>40</v>
      </c>
      <c r="R295" s="1">
        <v>4650</v>
      </c>
      <c r="S295" s="1">
        <v>1934</v>
      </c>
      <c r="T295" s="1">
        <v>1665</v>
      </c>
      <c r="U295" s="1" t="s">
        <v>34</v>
      </c>
      <c r="V295" s="3" t="s">
        <v>680</v>
      </c>
    </row>
    <row r="296" spans="1:22">
      <c r="A296" s="1" t="s">
        <v>662</v>
      </c>
      <c r="B296" s="1" t="s">
        <v>681</v>
      </c>
      <c r="C296" s="1">
        <v>150</v>
      </c>
      <c r="D296" s="1">
        <v>50.8</v>
      </c>
      <c r="E296" s="1" t="s">
        <v>24</v>
      </c>
      <c r="F296" s="1">
        <v>102</v>
      </c>
      <c r="G296" s="1">
        <v>260</v>
      </c>
      <c r="H296" s="1">
        <v>126</v>
      </c>
      <c r="I296" s="1">
        <v>285</v>
      </c>
      <c r="J296" s="1">
        <v>9</v>
      </c>
      <c r="K296" s="1">
        <v>85</v>
      </c>
      <c r="L296" s="1" t="s">
        <v>25</v>
      </c>
      <c r="M296" s="1">
        <v>0</v>
      </c>
      <c r="N296" s="1">
        <v>310</v>
      </c>
      <c r="O296" s="1">
        <v>5</v>
      </c>
      <c r="P296" s="1" t="s">
        <v>26</v>
      </c>
      <c r="Q296" s="1" t="s">
        <v>33</v>
      </c>
      <c r="R296" s="1">
        <v>4151</v>
      </c>
      <c r="S296" s="1">
        <v>1790</v>
      </c>
      <c r="T296" s="1">
        <v>1534</v>
      </c>
      <c r="U296" s="1" t="s">
        <v>34</v>
      </c>
      <c r="V296" s="3" t="s">
        <v>682</v>
      </c>
    </row>
    <row r="297" spans="1:22">
      <c r="A297" s="1" t="s">
        <v>662</v>
      </c>
      <c r="B297" s="1" t="s">
        <v>683</v>
      </c>
      <c r="C297" s="1">
        <v>130</v>
      </c>
      <c r="D297" s="1">
        <v>46.3</v>
      </c>
      <c r="E297" s="1" t="s">
        <v>24</v>
      </c>
      <c r="F297" s="1">
        <v>216</v>
      </c>
      <c r="G297" s="1">
        <v>270</v>
      </c>
      <c r="H297" s="1">
        <v>217</v>
      </c>
      <c r="I297" s="1">
        <v>180</v>
      </c>
      <c r="J297" s="1">
        <v>13.3</v>
      </c>
      <c r="K297" s="1">
        <v>78</v>
      </c>
      <c r="L297" s="1" t="s">
        <v>25</v>
      </c>
      <c r="M297" s="1">
        <v>1000</v>
      </c>
      <c r="N297" s="1">
        <v>603</v>
      </c>
      <c r="O297" s="1">
        <v>9</v>
      </c>
      <c r="P297" s="1" t="s">
        <v>26</v>
      </c>
      <c r="Q297" s="1" t="s">
        <v>216</v>
      </c>
      <c r="R297" s="1">
        <v>4983</v>
      </c>
      <c r="S297" s="1">
        <v>1920</v>
      </c>
      <c r="T297" s="1">
        <v>1890</v>
      </c>
      <c r="U297" s="1" t="s">
        <v>217</v>
      </c>
      <c r="V297" s="3" t="s">
        <v>684</v>
      </c>
    </row>
    <row r="298" spans="1:22">
      <c r="A298" s="1" t="s">
        <v>662</v>
      </c>
      <c r="B298" s="1" t="s">
        <v>685</v>
      </c>
      <c r="C298" s="1">
        <v>130</v>
      </c>
      <c r="D298" s="1">
        <v>68</v>
      </c>
      <c r="E298" s="1" t="s">
        <v>24</v>
      </c>
      <c r="F298" s="1">
        <v>324</v>
      </c>
      <c r="G298" s="1">
        <v>270</v>
      </c>
      <c r="H298" s="1">
        <v>202</v>
      </c>
      <c r="I298" s="1">
        <v>260</v>
      </c>
      <c r="J298" s="1">
        <v>14.2</v>
      </c>
      <c r="K298" s="1">
        <v>79</v>
      </c>
      <c r="L298" s="1" t="s">
        <v>25</v>
      </c>
      <c r="M298" s="1">
        <v>1000</v>
      </c>
      <c r="N298" s="1">
        <v>603</v>
      </c>
      <c r="O298" s="1">
        <v>9</v>
      </c>
      <c r="P298" s="1" t="s">
        <v>26</v>
      </c>
      <c r="Q298" s="1" t="s">
        <v>216</v>
      </c>
      <c r="R298" s="1">
        <v>4983</v>
      </c>
      <c r="S298" s="1">
        <v>1920</v>
      </c>
      <c r="T298" s="1">
        <v>1890</v>
      </c>
      <c r="U298" s="1" t="s">
        <v>217</v>
      </c>
      <c r="V298" s="3" t="s">
        <v>686</v>
      </c>
    </row>
    <row r="299" spans="1:22">
      <c r="A299" s="1" t="s">
        <v>662</v>
      </c>
      <c r="B299" s="1" t="s">
        <v>687</v>
      </c>
      <c r="C299" s="1">
        <v>130</v>
      </c>
      <c r="D299" s="1">
        <v>46.3</v>
      </c>
      <c r="E299" s="1" t="s">
        <v>24</v>
      </c>
      <c r="F299" s="1">
        <v>216</v>
      </c>
      <c r="G299" s="1">
        <v>270</v>
      </c>
      <c r="H299" s="1">
        <v>219</v>
      </c>
      <c r="I299" s="1">
        <v>180</v>
      </c>
      <c r="J299" s="1">
        <v>13.3</v>
      </c>
      <c r="K299" s="1">
        <v>78</v>
      </c>
      <c r="L299" s="1" t="s">
        <v>25</v>
      </c>
      <c r="M299" s="1">
        <v>1000</v>
      </c>
      <c r="N299" s="1">
        <v>989</v>
      </c>
      <c r="O299" s="1">
        <v>9</v>
      </c>
      <c r="P299" s="1" t="s">
        <v>26</v>
      </c>
      <c r="Q299" s="1" t="s">
        <v>216</v>
      </c>
      <c r="R299" s="1">
        <v>5333</v>
      </c>
      <c r="S299" s="1">
        <v>1920</v>
      </c>
      <c r="T299" s="1">
        <v>1890</v>
      </c>
      <c r="U299" s="1" t="s">
        <v>217</v>
      </c>
      <c r="V299" s="3" t="s">
        <v>688</v>
      </c>
    </row>
    <row r="300" spans="1:22">
      <c r="A300" s="1" t="s">
        <v>662</v>
      </c>
      <c r="B300" s="1" t="s">
        <v>689</v>
      </c>
      <c r="C300" s="1">
        <v>130</v>
      </c>
      <c r="D300" s="1">
        <v>68</v>
      </c>
      <c r="E300" s="1" t="s">
        <v>24</v>
      </c>
      <c r="F300" s="1">
        <v>324</v>
      </c>
      <c r="G300" s="1">
        <v>260</v>
      </c>
      <c r="H300" s="1">
        <v>204</v>
      </c>
      <c r="I300" s="1">
        <v>260</v>
      </c>
      <c r="J300" s="1">
        <v>14.2</v>
      </c>
      <c r="K300" s="1">
        <v>79</v>
      </c>
      <c r="L300" s="1" t="s">
        <v>25</v>
      </c>
      <c r="M300" s="1">
        <v>1000</v>
      </c>
      <c r="N300" s="1">
        <v>989</v>
      </c>
      <c r="O300" s="1">
        <v>9</v>
      </c>
      <c r="P300" s="1" t="s">
        <v>26</v>
      </c>
      <c r="Q300" s="1" t="s">
        <v>216</v>
      </c>
      <c r="R300" s="1">
        <v>5333</v>
      </c>
      <c r="S300" s="1">
        <v>1920</v>
      </c>
      <c r="T300" s="1">
        <v>1890</v>
      </c>
      <c r="U300" s="1" t="s">
        <v>217</v>
      </c>
      <c r="V300" s="3" t="s">
        <v>690</v>
      </c>
    </row>
    <row r="301" spans="1:22">
      <c r="A301" s="1" t="s">
        <v>691</v>
      </c>
      <c r="B301" s="1" t="s">
        <v>692</v>
      </c>
      <c r="C301" s="1">
        <v>150</v>
      </c>
      <c r="D301" s="1">
        <v>46.3</v>
      </c>
      <c r="E301" s="1" t="s">
        <v>24</v>
      </c>
      <c r="F301" s="1">
        <v>216</v>
      </c>
      <c r="G301" s="1">
        <v>260</v>
      </c>
      <c r="H301" s="1">
        <v>136</v>
      </c>
      <c r="I301" s="1">
        <v>270</v>
      </c>
      <c r="J301" s="1">
        <v>9.9</v>
      </c>
      <c r="K301" s="1">
        <v>78</v>
      </c>
      <c r="L301" s="1" t="s">
        <v>25</v>
      </c>
      <c r="M301" s="1">
        <v>0</v>
      </c>
      <c r="N301" s="1">
        <v>434</v>
      </c>
      <c r="O301" s="1">
        <v>5</v>
      </c>
      <c r="P301" s="1" t="s">
        <v>26</v>
      </c>
      <c r="Q301" s="1" t="s">
        <v>33</v>
      </c>
      <c r="R301" s="1">
        <v>4304</v>
      </c>
      <c r="S301" s="1">
        <v>1775</v>
      </c>
      <c r="T301" s="1">
        <v>1523</v>
      </c>
      <c r="U301" s="1" t="s">
        <v>34</v>
      </c>
      <c r="V301" s="3" t="s">
        <v>693</v>
      </c>
    </row>
    <row r="302" spans="1:22">
      <c r="A302" s="1" t="s">
        <v>691</v>
      </c>
      <c r="B302" s="1" t="s">
        <v>694</v>
      </c>
      <c r="C302" s="1">
        <v>150</v>
      </c>
      <c r="D302" s="1">
        <v>50.8</v>
      </c>
      <c r="E302" s="1" t="s">
        <v>24</v>
      </c>
      <c r="F302" s="1">
        <v>102</v>
      </c>
      <c r="G302" s="1">
        <v>260</v>
      </c>
      <c r="H302" s="1">
        <v>125</v>
      </c>
      <c r="I302" s="1">
        <v>300</v>
      </c>
      <c r="J302" s="1">
        <v>9.1</v>
      </c>
      <c r="K302" s="1">
        <v>85</v>
      </c>
      <c r="L302" s="1" t="s">
        <v>25</v>
      </c>
      <c r="M302" s="1">
        <v>0</v>
      </c>
      <c r="N302" s="1">
        <v>434</v>
      </c>
      <c r="O302" s="1">
        <v>5</v>
      </c>
      <c r="P302" s="1" t="s">
        <v>26</v>
      </c>
      <c r="Q302" s="1" t="s">
        <v>33</v>
      </c>
      <c r="R302" s="1">
        <v>4304</v>
      </c>
      <c r="S302" s="1">
        <v>1775</v>
      </c>
      <c r="T302" s="1">
        <v>1523</v>
      </c>
      <c r="U302" s="1" t="s">
        <v>34</v>
      </c>
      <c r="V302" s="3" t="s">
        <v>695</v>
      </c>
    </row>
    <row r="303" spans="1:22">
      <c r="A303" s="1" t="s">
        <v>691</v>
      </c>
      <c r="B303" s="1" t="s">
        <v>696</v>
      </c>
      <c r="C303" s="1">
        <v>150</v>
      </c>
      <c r="D303" s="1">
        <v>46.3</v>
      </c>
      <c r="E303" s="1" t="s">
        <v>24</v>
      </c>
      <c r="F303" s="1">
        <v>216</v>
      </c>
      <c r="G303" s="1">
        <v>260</v>
      </c>
      <c r="H303" s="1">
        <v>132</v>
      </c>
      <c r="I303" s="1">
        <v>290</v>
      </c>
      <c r="J303" s="1">
        <v>9</v>
      </c>
      <c r="K303" s="1">
        <v>78</v>
      </c>
      <c r="L303" s="1" t="s">
        <v>25</v>
      </c>
      <c r="M303" s="1">
        <v>0</v>
      </c>
      <c r="N303" s="1">
        <v>265</v>
      </c>
      <c r="O303" s="1">
        <v>5</v>
      </c>
      <c r="P303" s="1" t="s">
        <v>26</v>
      </c>
      <c r="Q303" s="1" t="s">
        <v>27</v>
      </c>
      <c r="R303" s="1">
        <v>4055</v>
      </c>
      <c r="S303" s="1">
        <v>1765</v>
      </c>
      <c r="T303" s="1">
        <v>1430</v>
      </c>
      <c r="U303" s="1" t="s">
        <v>28</v>
      </c>
      <c r="V303" s="3" t="s">
        <v>697</v>
      </c>
    </row>
    <row r="304" spans="1:22">
      <c r="A304" s="1" t="s">
        <v>691</v>
      </c>
      <c r="B304" s="1" t="s">
        <v>698</v>
      </c>
      <c r="C304" s="1">
        <v>150</v>
      </c>
      <c r="D304" s="1">
        <v>48.1</v>
      </c>
      <c r="E304" s="1" t="s">
        <v>24</v>
      </c>
      <c r="F304" s="1">
        <v>96</v>
      </c>
      <c r="G304" s="1">
        <v>260</v>
      </c>
      <c r="H304" s="1">
        <v>120</v>
      </c>
      <c r="I304" s="1">
        <v>310</v>
      </c>
      <c r="J304" s="1">
        <v>8.1999999999999993</v>
      </c>
      <c r="K304" s="1">
        <v>80</v>
      </c>
      <c r="L304" s="1" t="s">
        <v>25</v>
      </c>
      <c r="M304" s="1">
        <v>0</v>
      </c>
      <c r="N304" s="1">
        <v>265</v>
      </c>
      <c r="O304" s="1">
        <v>5</v>
      </c>
      <c r="P304" s="1" t="s">
        <v>26</v>
      </c>
      <c r="Q304" s="1" t="s">
        <v>27</v>
      </c>
      <c r="R304" s="1">
        <v>4055</v>
      </c>
      <c r="S304" s="1">
        <v>1765</v>
      </c>
      <c r="T304" s="1">
        <v>1430</v>
      </c>
      <c r="U304" s="1" t="s">
        <v>28</v>
      </c>
      <c r="V304" s="3" t="s">
        <v>699</v>
      </c>
    </row>
    <row r="305" spans="1:22">
      <c r="A305" s="1" t="s">
        <v>691</v>
      </c>
      <c r="B305" s="1" t="s">
        <v>700</v>
      </c>
      <c r="C305" s="1">
        <v>170</v>
      </c>
      <c r="D305" s="1">
        <v>73</v>
      </c>
      <c r="E305" s="1" t="s">
        <v>24</v>
      </c>
      <c r="F305" s="1">
        <v>96</v>
      </c>
      <c r="G305" s="1">
        <v>345</v>
      </c>
      <c r="H305" s="1">
        <v>143</v>
      </c>
      <c r="I305" s="1">
        <v>380</v>
      </c>
      <c r="J305" s="1">
        <v>8.8000000000000007</v>
      </c>
      <c r="K305" s="1">
        <v>90</v>
      </c>
      <c r="L305" s="1" t="s">
        <v>25</v>
      </c>
      <c r="M305" s="1">
        <v>1250</v>
      </c>
      <c r="N305" s="1">
        <v>588</v>
      </c>
      <c r="O305" s="1">
        <v>5</v>
      </c>
      <c r="P305" s="1" t="s">
        <v>26</v>
      </c>
      <c r="Q305" s="1" t="s">
        <v>40</v>
      </c>
      <c r="R305" s="1">
        <v>4542</v>
      </c>
      <c r="S305" s="1">
        <v>1895</v>
      </c>
      <c r="T305" s="1">
        <v>1641</v>
      </c>
      <c r="U305" s="1" t="s">
        <v>34</v>
      </c>
      <c r="V305" s="3" t="s">
        <v>701</v>
      </c>
    </row>
    <row r="306" spans="1:22">
      <c r="A306" s="1" t="s">
        <v>691</v>
      </c>
      <c r="B306" s="1" t="s">
        <v>702</v>
      </c>
      <c r="C306" s="1">
        <v>170</v>
      </c>
      <c r="D306" s="1">
        <v>73</v>
      </c>
      <c r="E306" s="1" t="s">
        <v>24</v>
      </c>
      <c r="F306" s="1">
        <v>96</v>
      </c>
      <c r="G306" s="1">
        <v>511</v>
      </c>
      <c r="H306" s="1">
        <v>195</v>
      </c>
      <c r="I306" s="1">
        <v>375</v>
      </c>
      <c r="J306" s="1">
        <v>6.4</v>
      </c>
      <c r="K306" s="1">
        <v>90</v>
      </c>
      <c r="L306" s="1" t="s">
        <v>25</v>
      </c>
      <c r="M306" s="1"/>
      <c r="N306" s="1">
        <v>588</v>
      </c>
      <c r="O306" s="1">
        <v>5</v>
      </c>
      <c r="P306" s="1" t="s">
        <v>63</v>
      </c>
      <c r="Q306" s="1" t="s">
        <v>40</v>
      </c>
      <c r="R306" s="1">
        <v>4542</v>
      </c>
      <c r="S306" s="1">
        <v>1895</v>
      </c>
      <c r="T306" s="1">
        <v>1641</v>
      </c>
      <c r="U306" s="1" t="s">
        <v>34</v>
      </c>
      <c r="V306" s="3" t="s">
        <v>703</v>
      </c>
    </row>
    <row r="307" spans="1:22">
      <c r="A307" s="1" t="s">
        <v>691</v>
      </c>
      <c r="B307" s="1" t="s">
        <v>704</v>
      </c>
      <c r="C307" s="1">
        <v>170</v>
      </c>
      <c r="D307" s="1">
        <v>96.9</v>
      </c>
      <c r="E307" s="1" t="s">
        <v>24</v>
      </c>
      <c r="F307" s="1"/>
      <c r="G307" s="1">
        <v>345</v>
      </c>
      <c r="H307" s="1">
        <v>145</v>
      </c>
      <c r="I307" s="1">
        <v>500</v>
      </c>
      <c r="J307" s="1">
        <v>8.6999999999999993</v>
      </c>
      <c r="K307" s="1">
        <v>135</v>
      </c>
      <c r="L307" s="1" t="s">
        <v>25</v>
      </c>
      <c r="M307" s="1">
        <v>1200</v>
      </c>
      <c r="N307" s="1">
        <v>588</v>
      </c>
      <c r="O307" s="1">
        <v>5</v>
      </c>
      <c r="P307" s="1" t="s">
        <v>26</v>
      </c>
      <c r="Q307" s="1" t="s">
        <v>40</v>
      </c>
      <c r="R307" s="1">
        <v>4542</v>
      </c>
      <c r="S307" s="1">
        <v>1895</v>
      </c>
      <c r="T307" s="1">
        <v>1641</v>
      </c>
      <c r="U307" s="1" t="s">
        <v>34</v>
      </c>
      <c r="V307" s="3" t="s">
        <v>705</v>
      </c>
    </row>
    <row r="308" spans="1:22">
      <c r="A308" s="1" t="s">
        <v>691</v>
      </c>
      <c r="B308" s="1" t="s">
        <v>706</v>
      </c>
      <c r="C308" s="1">
        <v>170</v>
      </c>
      <c r="D308" s="1">
        <v>50.8</v>
      </c>
      <c r="E308" s="1" t="s">
        <v>24</v>
      </c>
      <c r="F308" s="1">
        <v>102</v>
      </c>
      <c r="G308" s="1">
        <v>260</v>
      </c>
      <c r="H308" s="1">
        <v>124</v>
      </c>
      <c r="I308" s="1">
        <v>300</v>
      </c>
      <c r="J308" s="1">
        <v>9.8000000000000007</v>
      </c>
      <c r="K308" s="1">
        <v>80</v>
      </c>
      <c r="L308" s="1" t="s">
        <v>25</v>
      </c>
      <c r="M308" s="1">
        <v>0</v>
      </c>
      <c r="N308" s="1">
        <v>412</v>
      </c>
      <c r="O308" s="1">
        <v>5</v>
      </c>
      <c r="P308" s="1" t="s">
        <v>26</v>
      </c>
      <c r="Q308" s="1" t="s">
        <v>169</v>
      </c>
      <c r="R308" s="1">
        <v>4367</v>
      </c>
      <c r="S308" s="1">
        <v>1852</v>
      </c>
      <c r="T308" s="1">
        <v>1441</v>
      </c>
      <c r="U308" s="1" t="s">
        <v>28</v>
      </c>
      <c r="V308" s="3" t="s">
        <v>707</v>
      </c>
    </row>
    <row r="309" spans="1:22">
      <c r="A309" s="1" t="s">
        <v>691</v>
      </c>
      <c r="B309" s="1" t="s">
        <v>708</v>
      </c>
      <c r="C309" s="1">
        <v>150</v>
      </c>
      <c r="D309" s="1">
        <v>50.8</v>
      </c>
      <c r="E309" s="1" t="s">
        <v>24</v>
      </c>
      <c r="F309" s="1">
        <v>102</v>
      </c>
      <c r="G309" s="1">
        <v>260</v>
      </c>
      <c r="H309" s="1">
        <v>127</v>
      </c>
      <c r="I309" s="1">
        <v>300</v>
      </c>
      <c r="J309" s="1">
        <v>10</v>
      </c>
      <c r="K309" s="1">
        <v>80</v>
      </c>
      <c r="L309" s="1" t="s">
        <v>25</v>
      </c>
      <c r="M309" s="1"/>
      <c r="N309" s="1">
        <v>608</v>
      </c>
      <c r="O309" s="1">
        <v>5</v>
      </c>
      <c r="P309" s="1" t="s">
        <v>26</v>
      </c>
      <c r="Q309" s="1" t="s">
        <v>169</v>
      </c>
      <c r="R309" s="1">
        <v>4636</v>
      </c>
      <c r="S309" s="1">
        <v>1852</v>
      </c>
      <c r="T309" s="1">
        <v>1442</v>
      </c>
      <c r="U309" s="1" t="s">
        <v>58</v>
      </c>
      <c r="V309" s="3" t="s">
        <v>709</v>
      </c>
    </row>
    <row r="310" spans="1:22">
      <c r="A310" s="1" t="s">
        <v>691</v>
      </c>
      <c r="B310" s="1" t="s">
        <v>710</v>
      </c>
      <c r="C310" s="1">
        <v>160</v>
      </c>
      <c r="D310" s="1">
        <v>58.3</v>
      </c>
      <c r="E310" s="1" t="s">
        <v>24</v>
      </c>
      <c r="F310" s="1"/>
      <c r="G310" s="1">
        <v>345</v>
      </c>
      <c r="H310" s="1">
        <v>129</v>
      </c>
      <c r="I310" s="1">
        <v>375</v>
      </c>
      <c r="J310" s="1">
        <v>7.2</v>
      </c>
      <c r="K310" s="1">
        <v>70</v>
      </c>
      <c r="L310" s="1" t="s">
        <v>25</v>
      </c>
      <c r="M310" s="1"/>
      <c r="N310" s="1">
        <v>471</v>
      </c>
      <c r="O310" s="1">
        <v>5</v>
      </c>
      <c r="P310" s="1" t="s">
        <v>26</v>
      </c>
      <c r="Q310" s="1" t="s">
        <v>89</v>
      </c>
      <c r="R310" s="1">
        <v>4687</v>
      </c>
      <c r="S310" s="1">
        <v>1859</v>
      </c>
      <c r="T310" s="1">
        <v>1478</v>
      </c>
      <c r="U310" s="1" t="s">
        <v>34</v>
      </c>
      <c r="V310" s="3" t="s">
        <v>711</v>
      </c>
    </row>
    <row r="311" spans="1:22">
      <c r="A311" s="1" t="s">
        <v>691</v>
      </c>
      <c r="B311" s="1" t="s">
        <v>712</v>
      </c>
      <c r="C311" s="1">
        <v>170</v>
      </c>
      <c r="D311" s="1">
        <v>73</v>
      </c>
      <c r="E311" s="1" t="s">
        <v>24</v>
      </c>
      <c r="F311" s="1">
        <v>96</v>
      </c>
      <c r="G311" s="1">
        <v>345</v>
      </c>
      <c r="H311" s="1">
        <v>150</v>
      </c>
      <c r="I311" s="1">
        <v>370</v>
      </c>
      <c r="J311" s="1">
        <v>9.6999999999999993</v>
      </c>
      <c r="K311" s="1">
        <v>90</v>
      </c>
      <c r="L311" s="1" t="s">
        <v>25</v>
      </c>
      <c r="M311" s="1">
        <v>1000</v>
      </c>
      <c r="N311" s="1">
        <v>348</v>
      </c>
      <c r="O311" s="1">
        <v>7</v>
      </c>
      <c r="P311" s="1" t="s">
        <v>26</v>
      </c>
      <c r="Q311" s="1" t="s">
        <v>89</v>
      </c>
      <c r="R311" s="1">
        <v>4791</v>
      </c>
      <c r="S311" s="1">
        <v>1895</v>
      </c>
      <c r="T311" s="1">
        <v>1694</v>
      </c>
      <c r="U311" s="1" t="s">
        <v>34</v>
      </c>
      <c r="V311" s="3" t="s">
        <v>713</v>
      </c>
    </row>
    <row r="312" spans="1:22">
      <c r="A312" s="1" t="s">
        <v>691</v>
      </c>
      <c r="B312" s="1" t="s">
        <v>714</v>
      </c>
      <c r="C312" s="1">
        <v>170</v>
      </c>
      <c r="D312" s="1">
        <v>73</v>
      </c>
      <c r="E312" s="1" t="s">
        <v>24</v>
      </c>
      <c r="F312" s="1">
        <v>96</v>
      </c>
      <c r="G312" s="1">
        <v>511</v>
      </c>
      <c r="H312" s="1">
        <v>203</v>
      </c>
      <c r="I312" s="1">
        <v>360</v>
      </c>
      <c r="J312" s="1">
        <v>7</v>
      </c>
      <c r="K312" s="1">
        <v>90</v>
      </c>
      <c r="L312" s="1" t="s">
        <v>25</v>
      </c>
      <c r="M312" s="1"/>
      <c r="N312" s="1">
        <v>348</v>
      </c>
      <c r="O312" s="1">
        <v>7</v>
      </c>
      <c r="P312" s="1" t="s">
        <v>63</v>
      </c>
      <c r="Q312" s="1" t="s">
        <v>89</v>
      </c>
      <c r="R312" s="1">
        <v>4791</v>
      </c>
      <c r="S312" s="1">
        <v>1895</v>
      </c>
      <c r="T312" s="1">
        <v>1694</v>
      </c>
      <c r="U312" s="1" t="s">
        <v>34</v>
      </c>
      <c r="V312" s="3" t="s">
        <v>715</v>
      </c>
    </row>
    <row r="313" spans="1:22">
      <c r="A313" s="1" t="s">
        <v>691</v>
      </c>
      <c r="B313" s="1" t="s">
        <v>716</v>
      </c>
      <c r="C313" s="1">
        <v>170</v>
      </c>
      <c r="D313" s="1">
        <v>96.9</v>
      </c>
      <c r="E313" s="1" t="s">
        <v>24</v>
      </c>
      <c r="F313" s="1"/>
      <c r="G313" s="1">
        <v>345</v>
      </c>
      <c r="H313" s="1">
        <v>152</v>
      </c>
      <c r="I313" s="1">
        <v>485</v>
      </c>
      <c r="J313" s="1">
        <v>9.6</v>
      </c>
      <c r="K313" s="1">
        <v>135</v>
      </c>
      <c r="L313" s="1" t="s">
        <v>25</v>
      </c>
      <c r="M313" s="1">
        <v>1000</v>
      </c>
      <c r="N313" s="1">
        <v>348</v>
      </c>
      <c r="O313" s="1">
        <v>7</v>
      </c>
      <c r="P313" s="1" t="s">
        <v>26</v>
      </c>
      <c r="Q313" s="1" t="s">
        <v>89</v>
      </c>
      <c r="R313" s="1">
        <v>4791</v>
      </c>
      <c r="S313" s="1">
        <v>1895</v>
      </c>
      <c r="T313" s="1">
        <v>1694</v>
      </c>
      <c r="U313" s="1" t="s">
        <v>34</v>
      </c>
      <c r="V313" s="3" t="s">
        <v>717</v>
      </c>
    </row>
    <row r="314" spans="1:22">
      <c r="A314" s="1" t="s">
        <v>691</v>
      </c>
      <c r="B314" s="1" t="s">
        <v>718</v>
      </c>
      <c r="C314" s="1">
        <v>132</v>
      </c>
      <c r="D314" s="1">
        <v>50</v>
      </c>
      <c r="E314" s="1" t="s">
        <v>24</v>
      </c>
      <c r="F314" s="1"/>
      <c r="G314" s="1">
        <v>270</v>
      </c>
      <c r="H314" s="1">
        <v>152</v>
      </c>
      <c r="I314" s="1">
        <v>235</v>
      </c>
      <c r="J314" s="1">
        <v>11.7</v>
      </c>
      <c r="K314" s="1">
        <v>80</v>
      </c>
      <c r="L314" s="1" t="s">
        <v>25</v>
      </c>
      <c r="M314" s="1">
        <v>750</v>
      </c>
      <c r="N314" s="1">
        <v>775</v>
      </c>
      <c r="O314" s="1">
        <v>5</v>
      </c>
      <c r="P314" s="1" t="s">
        <v>26</v>
      </c>
      <c r="Q314" s="1" t="s">
        <v>216</v>
      </c>
      <c r="R314" s="1">
        <v>4403</v>
      </c>
      <c r="S314" s="1">
        <v>1921</v>
      </c>
      <c r="T314" s="1">
        <v>1818</v>
      </c>
      <c r="U314" s="1" t="s">
        <v>217</v>
      </c>
      <c r="V314" s="3" t="s">
        <v>719</v>
      </c>
    </row>
    <row r="315" spans="1:22">
      <c r="A315" s="1" t="s">
        <v>691</v>
      </c>
      <c r="B315" s="1" t="s">
        <v>720</v>
      </c>
      <c r="C315" s="1">
        <v>132</v>
      </c>
      <c r="D315" s="1">
        <v>50</v>
      </c>
      <c r="E315" s="1" t="s">
        <v>24</v>
      </c>
      <c r="F315" s="1"/>
      <c r="G315" s="1">
        <v>270</v>
      </c>
      <c r="H315" s="1">
        <v>153</v>
      </c>
      <c r="I315" s="1">
        <v>230</v>
      </c>
      <c r="J315" s="1">
        <v>11.7</v>
      </c>
      <c r="K315" s="1">
        <v>80</v>
      </c>
      <c r="L315" s="1" t="s">
        <v>25</v>
      </c>
      <c r="M315" s="1">
        <v>750</v>
      </c>
      <c r="N315" s="1">
        <v>1050</v>
      </c>
      <c r="O315" s="1">
        <v>7</v>
      </c>
      <c r="P315" s="1" t="s">
        <v>26</v>
      </c>
      <c r="Q315" s="1" t="s">
        <v>216</v>
      </c>
      <c r="R315" s="1">
        <v>4755</v>
      </c>
      <c r="S315" s="1">
        <v>1921</v>
      </c>
      <c r="T315" s="1">
        <v>1837</v>
      </c>
      <c r="U315" s="1" t="s">
        <v>217</v>
      </c>
      <c r="V315" s="3" t="s">
        <v>721</v>
      </c>
    </row>
    <row r="316" spans="1:22">
      <c r="A316" s="1" t="s">
        <v>691</v>
      </c>
      <c r="B316" s="1" t="s">
        <v>722</v>
      </c>
      <c r="C316" s="1">
        <v>130</v>
      </c>
      <c r="D316" s="1">
        <v>46.3</v>
      </c>
      <c r="E316" s="1" t="s">
        <v>24</v>
      </c>
      <c r="F316" s="1">
        <v>216</v>
      </c>
      <c r="G316" s="1">
        <v>270</v>
      </c>
      <c r="H316" s="1">
        <v>217</v>
      </c>
      <c r="I316" s="1">
        <v>180</v>
      </c>
      <c r="J316" s="1">
        <v>13.3</v>
      </c>
      <c r="K316" s="1">
        <v>78</v>
      </c>
      <c r="L316" s="1" t="s">
        <v>25</v>
      </c>
      <c r="M316" s="1">
        <v>1000</v>
      </c>
      <c r="N316" s="1">
        <v>603</v>
      </c>
      <c r="O316" s="1">
        <v>9</v>
      </c>
      <c r="P316" s="1" t="s">
        <v>26</v>
      </c>
      <c r="Q316" s="1" t="s">
        <v>216</v>
      </c>
      <c r="R316" s="1">
        <v>4983</v>
      </c>
      <c r="S316" s="1">
        <v>1920</v>
      </c>
      <c r="T316" s="1">
        <v>1890</v>
      </c>
      <c r="U316" s="1" t="s">
        <v>217</v>
      </c>
      <c r="V316" s="3" t="s">
        <v>723</v>
      </c>
    </row>
    <row r="317" spans="1:22">
      <c r="A317" s="1" t="s">
        <v>691</v>
      </c>
      <c r="B317" s="1" t="s">
        <v>724</v>
      </c>
      <c r="C317" s="1">
        <v>130</v>
      </c>
      <c r="D317" s="1">
        <v>68</v>
      </c>
      <c r="E317" s="1" t="s">
        <v>24</v>
      </c>
      <c r="F317" s="1">
        <v>324</v>
      </c>
      <c r="G317" s="1">
        <v>270</v>
      </c>
      <c r="H317" s="1">
        <v>202</v>
      </c>
      <c r="I317" s="1">
        <v>260</v>
      </c>
      <c r="J317" s="1">
        <v>14.2</v>
      </c>
      <c r="K317" s="1">
        <v>79</v>
      </c>
      <c r="L317" s="1" t="s">
        <v>25</v>
      </c>
      <c r="M317" s="1">
        <v>1000</v>
      </c>
      <c r="N317" s="1">
        <v>603</v>
      </c>
      <c r="O317" s="1">
        <v>9</v>
      </c>
      <c r="P317" s="1" t="s">
        <v>26</v>
      </c>
      <c r="Q317" s="1" t="s">
        <v>216</v>
      </c>
      <c r="R317" s="1">
        <v>4983</v>
      </c>
      <c r="S317" s="1">
        <v>1920</v>
      </c>
      <c r="T317" s="1">
        <v>1890</v>
      </c>
      <c r="U317" s="1" t="s">
        <v>217</v>
      </c>
      <c r="V317" s="3" t="s">
        <v>725</v>
      </c>
    </row>
    <row r="318" spans="1:22">
      <c r="A318" s="1" t="s">
        <v>691</v>
      </c>
      <c r="B318" s="1" t="s">
        <v>726</v>
      </c>
      <c r="C318" s="1">
        <v>130</v>
      </c>
      <c r="D318" s="1">
        <v>46.3</v>
      </c>
      <c r="E318" s="1" t="s">
        <v>24</v>
      </c>
      <c r="F318" s="1">
        <v>216</v>
      </c>
      <c r="G318" s="1">
        <v>270</v>
      </c>
      <c r="H318" s="1">
        <v>219</v>
      </c>
      <c r="I318" s="1">
        <v>180</v>
      </c>
      <c r="J318" s="1">
        <v>13.3</v>
      </c>
      <c r="K318" s="1">
        <v>78</v>
      </c>
      <c r="L318" s="1" t="s">
        <v>25</v>
      </c>
      <c r="M318" s="1">
        <v>1000</v>
      </c>
      <c r="N318" s="1">
        <v>989</v>
      </c>
      <c r="O318" s="1">
        <v>9</v>
      </c>
      <c r="P318" s="1" t="s">
        <v>26</v>
      </c>
      <c r="Q318" s="1" t="s">
        <v>216</v>
      </c>
      <c r="R318" s="1">
        <v>5333</v>
      </c>
      <c r="S318" s="1">
        <v>1920</v>
      </c>
      <c r="T318" s="1">
        <v>1890</v>
      </c>
      <c r="U318" s="1" t="s">
        <v>217</v>
      </c>
      <c r="V318" s="3" t="s">
        <v>727</v>
      </c>
    </row>
    <row r="319" spans="1:22">
      <c r="A319" s="1" t="s">
        <v>691</v>
      </c>
      <c r="B319" s="1" t="s">
        <v>728</v>
      </c>
      <c r="C319" s="1">
        <v>130</v>
      </c>
      <c r="D319" s="1">
        <v>68</v>
      </c>
      <c r="E319" s="1" t="s">
        <v>24</v>
      </c>
      <c r="F319" s="1">
        <v>324</v>
      </c>
      <c r="G319" s="1">
        <v>270</v>
      </c>
      <c r="H319" s="1">
        <v>204</v>
      </c>
      <c r="I319" s="1">
        <v>260</v>
      </c>
      <c r="J319" s="1">
        <v>14.2</v>
      </c>
      <c r="K319" s="1">
        <v>79</v>
      </c>
      <c r="L319" s="1" t="s">
        <v>25</v>
      </c>
      <c r="M319" s="1">
        <v>1000</v>
      </c>
      <c r="N319" s="1">
        <v>989</v>
      </c>
      <c r="O319" s="1">
        <v>9</v>
      </c>
      <c r="P319" s="1" t="s">
        <v>26</v>
      </c>
      <c r="Q319" s="1" t="s">
        <v>216</v>
      </c>
      <c r="R319" s="1">
        <v>5333</v>
      </c>
      <c r="S319" s="1">
        <v>1920</v>
      </c>
      <c r="T319" s="1">
        <v>1890</v>
      </c>
      <c r="U319" s="1" t="s">
        <v>217</v>
      </c>
      <c r="V319" s="3" t="s">
        <v>729</v>
      </c>
    </row>
    <row r="320" spans="1:22">
      <c r="A320" s="1" t="s">
        <v>730</v>
      </c>
      <c r="B320" s="1" t="s">
        <v>731</v>
      </c>
      <c r="C320" s="1">
        <v>205</v>
      </c>
      <c r="D320" s="1">
        <v>79</v>
      </c>
      <c r="E320" s="1" t="s">
        <v>24</v>
      </c>
      <c r="F320" s="1">
        <v>324</v>
      </c>
      <c r="G320" s="1">
        <v>740</v>
      </c>
      <c r="H320" s="1">
        <v>142</v>
      </c>
      <c r="I320" s="1">
        <v>455</v>
      </c>
      <c r="J320" s="1">
        <v>4.5</v>
      </c>
      <c r="K320" s="1">
        <v>125</v>
      </c>
      <c r="L320" s="1" t="s">
        <v>25</v>
      </c>
      <c r="M320" s="1">
        <v>1500</v>
      </c>
      <c r="N320" s="1">
        <v>407</v>
      </c>
      <c r="O320" s="1">
        <v>5</v>
      </c>
      <c r="P320" s="1" t="s">
        <v>63</v>
      </c>
      <c r="Q320" s="1" t="s">
        <v>122</v>
      </c>
      <c r="R320" s="1">
        <v>4606</v>
      </c>
      <c r="S320" s="1">
        <v>1859</v>
      </c>
      <c r="T320" s="1">
        <v>1479</v>
      </c>
      <c r="U320" s="1" t="s">
        <v>66</v>
      </c>
      <c r="V320" s="3" t="s">
        <v>732</v>
      </c>
    </row>
    <row r="321" spans="1:22">
      <c r="A321" s="1" t="s">
        <v>730</v>
      </c>
      <c r="B321" s="1" t="s">
        <v>733</v>
      </c>
      <c r="C321" s="1">
        <v>205</v>
      </c>
      <c r="D321" s="1">
        <v>79</v>
      </c>
      <c r="E321" s="1" t="s">
        <v>24</v>
      </c>
      <c r="F321" s="1">
        <v>324</v>
      </c>
      <c r="G321" s="1">
        <v>740</v>
      </c>
      <c r="H321" s="1">
        <v>142</v>
      </c>
      <c r="I321" s="1">
        <v>450</v>
      </c>
      <c r="J321" s="1">
        <v>4.2</v>
      </c>
      <c r="K321" s="1">
        <v>125</v>
      </c>
      <c r="L321" s="1" t="s">
        <v>25</v>
      </c>
      <c r="M321" s="1">
        <v>1500</v>
      </c>
      <c r="N321" s="1">
        <v>407</v>
      </c>
      <c r="O321" s="1">
        <v>5</v>
      </c>
      <c r="P321" s="1" t="s">
        <v>63</v>
      </c>
      <c r="Q321" s="1" t="s">
        <v>122</v>
      </c>
      <c r="R321" s="1">
        <v>4606</v>
      </c>
      <c r="S321" s="1">
        <v>1859</v>
      </c>
      <c r="T321" s="1">
        <v>1473</v>
      </c>
      <c r="U321" s="1" t="s">
        <v>66</v>
      </c>
      <c r="V321" s="3" t="s">
        <v>734</v>
      </c>
    </row>
    <row r="322" spans="1:22">
      <c r="A322" s="1" t="s">
        <v>730</v>
      </c>
      <c r="B322" s="1" t="s">
        <v>735</v>
      </c>
      <c r="C322" s="1">
        <v>205</v>
      </c>
      <c r="D322" s="1">
        <v>79</v>
      </c>
      <c r="E322" s="1" t="s">
        <v>24</v>
      </c>
      <c r="F322" s="1">
        <v>324</v>
      </c>
      <c r="G322" s="1">
        <v>490</v>
      </c>
      <c r="H322" s="1">
        <v>130</v>
      </c>
      <c r="I322" s="1">
        <v>475</v>
      </c>
      <c r="J322" s="1">
        <v>6.2</v>
      </c>
      <c r="K322" s="1">
        <v>125</v>
      </c>
      <c r="L322" s="1" t="s">
        <v>25</v>
      </c>
      <c r="M322" s="1">
        <v>1500</v>
      </c>
      <c r="N322" s="1">
        <v>407</v>
      </c>
      <c r="O322" s="1">
        <v>5</v>
      </c>
      <c r="P322" s="1" t="s">
        <v>56</v>
      </c>
      <c r="Q322" s="1" t="s">
        <v>122</v>
      </c>
      <c r="R322" s="1">
        <v>4606</v>
      </c>
      <c r="S322" s="1">
        <v>1859</v>
      </c>
      <c r="T322" s="1">
        <v>1479</v>
      </c>
      <c r="U322" s="1" t="s">
        <v>66</v>
      </c>
      <c r="V322" s="3" t="s">
        <v>736</v>
      </c>
    </row>
    <row r="323" spans="1:22">
      <c r="A323" s="1" t="s">
        <v>730</v>
      </c>
      <c r="B323" s="1" t="s">
        <v>737</v>
      </c>
      <c r="C323" s="1">
        <v>205</v>
      </c>
      <c r="D323" s="1">
        <v>67</v>
      </c>
      <c r="E323" s="1" t="s">
        <v>24</v>
      </c>
      <c r="F323" s="1"/>
      <c r="G323" s="1">
        <v>490</v>
      </c>
      <c r="H323" s="1">
        <v>129</v>
      </c>
      <c r="I323" s="1">
        <v>405</v>
      </c>
      <c r="J323" s="1">
        <v>6.4</v>
      </c>
      <c r="K323" s="1">
        <v>110</v>
      </c>
      <c r="L323" s="1" t="s">
        <v>25</v>
      </c>
      <c r="M323" s="1">
        <v>1500</v>
      </c>
      <c r="N323" s="1">
        <v>407</v>
      </c>
      <c r="O323" s="1">
        <v>5</v>
      </c>
      <c r="P323" s="1" t="s">
        <v>56</v>
      </c>
      <c r="Q323" s="1" t="s">
        <v>122</v>
      </c>
      <c r="R323" s="1">
        <v>4606</v>
      </c>
      <c r="S323" s="1">
        <v>1859</v>
      </c>
      <c r="T323" s="1">
        <v>1479</v>
      </c>
      <c r="U323" s="1" t="s">
        <v>66</v>
      </c>
      <c r="V323" s="3" t="s">
        <v>738</v>
      </c>
    </row>
    <row r="324" spans="1:22">
      <c r="A324" s="1" t="s">
        <v>730</v>
      </c>
      <c r="B324" s="1" t="s">
        <v>739</v>
      </c>
      <c r="C324" s="1">
        <v>210</v>
      </c>
      <c r="D324" s="1">
        <v>107</v>
      </c>
      <c r="E324" s="1" t="s">
        <v>24</v>
      </c>
      <c r="F324" s="1">
        <v>204</v>
      </c>
      <c r="G324" s="1">
        <v>840</v>
      </c>
      <c r="H324" s="1">
        <v>183</v>
      </c>
      <c r="I324" s="1">
        <v>515</v>
      </c>
      <c r="J324" s="1">
        <v>5</v>
      </c>
      <c r="K324" s="1">
        <v>150</v>
      </c>
      <c r="L324" s="1" t="s">
        <v>25</v>
      </c>
      <c r="M324" s="1">
        <v>2200</v>
      </c>
      <c r="N324" s="1">
        <v>484</v>
      </c>
      <c r="O324" s="1">
        <v>5</v>
      </c>
      <c r="P324" s="1" t="s">
        <v>63</v>
      </c>
      <c r="Q324" s="1" t="s">
        <v>57</v>
      </c>
      <c r="R324" s="1">
        <v>4900</v>
      </c>
      <c r="S324" s="1">
        <v>1968</v>
      </c>
      <c r="T324" s="1">
        <v>1614</v>
      </c>
      <c r="U324" s="1" t="s">
        <v>34</v>
      </c>
      <c r="V324" s="3" t="s">
        <v>740</v>
      </c>
    </row>
    <row r="325" spans="1:22">
      <c r="A325" s="1" t="s">
        <v>730</v>
      </c>
      <c r="B325" s="1" t="s">
        <v>741</v>
      </c>
      <c r="C325" s="1">
        <v>210</v>
      </c>
      <c r="D325" s="1">
        <v>107</v>
      </c>
      <c r="E325" s="1" t="s">
        <v>24</v>
      </c>
      <c r="F325" s="1">
        <v>204</v>
      </c>
      <c r="G325" s="1">
        <v>910</v>
      </c>
      <c r="H325" s="1">
        <v>194</v>
      </c>
      <c r="I325" s="1">
        <v>495</v>
      </c>
      <c r="J325" s="1">
        <v>4.7</v>
      </c>
      <c r="K325" s="1">
        <v>150</v>
      </c>
      <c r="L325" s="1" t="s">
        <v>25</v>
      </c>
      <c r="M325" s="1">
        <v>2200</v>
      </c>
      <c r="N325" s="1">
        <v>484</v>
      </c>
      <c r="O325" s="1">
        <v>5</v>
      </c>
      <c r="P325" s="1" t="s">
        <v>63</v>
      </c>
      <c r="Q325" s="1" t="s">
        <v>57</v>
      </c>
      <c r="R325" s="1">
        <v>4900</v>
      </c>
      <c r="S325" s="1">
        <v>1968</v>
      </c>
      <c r="T325" s="1">
        <v>1614</v>
      </c>
      <c r="U325" s="1" t="s">
        <v>34</v>
      </c>
      <c r="V325" s="3" t="s">
        <v>742</v>
      </c>
    </row>
    <row r="326" spans="1:22">
      <c r="A326" s="1" t="s">
        <v>730</v>
      </c>
      <c r="B326" s="1" t="s">
        <v>743</v>
      </c>
      <c r="C326" s="1">
        <v>180</v>
      </c>
      <c r="D326" s="1">
        <v>107</v>
      </c>
      <c r="E326" s="1" t="s">
        <v>24</v>
      </c>
      <c r="F326" s="1">
        <v>204</v>
      </c>
      <c r="G326" s="1">
        <v>490</v>
      </c>
      <c r="H326" s="1">
        <v>166</v>
      </c>
      <c r="I326" s="1">
        <v>530</v>
      </c>
      <c r="J326" s="1">
        <v>7.8</v>
      </c>
      <c r="K326" s="1">
        <v>150</v>
      </c>
      <c r="L326" s="1" t="s">
        <v>25</v>
      </c>
      <c r="M326" s="1">
        <v>1500</v>
      </c>
      <c r="N326" s="1">
        <v>484</v>
      </c>
      <c r="O326" s="1">
        <v>5</v>
      </c>
      <c r="P326" s="1" t="s">
        <v>56</v>
      </c>
      <c r="Q326" s="1" t="s">
        <v>57</v>
      </c>
      <c r="R326" s="1">
        <v>4900</v>
      </c>
      <c r="S326" s="1">
        <v>1968</v>
      </c>
      <c r="T326" s="1">
        <v>1614</v>
      </c>
      <c r="U326" s="1" t="s">
        <v>34</v>
      </c>
      <c r="V326" s="3" t="s">
        <v>744</v>
      </c>
    </row>
    <row r="327" spans="1:22">
      <c r="A327" s="1" t="s">
        <v>730</v>
      </c>
      <c r="B327" s="1" t="s">
        <v>745</v>
      </c>
      <c r="C327" s="1">
        <v>200</v>
      </c>
      <c r="D327" s="1">
        <v>94</v>
      </c>
      <c r="E327" s="1" t="s">
        <v>24</v>
      </c>
      <c r="F327" s="1">
        <v>110</v>
      </c>
      <c r="G327" s="1">
        <v>686</v>
      </c>
      <c r="H327" s="1">
        <v>165</v>
      </c>
      <c r="I327" s="1">
        <v>485</v>
      </c>
      <c r="J327" s="1">
        <v>3.8</v>
      </c>
      <c r="K327" s="1">
        <v>135</v>
      </c>
      <c r="L327" s="1" t="s">
        <v>25</v>
      </c>
      <c r="M327" s="1">
        <v>2000</v>
      </c>
      <c r="N327" s="1">
        <v>526</v>
      </c>
      <c r="O327" s="1">
        <v>5</v>
      </c>
      <c r="P327" s="1" t="s">
        <v>63</v>
      </c>
      <c r="Q327" s="1" t="s">
        <v>131</v>
      </c>
      <c r="R327" s="1">
        <v>4839</v>
      </c>
      <c r="S327" s="1">
        <v>2008</v>
      </c>
      <c r="T327" s="1">
        <v>1544</v>
      </c>
      <c r="U327" s="1" t="s">
        <v>66</v>
      </c>
      <c r="V327" s="3" t="s">
        <v>746</v>
      </c>
    </row>
    <row r="328" spans="1:22">
      <c r="A328" s="1" t="s">
        <v>730</v>
      </c>
      <c r="B328" s="1" t="s">
        <v>747</v>
      </c>
      <c r="C328" s="1">
        <v>180</v>
      </c>
      <c r="D328" s="1">
        <v>94</v>
      </c>
      <c r="E328" s="1" t="s">
        <v>24</v>
      </c>
      <c r="F328" s="1">
        <v>110</v>
      </c>
      <c r="G328" s="1">
        <v>343</v>
      </c>
      <c r="H328" s="1">
        <v>157</v>
      </c>
      <c r="I328" s="1">
        <v>495</v>
      </c>
      <c r="J328" s="1">
        <v>7.4</v>
      </c>
      <c r="K328" s="1">
        <v>135</v>
      </c>
      <c r="L328" s="1" t="s">
        <v>25</v>
      </c>
      <c r="M328" s="1">
        <v>1500</v>
      </c>
      <c r="N328" s="1">
        <v>526</v>
      </c>
      <c r="O328" s="1">
        <v>5</v>
      </c>
      <c r="P328" s="1" t="s">
        <v>56</v>
      </c>
      <c r="Q328" s="1" t="s">
        <v>131</v>
      </c>
      <c r="R328" s="1">
        <v>4839</v>
      </c>
      <c r="S328" s="1">
        <v>2008</v>
      </c>
      <c r="T328" s="1">
        <v>1544</v>
      </c>
      <c r="U328" s="1" t="s">
        <v>66</v>
      </c>
      <c r="V328" s="3" t="s">
        <v>748</v>
      </c>
    </row>
    <row r="329" spans="1:22">
      <c r="A329" s="1" t="s">
        <v>749</v>
      </c>
      <c r="B329" s="1" t="s">
        <v>750</v>
      </c>
      <c r="C329" s="1">
        <v>220</v>
      </c>
      <c r="D329" s="1">
        <v>95</v>
      </c>
      <c r="E329" s="1" t="s">
        <v>24</v>
      </c>
      <c r="F329" s="1">
        <v>180</v>
      </c>
      <c r="G329" s="1">
        <v>650</v>
      </c>
      <c r="H329" s="1">
        <v>184</v>
      </c>
      <c r="I329" s="1">
        <v>470</v>
      </c>
      <c r="J329" s="1">
        <v>5.2</v>
      </c>
      <c r="K329" s="1">
        <v>200</v>
      </c>
      <c r="L329" s="1" t="s">
        <v>25</v>
      </c>
      <c r="M329" s="1">
        <v>2000</v>
      </c>
      <c r="N329" s="1">
        <v>540</v>
      </c>
      <c r="O329" s="1">
        <v>5</v>
      </c>
      <c r="P329" s="1" t="s">
        <v>63</v>
      </c>
      <c r="Q329" s="1" t="s">
        <v>89</v>
      </c>
      <c r="R329" s="1">
        <v>4784</v>
      </c>
      <c r="S329" s="1">
        <v>1938</v>
      </c>
      <c r="T329" s="1">
        <v>1622</v>
      </c>
      <c r="U329" s="1" t="s">
        <v>34</v>
      </c>
      <c r="V329" s="3" t="s">
        <v>751</v>
      </c>
    </row>
    <row r="330" spans="1:22">
      <c r="A330" s="1" t="s">
        <v>749</v>
      </c>
      <c r="B330" s="1" t="s">
        <v>752</v>
      </c>
      <c r="C330" s="1">
        <v>240</v>
      </c>
      <c r="D330" s="1">
        <v>95</v>
      </c>
      <c r="E330" s="1" t="s">
        <v>24</v>
      </c>
      <c r="F330" s="1">
        <v>180</v>
      </c>
      <c r="G330" s="1">
        <v>820</v>
      </c>
      <c r="H330" s="1">
        <v>186</v>
      </c>
      <c r="I330" s="1">
        <v>470</v>
      </c>
      <c r="J330" s="1">
        <v>4.0999999999999996</v>
      </c>
      <c r="K330" s="1">
        <v>200</v>
      </c>
      <c r="L330" s="1" t="s">
        <v>25</v>
      </c>
      <c r="M330" s="1">
        <v>2000</v>
      </c>
      <c r="N330" s="1">
        <v>540</v>
      </c>
      <c r="O330" s="1">
        <v>5</v>
      </c>
      <c r="P330" s="1" t="s">
        <v>63</v>
      </c>
      <c r="Q330" s="1" t="s">
        <v>89</v>
      </c>
      <c r="R330" s="1">
        <v>4784</v>
      </c>
      <c r="S330" s="1">
        <v>1938</v>
      </c>
      <c r="T330" s="1">
        <v>1622</v>
      </c>
      <c r="U330" s="1" t="s">
        <v>34</v>
      </c>
      <c r="V330" s="3" t="s">
        <v>753</v>
      </c>
    </row>
    <row r="331" spans="1:22">
      <c r="A331" s="1" t="s">
        <v>749</v>
      </c>
      <c r="B331" s="1" t="s">
        <v>754</v>
      </c>
      <c r="C331" s="1">
        <v>220</v>
      </c>
      <c r="D331" s="1">
        <v>95</v>
      </c>
      <c r="E331" s="1" t="s">
        <v>24</v>
      </c>
      <c r="F331" s="1">
        <v>180</v>
      </c>
      <c r="G331" s="1">
        <v>563</v>
      </c>
      <c r="H331" s="1">
        <v>177</v>
      </c>
      <c r="I331" s="1">
        <v>495</v>
      </c>
      <c r="J331" s="1">
        <v>5.7</v>
      </c>
      <c r="K331" s="1">
        <v>200</v>
      </c>
      <c r="L331" s="1" t="s">
        <v>25</v>
      </c>
      <c r="M331" s="1">
        <v>2000</v>
      </c>
      <c r="N331" s="1">
        <v>540</v>
      </c>
      <c r="O331" s="1">
        <v>5</v>
      </c>
      <c r="P331" s="1" t="s">
        <v>56</v>
      </c>
      <c r="Q331" s="1" t="s">
        <v>89</v>
      </c>
      <c r="R331" s="1">
        <v>4784</v>
      </c>
      <c r="S331" s="1">
        <v>1938</v>
      </c>
      <c r="T331" s="1">
        <v>1623</v>
      </c>
      <c r="U331" s="1" t="s">
        <v>34</v>
      </c>
      <c r="V331" s="3" t="s">
        <v>755</v>
      </c>
    </row>
    <row r="332" spans="1:22">
      <c r="A332" s="1" t="s">
        <v>749</v>
      </c>
      <c r="B332" s="1" t="s">
        <v>756</v>
      </c>
      <c r="C332" s="1">
        <v>260</v>
      </c>
      <c r="D332" s="1">
        <v>95</v>
      </c>
      <c r="E332" s="1" t="s">
        <v>24</v>
      </c>
      <c r="F332" s="1">
        <v>180</v>
      </c>
      <c r="G332" s="1">
        <v>1001</v>
      </c>
      <c r="H332" s="1">
        <v>183</v>
      </c>
      <c r="I332" s="1">
        <v>460</v>
      </c>
      <c r="J332" s="1">
        <v>3.3</v>
      </c>
      <c r="K332" s="1">
        <v>200</v>
      </c>
      <c r="L332" s="1" t="s">
        <v>25</v>
      </c>
      <c r="M332" s="1">
        <v>2000</v>
      </c>
      <c r="N332" s="1">
        <v>480</v>
      </c>
      <c r="O332" s="1">
        <v>5</v>
      </c>
      <c r="P332" s="1" t="s">
        <v>63</v>
      </c>
      <c r="Q332" s="1" t="s">
        <v>89</v>
      </c>
      <c r="R332" s="1">
        <v>4784</v>
      </c>
      <c r="S332" s="1">
        <v>1938</v>
      </c>
      <c r="T332" s="1">
        <v>1621</v>
      </c>
      <c r="U332" s="1" t="s">
        <v>34</v>
      </c>
      <c r="V332" s="3" t="s">
        <v>757</v>
      </c>
    </row>
    <row r="333" spans="1:22">
      <c r="A333" s="1" t="s">
        <v>749</v>
      </c>
      <c r="B333" s="1" t="s">
        <v>758</v>
      </c>
      <c r="C333" s="1">
        <v>230</v>
      </c>
      <c r="D333" s="1">
        <v>82.3</v>
      </c>
      <c r="E333" s="1" t="s">
        <v>24</v>
      </c>
      <c r="F333" s="1"/>
      <c r="G333" s="1">
        <v>410</v>
      </c>
      <c r="H333" s="1">
        <v>164</v>
      </c>
      <c r="I333" s="1">
        <v>495</v>
      </c>
      <c r="J333" s="1">
        <v>4.8</v>
      </c>
      <c r="K333" s="1">
        <v>195</v>
      </c>
      <c r="L333" s="1" t="s">
        <v>25</v>
      </c>
      <c r="M333" s="1">
        <v>0</v>
      </c>
      <c r="N333" s="1">
        <v>407</v>
      </c>
      <c r="O333" s="1">
        <v>5</v>
      </c>
      <c r="P333" s="1" t="s">
        <v>56</v>
      </c>
      <c r="Q333" s="1" t="s">
        <v>111</v>
      </c>
      <c r="R333" s="1">
        <v>4963</v>
      </c>
      <c r="S333" s="1">
        <v>1966</v>
      </c>
      <c r="T333" s="1">
        <v>1379</v>
      </c>
      <c r="U333" s="1" t="s">
        <v>112</v>
      </c>
      <c r="V333" s="3" t="s">
        <v>759</v>
      </c>
    </row>
    <row r="334" spans="1:22">
      <c r="A334" s="1" t="s">
        <v>749</v>
      </c>
      <c r="B334" s="1" t="s">
        <v>760</v>
      </c>
      <c r="C334" s="1">
        <v>230</v>
      </c>
      <c r="D334" s="1">
        <v>82.3</v>
      </c>
      <c r="E334" s="1" t="s">
        <v>24</v>
      </c>
      <c r="F334" s="1"/>
      <c r="G334" s="1">
        <v>585</v>
      </c>
      <c r="H334" s="1">
        <v>172</v>
      </c>
      <c r="I334" s="1">
        <v>490</v>
      </c>
      <c r="J334" s="1">
        <v>4.5999999999999996</v>
      </c>
      <c r="K334" s="1">
        <v>195</v>
      </c>
      <c r="L334" s="1" t="s">
        <v>25</v>
      </c>
      <c r="M334" s="1">
        <v>0</v>
      </c>
      <c r="N334" s="1">
        <v>407</v>
      </c>
      <c r="O334" s="1">
        <v>5</v>
      </c>
      <c r="P334" s="1" t="s">
        <v>63</v>
      </c>
      <c r="Q334" s="1" t="s">
        <v>111</v>
      </c>
      <c r="R334" s="1">
        <v>4963</v>
      </c>
      <c r="S334" s="1">
        <v>1966</v>
      </c>
      <c r="T334" s="1">
        <v>1379</v>
      </c>
      <c r="U334" s="1" t="s">
        <v>112</v>
      </c>
      <c r="V334" s="3" t="s">
        <v>761</v>
      </c>
    </row>
    <row r="335" spans="1:22">
      <c r="A335" s="1" t="s">
        <v>749</v>
      </c>
      <c r="B335" s="1" t="s">
        <v>762</v>
      </c>
      <c r="C335" s="1">
        <v>220</v>
      </c>
      <c r="D335" s="1">
        <v>97</v>
      </c>
      <c r="E335" s="1" t="s">
        <v>24</v>
      </c>
      <c r="F335" s="1">
        <v>396</v>
      </c>
      <c r="G335" s="1">
        <v>610</v>
      </c>
      <c r="H335" s="1">
        <v>188</v>
      </c>
      <c r="I335" s="1">
        <v>510</v>
      </c>
      <c r="J335" s="1">
        <v>4.7</v>
      </c>
      <c r="K335" s="1">
        <v>281</v>
      </c>
      <c r="L335" s="1" t="s">
        <v>25</v>
      </c>
      <c r="M335" s="1">
        <v>0</v>
      </c>
      <c r="N335" s="1">
        <v>446</v>
      </c>
      <c r="O335" s="1">
        <v>5</v>
      </c>
      <c r="P335" s="1" t="s">
        <v>63</v>
      </c>
      <c r="Q335" s="1" t="s">
        <v>111</v>
      </c>
      <c r="R335" s="1">
        <v>4974</v>
      </c>
      <c r="S335" s="1">
        <v>1967</v>
      </c>
      <c r="T335" s="1">
        <v>1409</v>
      </c>
      <c r="U335" s="1" t="s">
        <v>58</v>
      </c>
      <c r="V335" s="3" t="s">
        <v>763</v>
      </c>
    </row>
    <row r="336" spans="1:22">
      <c r="A336" s="1" t="s">
        <v>749</v>
      </c>
      <c r="B336" s="1" t="s">
        <v>764</v>
      </c>
      <c r="C336" s="1">
        <v>230</v>
      </c>
      <c r="D336" s="1">
        <v>97</v>
      </c>
      <c r="E336" s="1" t="s">
        <v>24</v>
      </c>
      <c r="F336" s="1">
        <v>396</v>
      </c>
      <c r="G336" s="1">
        <v>610</v>
      </c>
      <c r="H336" s="1">
        <v>175</v>
      </c>
      <c r="I336" s="1">
        <v>565</v>
      </c>
      <c r="J336" s="1">
        <v>4.5999999999999996</v>
      </c>
      <c r="K336" s="1">
        <v>281</v>
      </c>
      <c r="L336" s="1" t="s">
        <v>25</v>
      </c>
      <c r="M336" s="1">
        <v>0</v>
      </c>
      <c r="N336" s="1">
        <v>407</v>
      </c>
      <c r="O336" s="1">
        <v>5</v>
      </c>
      <c r="P336" s="1" t="s">
        <v>63</v>
      </c>
      <c r="Q336" s="1" t="s">
        <v>111</v>
      </c>
      <c r="R336" s="1">
        <v>4963</v>
      </c>
      <c r="S336" s="1">
        <v>1966</v>
      </c>
      <c r="T336" s="1">
        <v>1379</v>
      </c>
      <c r="U336" s="1" t="s">
        <v>112</v>
      </c>
      <c r="V336" s="3" t="s">
        <v>765</v>
      </c>
    </row>
    <row r="337" spans="1:22">
      <c r="A337" s="1" t="s">
        <v>749</v>
      </c>
      <c r="B337" s="1" t="s">
        <v>766</v>
      </c>
      <c r="C337" s="1">
        <v>250</v>
      </c>
      <c r="D337" s="1">
        <v>82.3</v>
      </c>
      <c r="E337" s="1" t="s">
        <v>24</v>
      </c>
      <c r="F337" s="1"/>
      <c r="G337" s="1">
        <v>695</v>
      </c>
      <c r="H337" s="1">
        <v>174</v>
      </c>
      <c r="I337" s="1">
        <v>490</v>
      </c>
      <c r="J337" s="1">
        <v>3.7</v>
      </c>
      <c r="K337" s="1">
        <v>195</v>
      </c>
      <c r="L337" s="1" t="s">
        <v>25</v>
      </c>
      <c r="M337" s="1">
        <v>0</v>
      </c>
      <c r="N337" s="1">
        <v>407</v>
      </c>
      <c r="O337" s="1">
        <v>5</v>
      </c>
      <c r="P337" s="1" t="s">
        <v>63</v>
      </c>
      <c r="Q337" s="1" t="s">
        <v>111</v>
      </c>
      <c r="R337" s="1">
        <v>4963</v>
      </c>
      <c r="S337" s="1">
        <v>1966</v>
      </c>
      <c r="T337" s="1">
        <v>1379</v>
      </c>
      <c r="U337" s="1" t="s">
        <v>112</v>
      </c>
      <c r="V337" s="3" t="s">
        <v>767</v>
      </c>
    </row>
    <row r="338" spans="1:22">
      <c r="A338" s="1" t="s">
        <v>749</v>
      </c>
      <c r="B338" s="1" t="s">
        <v>768</v>
      </c>
      <c r="C338" s="1">
        <v>240</v>
      </c>
      <c r="D338" s="1">
        <v>97</v>
      </c>
      <c r="E338" s="1" t="s">
        <v>24</v>
      </c>
      <c r="F338" s="1">
        <v>396</v>
      </c>
      <c r="G338" s="1">
        <v>710</v>
      </c>
      <c r="H338" s="1">
        <v>188</v>
      </c>
      <c r="I338" s="1">
        <v>510</v>
      </c>
      <c r="J338" s="1">
        <v>3.8</v>
      </c>
      <c r="K338" s="1">
        <v>281</v>
      </c>
      <c r="L338" s="1" t="s">
        <v>25</v>
      </c>
      <c r="M338" s="1">
        <v>0</v>
      </c>
      <c r="N338" s="1">
        <v>446</v>
      </c>
      <c r="O338" s="1">
        <v>5</v>
      </c>
      <c r="P338" s="1" t="s">
        <v>63</v>
      </c>
      <c r="Q338" s="1" t="s">
        <v>111</v>
      </c>
      <c r="R338" s="1">
        <v>4974</v>
      </c>
      <c r="S338" s="1">
        <v>1967</v>
      </c>
      <c r="T338" s="1">
        <v>1409</v>
      </c>
      <c r="U338" s="1" t="s">
        <v>58</v>
      </c>
      <c r="V338" s="3" t="s">
        <v>769</v>
      </c>
    </row>
    <row r="339" spans="1:22">
      <c r="A339" s="1" t="s">
        <v>749</v>
      </c>
      <c r="B339" s="1" t="s">
        <v>770</v>
      </c>
      <c r="C339" s="1">
        <v>250</v>
      </c>
      <c r="D339" s="1">
        <v>97</v>
      </c>
      <c r="E339" s="1" t="s">
        <v>24</v>
      </c>
      <c r="F339" s="1">
        <v>396</v>
      </c>
      <c r="G339" s="1">
        <v>710</v>
      </c>
      <c r="H339" s="1">
        <v>177</v>
      </c>
      <c r="I339" s="1">
        <v>565</v>
      </c>
      <c r="J339" s="1">
        <v>3.7</v>
      </c>
      <c r="K339" s="1">
        <v>281</v>
      </c>
      <c r="L339" s="1" t="s">
        <v>25</v>
      </c>
      <c r="M339" s="1">
        <v>0</v>
      </c>
      <c r="N339" s="1">
        <v>407</v>
      </c>
      <c r="O339" s="1">
        <v>5</v>
      </c>
      <c r="P339" s="1" t="s">
        <v>63</v>
      </c>
      <c r="Q339" s="1" t="s">
        <v>111</v>
      </c>
      <c r="R339" s="1">
        <v>4963</v>
      </c>
      <c r="S339" s="1">
        <v>1966</v>
      </c>
      <c r="T339" s="1">
        <v>1379</v>
      </c>
      <c r="U339" s="1" t="s">
        <v>112</v>
      </c>
      <c r="V339" s="3" t="s">
        <v>771</v>
      </c>
    </row>
    <row r="340" spans="1:22">
      <c r="A340" s="1" t="s">
        <v>749</v>
      </c>
      <c r="B340" s="1" t="s">
        <v>772</v>
      </c>
      <c r="C340" s="1">
        <v>250</v>
      </c>
      <c r="D340" s="1">
        <v>97</v>
      </c>
      <c r="E340" s="1" t="s">
        <v>24</v>
      </c>
      <c r="F340" s="1">
        <v>396</v>
      </c>
      <c r="G340" s="1">
        <v>710</v>
      </c>
      <c r="H340" s="1">
        <v>186</v>
      </c>
      <c r="I340" s="1">
        <v>510</v>
      </c>
      <c r="J340" s="1">
        <v>3.7</v>
      </c>
      <c r="K340" s="1">
        <v>281</v>
      </c>
      <c r="L340" s="1" t="s">
        <v>25</v>
      </c>
      <c r="M340" s="1">
        <v>0</v>
      </c>
      <c r="N340" s="1">
        <v>446</v>
      </c>
      <c r="O340" s="1">
        <v>5</v>
      </c>
      <c r="P340" s="1" t="s">
        <v>63</v>
      </c>
      <c r="Q340" s="1" t="s">
        <v>111</v>
      </c>
      <c r="R340" s="1">
        <v>4963</v>
      </c>
      <c r="S340" s="1">
        <v>1966</v>
      </c>
      <c r="T340" s="1">
        <v>1390</v>
      </c>
      <c r="U340" s="1" t="s">
        <v>58</v>
      </c>
      <c r="V340" s="3" t="s">
        <v>773</v>
      </c>
    </row>
    <row r="341" spans="1:22">
      <c r="A341" s="1" t="s">
        <v>749</v>
      </c>
      <c r="B341" s="1" t="s">
        <v>774</v>
      </c>
      <c r="C341" s="1">
        <v>250</v>
      </c>
      <c r="D341" s="1">
        <v>82.3</v>
      </c>
      <c r="E341" s="1" t="s">
        <v>24</v>
      </c>
      <c r="F341" s="1"/>
      <c r="G341" s="1">
        <v>695</v>
      </c>
      <c r="H341" s="1">
        <v>183</v>
      </c>
      <c r="I341" s="1">
        <v>440</v>
      </c>
      <c r="J341" s="1">
        <v>3.7</v>
      </c>
      <c r="K341" s="1">
        <v>195</v>
      </c>
      <c r="L341" s="1" t="s">
        <v>25</v>
      </c>
      <c r="M341" s="1">
        <v>0</v>
      </c>
      <c r="N341" s="1">
        <v>446</v>
      </c>
      <c r="O341" s="1">
        <v>5</v>
      </c>
      <c r="P341" s="1" t="s">
        <v>63</v>
      </c>
      <c r="Q341" s="1" t="s">
        <v>111</v>
      </c>
      <c r="R341" s="1">
        <v>4963</v>
      </c>
      <c r="S341" s="1">
        <v>1966</v>
      </c>
      <c r="T341" s="1">
        <v>1390</v>
      </c>
      <c r="U341" s="1" t="s">
        <v>58</v>
      </c>
      <c r="V341" s="3" t="s">
        <v>775</v>
      </c>
    </row>
    <row r="342" spans="1:22">
      <c r="A342" s="1" t="s">
        <v>749</v>
      </c>
      <c r="B342" s="1" t="s">
        <v>776</v>
      </c>
      <c r="C342" s="1">
        <v>250</v>
      </c>
      <c r="D342" s="1">
        <v>97</v>
      </c>
      <c r="E342" s="1" t="s">
        <v>24</v>
      </c>
      <c r="F342" s="1">
        <v>396</v>
      </c>
      <c r="G342" s="1">
        <v>790</v>
      </c>
      <c r="H342" s="1">
        <v>176</v>
      </c>
      <c r="I342" s="1">
        <v>535</v>
      </c>
      <c r="J342" s="1">
        <v>3.3</v>
      </c>
      <c r="K342" s="1">
        <v>281</v>
      </c>
      <c r="L342" s="1" t="s">
        <v>25</v>
      </c>
      <c r="M342" s="1">
        <v>0</v>
      </c>
      <c r="N342" s="1">
        <v>366</v>
      </c>
      <c r="O342" s="1">
        <v>5</v>
      </c>
      <c r="P342" s="1" t="s">
        <v>63</v>
      </c>
      <c r="Q342" s="1" t="s">
        <v>111</v>
      </c>
      <c r="R342" s="1">
        <v>4963</v>
      </c>
      <c r="S342" s="1">
        <v>1966</v>
      </c>
      <c r="T342" s="1">
        <v>1381</v>
      </c>
      <c r="U342" s="1" t="s">
        <v>112</v>
      </c>
      <c r="V342" s="3" t="s">
        <v>777</v>
      </c>
    </row>
    <row r="343" spans="1:22">
      <c r="A343" s="1" t="s">
        <v>749</v>
      </c>
      <c r="B343" s="1" t="s">
        <v>778</v>
      </c>
      <c r="C343" s="1">
        <v>250</v>
      </c>
      <c r="D343" s="1">
        <v>97</v>
      </c>
      <c r="E343" s="1" t="s">
        <v>24</v>
      </c>
      <c r="F343" s="1">
        <v>396</v>
      </c>
      <c r="G343" s="1">
        <v>790</v>
      </c>
      <c r="H343" s="1">
        <v>185</v>
      </c>
      <c r="I343" s="1">
        <v>505</v>
      </c>
      <c r="J343" s="1">
        <v>3.3</v>
      </c>
      <c r="K343" s="1">
        <v>281</v>
      </c>
      <c r="L343" s="1" t="s">
        <v>25</v>
      </c>
      <c r="M343" s="1">
        <v>0</v>
      </c>
      <c r="N343" s="1">
        <v>405</v>
      </c>
      <c r="O343" s="1">
        <v>5</v>
      </c>
      <c r="P343" s="1" t="s">
        <v>63</v>
      </c>
      <c r="Q343" s="1" t="s">
        <v>111</v>
      </c>
      <c r="R343" s="1">
        <v>4963</v>
      </c>
      <c r="S343" s="1">
        <v>1966</v>
      </c>
      <c r="T343" s="1">
        <v>1392</v>
      </c>
      <c r="U343" s="1" t="s">
        <v>58</v>
      </c>
      <c r="V343" s="3" t="s">
        <v>779</v>
      </c>
    </row>
    <row r="344" spans="1:22">
      <c r="A344" s="1" t="s">
        <v>749</v>
      </c>
      <c r="B344" s="1" t="s">
        <v>780</v>
      </c>
      <c r="C344" s="1">
        <v>230</v>
      </c>
      <c r="D344" s="1">
        <v>97</v>
      </c>
      <c r="E344" s="1" t="s">
        <v>24</v>
      </c>
      <c r="F344" s="1">
        <v>396</v>
      </c>
      <c r="G344" s="1">
        <v>420</v>
      </c>
      <c r="H344" s="1">
        <v>168</v>
      </c>
      <c r="I344" s="1">
        <v>575</v>
      </c>
      <c r="J344" s="1">
        <v>4.8</v>
      </c>
      <c r="K344" s="1">
        <v>281</v>
      </c>
      <c r="L344" s="1" t="s">
        <v>25</v>
      </c>
      <c r="M344" s="1">
        <v>0</v>
      </c>
      <c r="N344" s="1">
        <v>407</v>
      </c>
      <c r="O344" s="1">
        <v>5</v>
      </c>
      <c r="P344" s="1" t="s">
        <v>56</v>
      </c>
      <c r="Q344" s="1" t="s">
        <v>111</v>
      </c>
      <c r="R344" s="1">
        <v>4963</v>
      </c>
      <c r="S344" s="1">
        <v>1966</v>
      </c>
      <c r="T344" s="1">
        <v>1379</v>
      </c>
      <c r="U344" s="1" t="s">
        <v>112</v>
      </c>
      <c r="V344" s="3" t="s">
        <v>781</v>
      </c>
    </row>
    <row r="345" spans="1:22">
      <c r="A345" s="1" t="s">
        <v>749</v>
      </c>
      <c r="B345" s="1" t="s">
        <v>782</v>
      </c>
      <c r="C345" s="1">
        <v>230</v>
      </c>
      <c r="D345" s="1">
        <v>97</v>
      </c>
      <c r="E345" s="1" t="s">
        <v>24</v>
      </c>
      <c r="F345" s="1">
        <v>396</v>
      </c>
      <c r="G345" s="1">
        <v>420</v>
      </c>
      <c r="H345" s="1">
        <v>176</v>
      </c>
      <c r="I345" s="1">
        <v>530</v>
      </c>
      <c r="J345" s="1">
        <v>4.8</v>
      </c>
      <c r="K345" s="1">
        <v>281</v>
      </c>
      <c r="L345" s="1" t="s">
        <v>25</v>
      </c>
      <c r="M345" s="1">
        <v>0</v>
      </c>
      <c r="N345" s="1">
        <v>446</v>
      </c>
      <c r="O345" s="1">
        <v>5</v>
      </c>
      <c r="P345" s="1" t="s">
        <v>56</v>
      </c>
      <c r="Q345" s="1" t="s">
        <v>111</v>
      </c>
      <c r="R345" s="1">
        <v>4963</v>
      </c>
      <c r="S345" s="1">
        <v>1966</v>
      </c>
      <c r="T345" s="1">
        <v>1390</v>
      </c>
      <c r="U345" s="1" t="s">
        <v>58</v>
      </c>
      <c r="V345" s="3" t="s">
        <v>783</v>
      </c>
    </row>
    <row r="346" spans="1:22">
      <c r="A346" s="1" t="s">
        <v>749</v>
      </c>
      <c r="B346" s="1" t="s">
        <v>784</v>
      </c>
      <c r="C346" s="1">
        <v>230</v>
      </c>
      <c r="D346" s="1">
        <v>82.3</v>
      </c>
      <c r="E346" s="1" t="s">
        <v>24</v>
      </c>
      <c r="F346" s="1"/>
      <c r="G346" s="1">
        <v>410</v>
      </c>
      <c r="H346" s="1">
        <v>173</v>
      </c>
      <c r="I346" s="1">
        <v>460</v>
      </c>
      <c r="J346" s="1">
        <v>4.8</v>
      </c>
      <c r="K346" s="1">
        <v>195</v>
      </c>
      <c r="L346" s="1" t="s">
        <v>25</v>
      </c>
      <c r="M346" s="1">
        <v>0</v>
      </c>
      <c r="N346" s="1">
        <v>446</v>
      </c>
      <c r="O346" s="1">
        <v>5</v>
      </c>
      <c r="P346" s="1" t="s">
        <v>56</v>
      </c>
      <c r="Q346" s="1" t="s">
        <v>111</v>
      </c>
      <c r="R346" s="1">
        <v>4963</v>
      </c>
      <c r="S346" s="1">
        <v>1966</v>
      </c>
      <c r="T346" s="1">
        <v>1390</v>
      </c>
      <c r="U346" s="1" t="s">
        <v>58</v>
      </c>
      <c r="V346" s="3" t="s">
        <v>785</v>
      </c>
    </row>
    <row r="347" spans="1:22">
      <c r="A347" s="1" t="s">
        <v>749</v>
      </c>
      <c r="B347" s="1" t="s">
        <v>786</v>
      </c>
      <c r="C347" s="1">
        <v>260</v>
      </c>
      <c r="D347" s="1">
        <v>97</v>
      </c>
      <c r="E347" s="1" t="s">
        <v>24</v>
      </c>
      <c r="F347" s="1">
        <v>396</v>
      </c>
      <c r="G347" s="1">
        <v>940</v>
      </c>
      <c r="H347" s="1">
        <v>174</v>
      </c>
      <c r="I347" s="1">
        <v>535</v>
      </c>
      <c r="J347" s="1">
        <v>2.7</v>
      </c>
      <c r="K347" s="1">
        <v>281</v>
      </c>
      <c r="L347" s="1" t="s">
        <v>25</v>
      </c>
      <c r="M347" s="1">
        <v>0</v>
      </c>
      <c r="N347" s="1">
        <v>366</v>
      </c>
      <c r="O347" s="1">
        <v>5</v>
      </c>
      <c r="P347" s="1" t="s">
        <v>63</v>
      </c>
      <c r="Q347" s="1" t="s">
        <v>111</v>
      </c>
      <c r="R347" s="1">
        <v>4963</v>
      </c>
      <c r="S347" s="1">
        <v>1966</v>
      </c>
      <c r="T347" s="1">
        <v>1379</v>
      </c>
      <c r="U347" s="1" t="s">
        <v>112</v>
      </c>
      <c r="V347" s="3" t="s">
        <v>787</v>
      </c>
    </row>
    <row r="348" spans="1:22">
      <c r="A348" s="1" t="s">
        <v>749</v>
      </c>
      <c r="B348" s="1" t="s">
        <v>788</v>
      </c>
      <c r="C348" s="1">
        <v>250</v>
      </c>
      <c r="D348" s="1">
        <v>97</v>
      </c>
      <c r="E348" s="1" t="s">
        <v>24</v>
      </c>
      <c r="F348" s="1">
        <v>396</v>
      </c>
      <c r="G348" s="1">
        <v>940</v>
      </c>
      <c r="H348" s="1">
        <v>188</v>
      </c>
      <c r="I348" s="1">
        <v>495</v>
      </c>
      <c r="J348" s="1">
        <v>2.8</v>
      </c>
      <c r="K348" s="1">
        <v>281</v>
      </c>
      <c r="L348" s="1" t="s">
        <v>25</v>
      </c>
      <c r="M348" s="1">
        <v>0</v>
      </c>
      <c r="N348" s="1">
        <v>405</v>
      </c>
      <c r="O348" s="1">
        <v>5</v>
      </c>
      <c r="P348" s="1" t="s">
        <v>63</v>
      </c>
      <c r="Q348" s="1" t="s">
        <v>111</v>
      </c>
      <c r="R348" s="1">
        <v>4974</v>
      </c>
      <c r="S348" s="1">
        <v>1967</v>
      </c>
      <c r="T348" s="1">
        <v>1412</v>
      </c>
      <c r="U348" s="1" t="s">
        <v>58</v>
      </c>
      <c r="V348" s="3" t="s">
        <v>789</v>
      </c>
    </row>
    <row r="349" spans="1:22">
      <c r="A349" s="1" t="s">
        <v>749</v>
      </c>
      <c r="B349" s="1" t="s">
        <v>790</v>
      </c>
      <c r="C349" s="1">
        <v>290</v>
      </c>
      <c r="D349" s="1">
        <v>97</v>
      </c>
      <c r="E349" s="1" t="s">
        <v>24</v>
      </c>
      <c r="F349" s="1">
        <v>396</v>
      </c>
      <c r="G349" s="1">
        <v>1340</v>
      </c>
      <c r="H349" s="1">
        <v>184</v>
      </c>
      <c r="I349" s="1">
        <v>475</v>
      </c>
      <c r="J349" s="1">
        <v>2.2999999999999998</v>
      </c>
      <c r="K349" s="1">
        <v>281</v>
      </c>
      <c r="L349" s="1" t="s">
        <v>25</v>
      </c>
      <c r="M349" s="1">
        <v>0</v>
      </c>
      <c r="N349" s="1">
        <v>326</v>
      </c>
      <c r="O349" s="1">
        <v>5</v>
      </c>
      <c r="P349" s="1" t="s">
        <v>63</v>
      </c>
      <c r="Q349" s="1" t="s">
        <v>111</v>
      </c>
      <c r="R349" s="1">
        <v>4968</v>
      </c>
      <c r="S349" s="1">
        <v>1966</v>
      </c>
      <c r="T349" s="1">
        <v>1378</v>
      </c>
      <c r="U349" s="1" t="s">
        <v>112</v>
      </c>
      <c r="V349" s="3" t="s">
        <v>791</v>
      </c>
    </row>
    <row r="350" spans="1:22">
      <c r="A350" s="1" t="s">
        <v>749</v>
      </c>
      <c r="B350" s="1" t="s">
        <v>792</v>
      </c>
      <c r="C350" s="1">
        <v>305</v>
      </c>
      <c r="D350" s="1">
        <v>97</v>
      </c>
      <c r="E350" s="1" t="s">
        <v>24</v>
      </c>
      <c r="F350" s="1">
        <v>396</v>
      </c>
      <c r="G350" s="1">
        <v>1340</v>
      </c>
      <c r="H350" s="1">
        <v>180</v>
      </c>
      <c r="I350" s="1">
        <v>475</v>
      </c>
      <c r="J350" s="1">
        <v>2.2000000000000002</v>
      </c>
      <c r="K350" s="1">
        <v>281</v>
      </c>
      <c r="L350" s="1" t="s">
        <v>25</v>
      </c>
      <c r="M350" s="1">
        <v>0</v>
      </c>
      <c r="N350" s="1">
        <v>367</v>
      </c>
      <c r="O350" s="1">
        <v>2</v>
      </c>
      <c r="P350" s="1" t="s">
        <v>63</v>
      </c>
      <c r="Q350" s="1" t="s">
        <v>111</v>
      </c>
      <c r="R350" s="1">
        <v>4968</v>
      </c>
      <c r="S350" s="1">
        <v>1966</v>
      </c>
      <c r="T350" s="1">
        <v>1378</v>
      </c>
      <c r="U350" s="1" t="s">
        <v>112</v>
      </c>
      <c r="V350" s="3" t="s">
        <v>793</v>
      </c>
    </row>
    <row r="351" spans="1:22">
      <c r="A351" s="1" t="s">
        <v>749</v>
      </c>
      <c r="B351" s="1" t="s">
        <v>794</v>
      </c>
      <c r="C351" s="1">
        <v>260</v>
      </c>
      <c r="D351" s="1">
        <v>97</v>
      </c>
      <c r="E351" s="1" t="s">
        <v>24</v>
      </c>
      <c r="F351" s="1">
        <v>396</v>
      </c>
      <c r="G351" s="1">
        <v>1110</v>
      </c>
      <c r="H351" s="1">
        <v>174</v>
      </c>
      <c r="I351" s="1">
        <v>525</v>
      </c>
      <c r="J351" s="1">
        <v>2.4</v>
      </c>
      <c r="K351" s="1">
        <v>281</v>
      </c>
      <c r="L351" s="1" t="s">
        <v>25</v>
      </c>
      <c r="M351" s="1">
        <v>0</v>
      </c>
      <c r="N351" s="1">
        <v>366</v>
      </c>
      <c r="O351" s="1">
        <v>5</v>
      </c>
      <c r="P351" s="1" t="s">
        <v>63</v>
      </c>
      <c r="Q351" s="1" t="s">
        <v>111</v>
      </c>
      <c r="R351" s="1">
        <v>4963</v>
      </c>
      <c r="S351" s="1">
        <v>1966</v>
      </c>
      <c r="T351" s="1">
        <v>1378</v>
      </c>
      <c r="U351" s="1" t="s">
        <v>112</v>
      </c>
      <c r="V351" s="3" t="s">
        <v>795</v>
      </c>
    </row>
    <row r="352" spans="1:22">
      <c r="A352" s="1" t="s">
        <v>749</v>
      </c>
      <c r="B352" s="1" t="s">
        <v>796</v>
      </c>
      <c r="C352" s="1">
        <v>250</v>
      </c>
      <c r="D352" s="1">
        <v>97</v>
      </c>
      <c r="E352" s="1" t="s">
        <v>24</v>
      </c>
      <c r="F352" s="1">
        <v>396</v>
      </c>
      <c r="G352" s="1">
        <v>1110</v>
      </c>
      <c r="H352" s="1">
        <v>188</v>
      </c>
      <c r="I352" s="1">
        <v>485</v>
      </c>
      <c r="J352" s="1">
        <v>2.5</v>
      </c>
      <c r="K352" s="1">
        <v>281</v>
      </c>
      <c r="L352" s="1" t="s">
        <v>25</v>
      </c>
      <c r="M352" s="1">
        <v>0</v>
      </c>
      <c r="N352" s="1">
        <v>405</v>
      </c>
      <c r="O352" s="1">
        <v>5</v>
      </c>
      <c r="P352" s="1" t="s">
        <v>63</v>
      </c>
      <c r="Q352" s="1" t="s">
        <v>111</v>
      </c>
      <c r="R352" s="1">
        <v>4974</v>
      </c>
      <c r="S352" s="1">
        <v>1967</v>
      </c>
      <c r="T352" s="1">
        <v>1407</v>
      </c>
      <c r="U352" s="1" t="s">
        <v>58</v>
      </c>
      <c r="V352" s="3" t="s">
        <v>797</v>
      </c>
    </row>
    <row r="353" spans="1:22">
      <c r="A353" s="1" t="s">
        <v>749</v>
      </c>
      <c r="B353" s="1" t="s">
        <v>798</v>
      </c>
      <c r="C353" s="1">
        <v>260</v>
      </c>
      <c r="D353" s="1">
        <v>97</v>
      </c>
      <c r="E353" s="1" t="s">
        <v>24</v>
      </c>
      <c r="F353" s="1">
        <v>396</v>
      </c>
      <c r="G353" s="1">
        <v>1110</v>
      </c>
      <c r="H353" s="1">
        <v>183</v>
      </c>
      <c r="I353" s="1">
        <v>505</v>
      </c>
      <c r="J353" s="1">
        <v>2.4</v>
      </c>
      <c r="K353" s="1">
        <v>281</v>
      </c>
      <c r="L353" s="1" t="s">
        <v>25</v>
      </c>
      <c r="M353" s="1">
        <v>0</v>
      </c>
      <c r="N353" s="1">
        <v>405</v>
      </c>
      <c r="O353" s="1">
        <v>5</v>
      </c>
      <c r="P353" s="1" t="s">
        <v>63</v>
      </c>
      <c r="Q353" s="1" t="s">
        <v>111</v>
      </c>
      <c r="R353" s="1">
        <v>4963</v>
      </c>
      <c r="S353" s="1">
        <v>1966</v>
      </c>
      <c r="T353" s="1">
        <v>1388</v>
      </c>
      <c r="U353" s="1" t="s">
        <v>58</v>
      </c>
      <c r="V353" s="3" t="s">
        <v>799</v>
      </c>
    </row>
    <row r="354" spans="1:22">
      <c r="A354" s="1" t="s">
        <v>749</v>
      </c>
      <c r="B354" s="1" t="s">
        <v>800</v>
      </c>
      <c r="C354" s="1">
        <v>260</v>
      </c>
      <c r="D354" s="1">
        <v>97</v>
      </c>
      <c r="E354" s="1" t="s">
        <v>24</v>
      </c>
      <c r="F354" s="1">
        <v>396</v>
      </c>
      <c r="G354" s="1">
        <v>940</v>
      </c>
      <c r="H354" s="1">
        <v>184</v>
      </c>
      <c r="I354" s="1">
        <v>505</v>
      </c>
      <c r="J354" s="1">
        <v>2.7</v>
      </c>
      <c r="K354" s="1">
        <v>281</v>
      </c>
      <c r="L354" s="1" t="s">
        <v>25</v>
      </c>
      <c r="M354" s="1">
        <v>0</v>
      </c>
      <c r="N354" s="1">
        <v>405</v>
      </c>
      <c r="O354" s="1">
        <v>5</v>
      </c>
      <c r="P354" s="1" t="s">
        <v>63</v>
      </c>
      <c r="Q354" s="1" t="s">
        <v>111</v>
      </c>
      <c r="R354" s="1">
        <v>4963</v>
      </c>
      <c r="S354" s="1">
        <v>1966</v>
      </c>
      <c r="T354" s="1">
        <v>1392</v>
      </c>
      <c r="U354" s="1" t="s">
        <v>58</v>
      </c>
      <c r="V354" s="3" t="s">
        <v>801</v>
      </c>
    </row>
    <row r="355" spans="1:22">
      <c r="A355" s="1" t="s">
        <v>802</v>
      </c>
      <c r="B355" s="1" t="s">
        <v>803</v>
      </c>
      <c r="C355" s="1">
        <v>150</v>
      </c>
      <c r="D355" s="1">
        <v>40</v>
      </c>
      <c r="E355" s="1" t="s">
        <v>24</v>
      </c>
      <c r="F355" s="1">
        <v>93</v>
      </c>
      <c r="G355" s="1">
        <v>225</v>
      </c>
      <c r="H355" s="1">
        <v>124</v>
      </c>
      <c r="I355" s="1">
        <v>245</v>
      </c>
      <c r="J355" s="1">
        <v>9.1999999999999993</v>
      </c>
      <c r="K355" s="1">
        <v>55</v>
      </c>
      <c r="L355" s="1" t="s">
        <v>25</v>
      </c>
      <c r="M355" s="1">
        <v>750</v>
      </c>
      <c r="N355" s="1">
        <v>420</v>
      </c>
      <c r="O355" s="1">
        <v>5</v>
      </c>
      <c r="P355" s="1" t="s">
        <v>26</v>
      </c>
      <c r="Q355" s="1" t="s">
        <v>33</v>
      </c>
      <c r="R355" s="1">
        <v>4143</v>
      </c>
      <c r="S355" s="1">
        <v>1796</v>
      </c>
      <c r="T355" s="1">
        <v>1552</v>
      </c>
      <c r="U355" s="1" t="s">
        <v>34</v>
      </c>
      <c r="V355" s="3" t="s">
        <v>804</v>
      </c>
    </row>
    <row r="356" spans="1:22">
      <c r="A356" s="1" t="s">
        <v>802</v>
      </c>
      <c r="B356" s="1" t="s">
        <v>805</v>
      </c>
      <c r="C356" s="1">
        <v>150</v>
      </c>
      <c r="D356" s="1">
        <v>52</v>
      </c>
      <c r="E356" s="1" t="s">
        <v>24</v>
      </c>
      <c r="F356" s="1">
        <v>184</v>
      </c>
      <c r="G356" s="1">
        <v>245</v>
      </c>
      <c r="H356" s="1">
        <v>127</v>
      </c>
      <c r="I356" s="1">
        <v>315</v>
      </c>
      <c r="J356" s="1">
        <v>8.1999999999999993</v>
      </c>
      <c r="K356" s="1">
        <v>70</v>
      </c>
      <c r="L356" s="1" t="s">
        <v>25</v>
      </c>
      <c r="M356" s="1">
        <v>750</v>
      </c>
      <c r="N356" s="1">
        <v>420</v>
      </c>
      <c r="O356" s="1">
        <v>5</v>
      </c>
      <c r="P356" s="1" t="s">
        <v>26</v>
      </c>
      <c r="Q356" s="1" t="s">
        <v>33</v>
      </c>
      <c r="R356" s="1">
        <v>4143</v>
      </c>
      <c r="S356" s="1">
        <v>1796</v>
      </c>
      <c r="T356" s="1">
        <v>1552</v>
      </c>
      <c r="U356" s="1" t="s">
        <v>34</v>
      </c>
      <c r="V356" s="3" t="s">
        <v>806</v>
      </c>
    </row>
    <row r="357" spans="1:22">
      <c r="A357" s="1" t="s">
        <v>802</v>
      </c>
      <c r="B357" s="1" t="s">
        <v>807</v>
      </c>
      <c r="C357" s="1">
        <v>150</v>
      </c>
      <c r="D357" s="1">
        <v>40</v>
      </c>
      <c r="E357" s="1" t="s">
        <v>24</v>
      </c>
      <c r="F357" s="1">
        <v>93</v>
      </c>
      <c r="G357" s="1">
        <v>225</v>
      </c>
      <c r="H357" s="1">
        <v>132</v>
      </c>
      <c r="I357" s="1">
        <v>250</v>
      </c>
      <c r="J357" s="1">
        <v>9</v>
      </c>
      <c r="K357" s="1">
        <v>55</v>
      </c>
      <c r="L357" s="1" t="s">
        <v>25</v>
      </c>
      <c r="M357" s="1">
        <v>500</v>
      </c>
      <c r="N357" s="1">
        <v>326</v>
      </c>
      <c r="O357" s="1">
        <v>5</v>
      </c>
      <c r="P357" s="1" t="s">
        <v>26</v>
      </c>
      <c r="Q357" s="1" t="s">
        <v>27</v>
      </c>
      <c r="R357" s="1">
        <v>3922</v>
      </c>
      <c r="S357" s="1">
        <v>1808</v>
      </c>
      <c r="T357" s="1">
        <v>1489</v>
      </c>
      <c r="U357" s="1" t="s">
        <v>28</v>
      </c>
      <c r="V357" s="3" t="s">
        <v>808</v>
      </c>
    </row>
    <row r="358" spans="1:22">
      <c r="A358" s="1" t="s">
        <v>802</v>
      </c>
      <c r="B358" s="1" t="s">
        <v>809</v>
      </c>
      <c r="C358" s="1">
        <v>130</v>
      </c>
      <c r="D358" s="1">
        <v>40</v>
      </c>
      <c r="E358" s="1" t="s">
        <v>24</v>
      </c>
      <c r="F358" s="1">
        <v>93</v>
      </c>
      <c r="G358" s="1">
        <v>215</v>
      </c>
      <c r="H358" s="1">
        <v>129</v>
      </c>
      <c r="I358" s="1">
        <v>255</v>
      </c>
      <c r="J358" s="1">
        <v>12</v>
      </c>
      <c r="K358" s="1"/>
      <c r="L358" s="1"/>
      <c r="M358" s="1">
        <v>500</v>
      </c>
      <c r="N358" s="1">
        <v>326</v>
      </c>
      <c r="O358" s="1">
        <v>5</v>
      </c>
      <c r="P358" s="1" t="s">
        <v>26</v>
      </c>
      <c r="Q358" s="1" t="s">
        <v>27</v>
      </c>
      <c r="R358" s="1">
        <v>3922</v>
      </c>
      <c r="S358" s="1">
        <v>1808</v>
      </c>
      <c r="T358" s="1">
        <v>1489</v>
      </c>
      <c r="U358" s="1" t="s">
        <v>28</v>
      </c>
      <c r="V358" s="3" t="s">
        <v>810</v>
      </c>
    </row>
    <row r="359" spans="1:22">
      <c r="A359" s="1" t="s">
        <v>802</v>
      </c>
      <c r="B359" s="1" t="s">
        <v>811</v>
      </c>
      <c r="C359" s="1">
        <v>150</v>
      </c>
      <c r="D359" s="1">
        <v>52</v>
      </c>
      <c r="E359" s="1" t="s">
        <v>24</v>
      </c>
      <c r="F359" s="1">
        <v>184</v>
      </c>
      <c r="G359" s="1">
        <v>245</v>
      </c>
      <c r="H359" s="1">
        <v>129</v>
      </c>
      <c r="I359" s="1">
        <v>320</v>
      </c>
      <c r="J359" s="1">
        <v>8</v>
      </c>
      <c r="K359" s="1">
        <v>70</v>
      </c>
      <c r="L359" s="1" t="s">
        <v>25</v>
      </c>
      <c r="M359" s="1">
        <v>500</v>
      </c>
      <c r="N359" s="1">
        <v>326</v>
      </c>
      <c r="O359" s="1">
        <v>5</v>
      </c>
      <c r="P359" s="1" t="s">
        <v>26</v>
      </c>
      <c r="Q359" s="1" t="s">
        <v>27</v>
      </c>
      <c r="R359" s="1">
        <v>3922</v>
      </c>
      <c r="S359" s="1">
        <v>1808</v>
      </c>
      <c r="T359" s="1">
        <v>1489</v>
      </c>
      <c r="U359" s="1" t="s">
        <v>28</v>
      </c>
      <c r="V359" s="3" t="s">
        <v>812</v>
      </c>
    </row>
    <row r="360" spans="1:22">
      <c r="A360" s="1" t="s">
        <v>802</v>
      </c>
      <c r="B360" s="1" t="s">
        <v>813</v>
      </c>
      <c r="C360" s="1">
        <v>135</v>
      </c>
      <c r="D360" s="1">
        <v>45</v>
      </c>
      <c r="E360" s="1" t="s">
        <v>24</v>
      </c>
      <c r="F360" s="1"/>
      <c r="G360" s="1">
        <v>245</v>
      </c>
      <c r="H360" s="1">
        <v>158</v>
      </c>
      <c r="I360" s="1">
        <v>225</v>
      </c>
      <c r="J360" s="1">
        <v>12.6</v>
      </c>
      <c r="K360" s="1">
        <v>50</v>
      </c>
      <c r="L360" s="1" t="s">
        <v>25</v>
      </c>
      <c r="M360" s="1">
        <v>1500</v>
      </c>
      <c r="N360" s="1">
        <v>950</v>
      </c>
      <c r="O360" s="1">
        <v>5</v>
      </c>
      <c r="P360" s="1" t="s">
        <v>26</v>
      </c>
      <c r="Q360" s="1" t="s">
        <v>216</v>
      </c>
      <c r="R360" s="1">
        <v>4486</v>
      </c>
      <c r="S360" s="1">
        <v>1860</v>
      </c>
      <c r="T360" s="1">
        <v>1838</v>
      </c>
      <c r="U360" s="1" t="s">
        <v>217</v>
      </c>
      <c r="V360" s="3" t="s">
        <v>814</v>
      </c>
    </row>
    <row r="361" spans="1:22">
      <c r="A361" s="1" t="s">
        <v>802</v>
      </c>
      <c r="B361" s="1" t="s">
        <v>815</v>
      </c>
      <c r="C361" s="1">
        <v>130</v>
      </c>
      <c r="D361" s="1">
        <v>45</v>
      </c>
      <c r="E361" s="1" t="s">
        <v>24</v>
      </c>
      <c r="F361" s="1"/>
      <c r="G361" s="1">
        <v>245</v>
      </c>
      <c r="H361" s="1">
        <v>170</v>
      </c>
      <c r="I361" s="1">
        <v>220</v>
      </c>
      <c r="J361" s="1">
        <v>13.3</v>
      </c>
      <c r="K361" s="1">
        <v>50</v>
      </c>
      <c r="L361" s="1" t="s">
        <v>25</v>
      </c>
      <c r="M361" s="1">
        <v>1500</v>
      </c>
      <c r="N361" s="1">
        <v>500</v>
      </c>
      <c r="O361" s="1">
        <v>7</v>
      </c>
      <c r="P361" s="1" t="s">
        <v>26</v>
      </c>
      <c r="Q361" s="1" t="s">
        <v>216</v>
      </c>
      <c r="R361" s="1">
        <v>4911</v>
      </c>
      <c r="S361" s="1">
        <v>1860</v>
      </c>
      <c r="T361" s="1">
        <v>1815</v>
      </c>
      <c r="U361" s="1" t="s">
        <v>217</v>
      </c>
      <c r="V361" s="3" t="s">
        <v>816</v>
      </c>
    </row>
    <row r="362" spans="1:22">
      <c r="A362" s="1" t="s">
        <v>802</v>
      </c>
      <c r="B362" s="1" t="s">
        <v>817</v>
      </c>
      <c r="C362" s="1">
        <v>150</v>
      </c>
      <c r="D362" s="1">
        <v>60</v>
      </c>
      <c r="E362" s="1" t="s">
        <v>24</v>
      </c>
      <c r="F362" s="1">
        <v>288</v>
      </c>
      <c r="G362" s="1">
        <v>250</v>
      </c>
      <c r="H362" s="1">
        <v>125</v>
      </c>
      <c r="I362" s="1">
        <v>380</v>
      </c>
      <c r="J362" s="1">
        <v>10.5</v>
      </c>
      <c r="K362" s="1">
        <v>88</v>
      </c>
      <c r="L362" s="1" t="s">
        <v>25</v>
      </c>
      <c r="M362" s="1">
        <v>500</v>
      </c>
      <c r="N362" s="1">
        <v>440</v>
      </c>
      <c r="O362" s="1">
        <v>5</v>
      </c>
      <c r="P362" s="1" t="s">
        <v>26</v>
      </c>
      <c r="Q362" s="1" t="s">
        <v>169</v>
      </c>
      <c r="R362" s="1">
        <v>4200</v>
      </c>
      <c r="S362" s="1">
        <v>1860</v>
      </c>
      <c r="T362" s="1">
        <v>1505</v>
      </c>
      <c r="U362" s="1" t="s">
        <v>28</v>
      </c>
      <c r="V362" s="3" t="s">
        <v>818</v>
      </c>
    </row>
    <row r="363" spans="1:22">
      <c r="A363" s="1" t="s">
        <v>802</v>
      </c>
      <c r="B363" s="1" t="s">
        <v>819</v>
      </c>
      <c r="C363" s="1">
        <v>160</v>
      </c>
      <c r="D363" s="1">
        <v>60</v>
      </c>
      <c r="E363" s="1" t="s">
        <v>24</v>
      </c>
      <c r="F363" s="1">
        <v>288</v>
      </c>
      <c r="G363" s="1">
        <v>300</v>
      </c>
      <c r="H363" s="1">
        <v>133</v>
      </c>
      <c r="I363" s="1">
        <v>380</v>
      </c>
      <c r="J363" s="1">
        <v>7.4</v>
      </c>
      <c r="K363" s="1">
        <v>88</v>
      </c>
      <c r="L363" s="1" t="s">
        <v>25</v>
      </c>
      <c r="M363" s="1">
        <v>900</v>
      </c>
      <c r="N363" s="1">
        <v>440</v>
      </c>
      <c r="O363" s="1">
        <v>5</v>
      </c>
      <c r="P363" s="1" t="s">
        <v>26</v>
      </c>
      <c r="Q363" s="1" t="s">
        <v>169</v>
      </c>
      <c r="R363" s="1">
        <v>4200</v>
      </c>
      <c r="S363" s="1">
        <v>1860</v>
      </c>
      <c r="T363" s="1">
        <v>1505</v>
      </c>
      <c r="U363" s="1" t="s">
        <v>28</v>
      </c>
      <c r="V363" s="3" t="s">
        <v>820</v>
      </c>
    </row>
    <row r="364" spans="1:22">
      <c r="A364" s="1" t="s">
        <v>802</v>
      </c>
      <c r="B364" s="1" t="s">
        <v>821</v>
      </c>
      <c r="C364" s="1">
        <v>150</v>
      </c>
      <c r="D364" s="1">
        <v>60</v>
      </c>
      <c r="E364" s="1" t="s">
        <v>24</v>
      </c>
      <c r="F364" s="1">
        <v>192</v>
      </c>
      <c r="G364" s="1">
        <v>280</v>
      </c>
      <c r="H364" s="1">
        <v>144</v>
      </c>
      <c r="I364" s="1">
        <v>340</v>
      </c>
      <c r="J364" s="1">
        <v>8.6</v>
      </c>
      <c r="K364" s="1">
        <v>75</v>
      </c>
      <c r="L364" s="1" t="s">
        <v>25</v>
      </c>
      <c r="M364" s="1">
        <v>1100</v>
      </c>
      <c r="N364" s="1">
        <v>545</v>
      </c>
      <c r="O364" s="1">
        <v>5</v>
      </c>
      <c r="P364" s="1" t="s">
        <v>26</v>
      </c>
      <c r="Q364" s="1" t="s">
        <v>40</v>
      </c>
      <c r="R364" s="1">
        <v>4470</v>
      </c>
      <c r="S364" s="1">
        <v>1864</v>
      </c>
      <c r="T364" s="1">
        <v>1571</v>
      </c>
      <c r="U364" s="1" t="s">
        <v>34</v>
      </c>
      <c r="V364" s="3" t="s">
        <v>822</v>
      </c>
    </row>
    <row r="365" spans="1:22">
      <c r="A365" s="1" t="s">
        <v>802</v>
      </c>
      <c r="B365" s="1" t="s">
        <v>823</v>
      </c>
      <c r="C365" s="1">
        <v>170</v>
      </c>
      <c r="D365" s="1">
        <v>87</v>
      </c>
      <c r="E365" s="1" t="s">
        <v>24</v>
      </c>
      <c r="F365" s="1">
        <v>288</v>
      </c>
      <c r="G365" s="1">
        <v>300</v>
      </c>
      <c r="H365" s="1">
        <v>143</v>
      </c>
      <c r="I365" s="1">
        <v>480</v>
      </c>
      <c r="J365" s="1">
        <v>7.9</v>
      </c>
      <c r="K365" s="1">
        <v>95</v>
      </c>
      <c r="L365" s="1" t="s">
        <v>25</v>
      </c>
      <c r="M365" s="1">
        <v>1100</v>
      </c>
      <c r="N365" s="1">
        <v>545</v>
      </c>
      <c r="O365" s="1">
        <v>5</v>
      </c>
      <c r="P365" s="1" t="s">
        <v>26</v>
      </c>
      <c r="Q365" s="1" t="s">
        <v>40</v>
      </c>
      <c r="R365" s="1">
        <v>4470</v>
      </c>
      <c r="S365" s="1">
        <v>1864</v>
      </c>
      <c r="T365" s="1">
        <v>1571</v>
      </c>
      <c r="U365" s="1" t="s">
        <v>34</v>
      </c>
      <c r="V365" s="3" t="s">
        <v>824</v>
      </c>
    </row>
    <row r="366" spans="1:22">
      <c r="A366" s="1" t="s">
        <v>825</v>
      </c>
      <c r="B366" s="1" t="s">
        <v>826</v>
      </c>
      <c r="C366" s="1">
        <v>250</v>
      </c>
      <c r="D366" s="1">
        <v>102</v>
      </c>
      <c r="E366" s="1" t="s">
        <v>24</v>
      </c>
      <c r="F366" s="1"/>
      <c r="G366" s="1">
        <v>900</v>
      </c>
      <c r="H366" s="1">
        <v>192</v>
      </c>
      <c r="I366" s="1">
        <v>465</v>
      </c>
      <c r="J366" s="1">
        <v>4.5</v>
      </c>
      <c r="K366" s="1">
        <v>126</v>
      </c>
      <c r="L366" s="1" t="s">
        <v>25</v>
      </c>
      <c r="M366" s="1"/>
      <c r="N366" s="1">
        <v>380</v>
      </c>
      <c r="O366" s="1">
        <v>4</v>
      </c>
      <c r="P366" s="1" t="s">
        <v>63</v>
      </c>
      <c r="Q366" s="1" t="s">
        <v>827</v>
      </c>
      <c r="R366" s="1">
        <v>5453</v>
      </c>
      <c r="S366" s="1">
        <v>2080</v>
      </c>
      <c r="T366" s="1">
        <v>1559</v>
      </c>
      <c r="U366" s="1" t="s">
        <v>505</v>
      </c>
      <c r="V366" s="3" t="s">
        <v>828</v>
      </c>
    </row>
    <row r="367" spans="1:22">
      <c r="A367" s="1" t="s">
        <v>829</v>
      </c>
      <c r="B367" s="1" t="s">
        <v>830</v>
      </c>
      <c r="C367" s="1">
        <v>160</v>
      </c>
      <c r="D367" s="1">
        <v>52</v>
      </c>
      <c r="E367" s="1" t="s">
        <v>24</v>
      </c>
      <c r="F367" s="1">
        <v>192</v>
      </c>
      <c r="G367" s="1">
        <v>310</v>
      </c>
      <c r="H367" s="1">
        <v>149</v>
      </c>
      <c r="I367" s="1">
        <v>310</v>
      </c>
      <c r="J367" s="1">
        <v>9</v>
      </c>
      <c r="K367" s="1">
        <v>90</v>
      </c>
      <c r="L367" s="1" t="s">
        <v>25</v>
      </c>
      <c r="M367" s="1">
        <v>1000</v>
      </c>
      <c r="N367" s="1">
        <v>470</v>
      </c>
      <c r="O367" s="1">
        <v>5</v>
      </c>
      <c r="P367" s="1" t="s">
        <v>56</v>
      </c>
      <c r="Q367" s="1" t="s">
        <v>40</v>
      </c>
      <c r="R367" s="1">
        <v>4488</v>
      </c>
      <c r="S367" s="1">
        <v>1884</v>
      </c>
      <c r="T367" s="1">
        <v>1625</v>
      </c>
      <c r="U367" s="1" t="s">
        <v>34</v>
      </c>
      <c r="V367" s="3" t="s">
        <v>831</v>
      </c>
    </row>
    <row r="368" spans="1:22">
      <c r="A368" s="1" t="s">
        <v>829</v>
      </c>
      <c r="B368" s="1" t="s">
        <v>832</v>
      </c>
      <c r="C368" s="1">
        <v>160</v>
      </c>
      <c r="D368" s="1">
        <v>59</v>
      </c>
      <c r="E368" s="1" t="s">
        <v>24</v>
      </c>
      <c r="F368" s="1">
        <v>216</v>
      </c>
      <c r="G368" s="1">
        <v>310</v>
      </c>
      <c r="H368" s="1">
        <v>149</v>
      </c>
      <c r="I368" s="1">
        <v>350</v>
      </c>
      <c r="J368" s="1">
        <v>8.5</v>
      </c>
      <c r="K368" s="1">
        <v>110</v>
      </c>
      <c r="L368" s="1" t="s">
        <v>25</v>
      </c>
      <c r="M368" s="1">
        <v>1000</v>
      </c>
      <c r="N368" s="1">
        <v>470</v>
      </c>
      <c r="O368" s="1">
        <v>5</v>
      </c>
      <c r="P368" s="1" t="s">
        <v>56</v>
      </c>
      <c r="Q368" s="1" t="s">
        <v>40</v>
      </c>
      <c r="R368" s="1">
        <v>4488</v>
      </c>
      <c r="S368" s="1">
        <v>1884</v>
      </c>
      <c r="T368" s="1">
        <v>1625</v>
      </c>
      <c r="U368" s="1" t="s">
        <v>34</v>
      </c>
      <c r="V368" s="3" t="s">
        <v>833</v>
      </c>
    </row>
    <row r="369" spans="1:22">
      <c r="A369" s="1" t="s">
        <v>829</v>
      </c>
      <c r="B369" s="1" t="s">
        <v>834</v>
      </c>
      <c r="C369" s="1">
        <v>180</v>
      </c>
      <c r="D369" s="1">
        <v>77</v>
      </c>
      <c r="E369" s="1" t="s">
        <v>24</v>
      </c>
      <c r="F369" s="1">
        <v>288</v>
      </c>
      <c r="G369" s="1">
        <v>545</v>
      </c>
      <c r="H369" s="1">
        <v>145</v>
      </c>
      <c r="I369" s="1">
        <v>450</v>
      </c>
      <c r="J369" s="1">
        <v>6.6</v>
      </c>
      <c r="K369" s="1">
        <v>120</v>
      </c>
      <c r="L369" s="1" t="s">
        <v>25</v>
      </c>
      <c r="M369" s="1">
        <v>1000</v>
      </c>
      <c r="N369" s="1">
        <v>470</v>
      </c>
      <c r="O369" s="1">
        <v>5</v>
      </c>
      <c r="P369" s="1" t="s">
        <v>56</v>
      </c>
      <c r="Q369" s="1" t="s">
        <v>40</v>
      </c>
      <c r="R369" s="1">
        <v>4488</v>
      </c>
      <c r="S369" s="1">
        <v>1884</v>
      </c>
      <c r="T369" s="1">
        <v>1625</v>
      </c>
      <c r="U369" s="1" t="s">
        <v>34</v>
      </c>
      <c r="V369" s="3" t="s">
        <v>835</v>
      </c>
    </row>
    <row r="370" spans="1:22">
      <c r="A370" s="1" t="s">
        <v>829</v>
      </c>
      <c r="B370" s="1" t="s">
        <v>836</v>
      </c>
      <c r="C370" s="1">
        <v>180</v>
      </c>
      <c r="D370" s="1">
        <v>79</v>
      </c>
      <c r="E370" s="1" t="s">
        <v>24</v>
      </c>
      <c r="F370" s="1">
        <v>288</v>
      </c>
      <c r="G370" s="1">
        <v>679</v>
      </c>
      <c r="H370" s="1">
        <v>151</v>
      </c>
      <c r="I370" s="1">
        <v>450</v>
      </c>
      <c r="J370" s="1">
        <v>5.4</v>
      </c>
      <c r="K370" s="1">
        <v>135</v>
      </c>
      <c r="L370" s="1" t="s">
        <v>25</v>
      </c>
      <c r="M370" s="1">
        <v>1200</v>
      </c>
      <c r="N370" s="1">
        <v>470</v>
      </c>
      <c r="O370" s="1">
        <v>5</v>
      </c>
      <c r="P370" s="1" t="s">
        <v>63</v>
      </c>
      <c r="Q370" s="1" t="s">
        <v>40</v>
      </c>
      <c r="R370" s="1">
        <v>4488</v>
      </c>
      <c r="S370" s="1">
        <v>1884</v>
      </c>
      <c r="T370" s="1">
        <v>1608</v>
      </c>
      <c r="U370" s="1" t="s">
        <v>34</v>
      </c>
      <c r="V370" s="3" t="s">
        <v>837</v>
      </c>
    </row>
    <row r="371" spans="1:22">
      <c r="A371" s="1" t="s">
        <v>829</v>
      </c>
      <c r="B371" s="1" t="s">
        <v>838</v>
      </c>
      <c r="C371" s="1">
        <v>160</v>
      </c>
      <c r="D371" s="1">
        <v>59</v>
      </c>
      <c r="E371" s="1" t="s">
        <v>24</v>
      </c>
      <c r="F371" s="1">
        <v>216</v>
      </c>
      <c r="G371" s="1">
        <v>310</v>
      </c>
      <c r="H371" s="1">
        <v>145</v>
      </c>
      <c r="I371" s="1">
        <v>360</v>
      </c>
      <c r="J371" s="1">
        <v>8.1</v>
      </c>
      <c r="K371" s="1">
        <v>110</v>
      </c>
      <c r="L371" s="1" t="s">
        <v>25</v>
      </c>
      <c r="M371" s="1">
        <v>1000</v>
      </c>
      <c r="N371" s="1">
        <v>585</v>
      </c>
      <c r="O371" s="1">
        <v>5</v>
      </c>
      <c r="P371" s="1" t="s">
        <v>56</v>
      </c>
      <c r="Q371" s="1" t="s">
        <v>40</v>
      </c>
      <c r="R371" s="1">
        <v>4658</v>
      </c>
      <c r="S371" s="1">
        <v>1879</v>
      </c>
      <c r="T371" s="1">
        <v>1622</v>
      </c>
      <c r="U371" s="1" t="s">
        <v>34</v>
      </c>
      <c r="V371" s="3" t="s">
        <v>839</v>
      </c>
    </row>
    <row r="372" spans="1:22">
      <c r="A372" s="1" t="s">
        <v>829</v>
      </c>
      <c r="B372" s="1" t="s">
        <v>840</v>
      </c>
      <c r="C372" s="1">
        <v>180</v>
      </c>
      <c r="D372" s="1">
        <v>77</v>
      </c>
      <c r="E372" s="1" t="s">
        <v>24</v>
      </c>
      <c r="F372" s="1">
        <v>288</v>
      </c>
      <c r="G372" s="1">
        <v>545</v>
      </c>
      <c r="H372" s="1">
        <v>141</v>
      </c>
      <c r="I372" s="1">
        <v>455</v>
      </c>
      <c r="J372" s="1">
        <v>6.7</v>
      </c>
      <c r="K372" s="1">
        <v>120</v>
      </c>
      <c r="L372" s="1" t="s">
        <v>25</v>
      </c>
      <c r="M372" s="1">
        <v>1000</v>
      </c>
      <c r="N372" s="1">
        <v>585</v>
      </c>
      <c r="O372" s="1">
        <v>5</v>
      </c>
      <c r="P372" s="1" t="s">
        <v>56</v>
      </c>
      <c r="Q372" s="1" t="s">
        <v>40</v>
      </c>
      <c r="R372" s="1">
        <v>4658</v>
      </c>
      <c r="S372" s="1">
        <v>1879</v>
      </c>
      <c r="T372" s="1">
        <v>1622</v>
      </c>
      <c r="U372" s="1" t="s">
        <v>34</v>
      </c>
      <c r="V372" s="3" t="s">
        <v>841</v>
      </c>
    </row>
    <row r="373" spans="1:22">
      <c r="A373" s="1" t="s">
        <v>829</v>
      </c>
      <c r="B373" s="1" t="s">
        <v>842</v>
      </c>
      <c r="C373" s="1">
        <v>180</v>
      </c>
      <c r="D373" s="1">
        <v>77</v>
      </c>
      <c r="E373" s="1" t="s">
        <v>24</v>
      </c>
      <c r="F373" s="1">
        <v>288</v>
      </c>
      <c r="G373" s="1">
        <v>679</v>
      </c>
      <c r="H373" s="1">
        <v>150</v>
      </c>
      <c r="I373" s="1">
        <v>450</v>
      </c>
      <c r="J373" s="1">
        <v>6.7</v>
      </c>
      <c r="K373" s="1">
        <v>120</v>
      </c>
      <c r="L373" s="1" t="s">
        <v>25</v>
      </c>
      <c r="M373" s="1">
        <v>1200</v>
      </c>
      <c r="N373" s="1">
        <v>585</v>
      </c>
      <c r="O373" s="1">
        <v>5</v>
      </c>
      <c r="P373" s="1" t="s">
        <v>63</v>
      </c>
      <c r="Q373" s="1" t="s">
        <v>40</v>
      </c>
      <c r="R373" s="1">
        <v>4658</v>
      </c>
      <c r="S373" s="1">
        <v>1879</v>
      </c>
      <c r="T373" s="1">
        <v>1620</v>
      </c>
      <c r="U373" s="1" t="s">
        <v>34</v>
      </c>
      <c r="V373" s="3" t="s">
        <v>843</v>
      </c>
    </row>
    <row r="374" spans="1:22">
      <c r="A374" s="1" t="s">
        <v>829</v>
      </c>
      <c r="B374" s="1" t="s">
        <v>844</v>
      </c>
      <c r="C374" s="1">
        <v>160</v>
      </c>
      <c r="D374" s="1">
        <v>59</v>
      </c>
      <c r="E374" s="1" t="s">
        <v>24</v>
      </c>
      <c r="F374" s="1">
        <v>216</v>
      </c>
      <c r="G374" s="1">
        <v>310</v>
      </c>
      <c r="H374" s="1">
        <v>141</v>
      </c>
      <c r="I374" s="1">
        <v>370</v>
      </c>
      <c r="J374" s="1">
        <v>8.1</v>
      </c>
      <c r="K374" s="1">
        <v>110</v>
      </c>
      <c r="L374" s="1" t="s">
        <v>25</v>
      </c>
      <c r="M374" s="1">
        <v>1000</v>
      </c>
      <c r="N374" s="1">
        <v>570</v>
      </c>
      <c r="O374" s="1">
        <v>5</v>
      </c>
      <c r="P374" s="1" t="s">
        <v>56</v>
      </c>
      <c r="Q374" s="1" t="s">
        <v>40</v>
      </c>
      <c r="R374" s="1">
        <v>4658</v>
      </c>
      <c r="S374" s="1">
        <v>1879</v>
      </c>
      <c r="T374" s="1">
        <v>1623</v>
      </c>
      <c r="U374" s="1" t="s">
        <v>34</v>
      </c>
      <c r="V374" s="3" t="s">
        <v>845</v>
      </c>
    </row>
    <row r="375" spans="1:22">
      <c r="A375" s="1" t="s">
        <v>829</v>
      </c>
      <c r="B375" s="1" t="s">
        <v>846</v>
      </c>
      <c r="C375" s="1">
        <v>180</v>
      </c>
      <c r="D375" s="1">
        <v>77</v>
      </c>
      <c r="E375" s="1" t="s">
        <v>24</v>
      </c>
      <c r="F375" s="1">
        <v>288</v>
      </c>
      <c r="G375" s="1">
        <v>545</v>
      </c>
      <c r="H375" s="1">
        <v>138</v>
      </c>
      <c r="I375" s="1">
        <v>470</v>
      </c>
      <c r="J375" s="1">
        <v>6.7</v>
      </c>
      <c r="K375" s="1">
        <v>120</v>
      </c>
      <c r="L375" s="1" t="s">
        <v>25</v>
      </c>
      <c r="M375" s="1">
        <v>1000</v>
      </c>
      <c r="N375" s="1">
        <v>570</v>
      </c>
      <c r="O375" s="1">
        <v>5</v>
      </c>
      <c r="P375" s="1" t="s">
        <v>56</v>
      </c>
      <c r="Q375" s="1" t="s">
        <v>40</v>
      </c>
      <c r="R375" s="1">
        <v>4658</v>
      </c>
      <c r="S375" s="1">
        <v>1879</v>
      </c>
      <c r="T375" s="1">
        <v>1623</v>
      </c>
      <c r="U375" s="1" t="s">
        <v>34</v>
      </c>
      <c r="V375" s="3" t="s">
        <v>847</v>
      </c>
    </row>
    <row r="376" spans="1:22">
      <c r="A376" s="1" t="s">
        <v>829</v>
      </c>
      <c r="B376" s="1" t="s">
        <v>848</v>
      </c>
      <c r="C376" s="1">
        <v>180</v>
      </c>
      <c r="D376" s="1">
        <v>77</v>
      </c>
      <c r="E376" s="1" t="s">
        <v>24</v>
      </c>
      <c r="F376" s="1">
        <v>288</v>
      </c>
      <c r="G376" s="1">
        <v>679</v>
      </c>
      <c r="H376" s="1">
        <v>146</v>
      </c>
      <c r="I376" s="1">
        <v>460</v>
      </c>
      <c r="J376" s="1">
        <v>6.7</v>
      </c>
      <c r="K376" s="1">
        <v>120</v>
      </c>
      <c r="L376" s="1" t="s">
        <v>25</v>
      </c>
      <c r="M376" s="1">
        <v>1200</v>
      </c>
      <c r="N376" s="1">
        <v>570</v>
      </c>
      <c r="O376" s="1">
        <v>5</v>
      </c>
      <c r="P376" s="1" t="s">
        <v>63</v>
      </c>
      <c r="Q376" s="1" t="s">
        <v>40</v>
      </c>
      <c r="R376" s="1">
        <v>4658</v>
      </c>
      <c r="S376" s="1">
        <v>1879</v>
      </c>
      <c r="T376" s="1">
        <v>1621</v>
      </c>
      <c r="U376" s="1" t="s">
        <v>34</v>
      </c>
      <c r="V376" s="3" t="s">
        <v>849</v>
      </c>
    </row>
    <row r="377" spans="1:22">
      <c r="A377" s="1" t="s">
        <v>829</v>
      </c>
      <c r="B377" s="1" t="s">
        <v>850</v>
      </c>
      <c r="C377" s="1">
        <v>180</v>
      </c>
      <c r="D377" s="1">
        <v>79</v>
      </c>
      <c r="E377" s="1" t="s">
        <v>24</v>
      </c>
      <c r="F377" s="1">
        <v>288</v>
      </c>
      <c r="G377" s="1">
        <v>679</v>
      </c>
      <c r="H377" s="1">
        <v>143</v>
      </c>
      <c r="I377" s="1">
        <v>470</v>
      </c>
      <c r="J377" s="1">
        <v>5.4</v>
      </c>
      <c r="K377" s="1">
        <v>135</v>
      </c>
      <c r="L377" s="1" t="s">
        <v>25</v>
      </c>
      <c r="M377" s="1">
        <v>1200</v>
      </c>
      <c r="N377" s="1">
        <v>570</v>
      </c>
      <c r="O377" s="1">
        <v>5</v>
      </c>
      <c r="P377" s="1" t="s">
        <v>63</v>
      </c>
      <c r="Q377" s="1" t="s">
        <v>40</v>
      </c>
      <c r="R377" s="1">
        <v>4660</v>
      </c>
      <c r="S377" s="1">
        <v>1879</v>
      </c>
      <c r="T377" s="1">
        <v>1608</v>
      </c>
      <c r="U377" s="1" t="s">
        <v>34</v>
      </c>
      <c r="V377" s="3" t="s">
        <v>851</v>
      </c>
    </row>
    <row r="378" spans="1:22">
      <c r="A378" s="1" t="s">
        <v>829</v>
      </c>
      <c r="B378" s="1" t="s">
        <v>852</v>
      </c>
      <c r="C378" s="1">
        <v>180</v>
      </c>
      <c r="D378" s="1">
        <v>79</v>
      </c>
      <c r="E378" s="1" t="s">
        <v>24</v>
      </c>
      <c r="F378" s="1">
        <v>288</v>
      </c>
      <c r="G378" s="1">
        <v>679</v>
      </c>
      <c r="H378" s="1">
        <v>147</v>
      </c>
      <c r="I378" s="1">
        <v>460</v>
      </c>
      <c r="J378" s="1">
        <v>5.4</v>
      </c>
      <c r="K378" s="1">
        <v>135</v>
      </c>
      <c r="L378" s="1" t="s">
        <v>25</v>
      </c>
      <c r="M378" s="1">
        <v>1200</v>
      </c>
      <c r="N378" s="1">
        <v>585</v>
      </c>
      <c r="O378" s="1">
        <v>5</v>
      </c>
      <c r="P378" s="1" t="s">
        <v>63</v>
      </c>
      <c r="Q378" s="1" t="s">
        <v>40</v>
      </c>
      <c r="R378" s="1">
        <v>4660</v>
      </c>
      <c r="S378" s="1">
        <v>1879</v>
      </c>
      <c r="T378" s="1">
        <v>1607</v>
      </c>
      <c r="U378" s="1" t="s">
        <v>34</v>
      </c>
      <c r="V378" s="3" t="s">
        <v>853</v>
      </c>
    </row>
    <row r="379" spans="1:22">
      <c r="A379" s="1" t="s">
        <v>854</v>
      </c>
      <c r="B379" s="1" t="s">
        <v>855</v>
      </c>
      <c r="C379" s="1">
        <v>150</v>
      </c>
      <c r="D379" s="1">
        <v>81</v>
      </c>
      <c r="E379" s="1" t="s">
        <v>24</v>
      </c>
      <c r="F379" s="1"/>
      <c r="G379" s="1">
        <v>320</v>
      </c>
      <c r="H379" s="1">
        <v>166</v>
      </c>
      <c r="I379" s="1">
        <v>390</v>
      </c>
      <c r="J379" s="1">
        <v>9.6</v>
      </c>
      <c r="K379" s="1">
        <v>50</v>
      </c>
      <c r="L379" s="1" t="s">
        <v>25</v>
      </c>
      <c r="M379" s="1"/>
      <c r="N379" s="1">
        <v>467</v>
      </c>
      <c r="O379" s="1">
        <v>5</v>
      </c>
      <c r="P379" s="1" t="s">
        <v>26</v>
      </c>
      <c r="Q379" s="1" t="s">
        <v>89</v>
      </c>
      <c r="R379" s="1">
        <v>4720</v>
      </c>
      <c r="S379" s="1">
        <v>1908</v>
      </c>
      <c r="T379" s="1">
        <v>1696</v>
      </c>
      <c r="U379" s="1" t="s">
        <v>34</v>
      </c>
      <c r="V379" s="3" t="s">
        <v>856</v>
      </c>
    </row>
    <row r="380" spans="1:22">
      <c r="A380" s="1" t="s">
        <v>854</v>
      </c>
      <c r="B380" s="1" t="s">
        <v>857</v>
      </c>
      <c r="C380" s="1">
        <v>150</v>
      </c>
      <c r="D380" s="1">
        <v>68</v>
      </c>
      <c r="E380" s="1" t="s">
        <v>24</v>
      </c>
      <c r="F380" s="1"/>
      <c r="G380" s="1">
        <v>320</v>
      </c>
      <c r="H380" s="1">
        <v>149</v>
      </c>
      <c r="I380" s="1">
        <v>330</v>
      </c>
      <c r="J380" s="1">
        <v>9.6</v>
      </c>
      <c r="K380" s="1">
        <v>50</v>
      </c>
      <c r="L380" s="1" t="s">
        <v>25</v>
      </c>
      <c r="M380" s="1"/>
      <c r="N380" s="1">
        <v>467</v>
      </c>
      <c r="O380" s="1">
        <v>5</v>
      </c>
      <c r="P380" s="1" t="s">
        <v>26</v>
      </c>
      <c r="Q380" s="1" t="s">
        <v>89</v>
      </c>
      <c r="R380" s="1">
        <v>4720</v>
      </c>
      <c r="S380" s="1">
        <v>1908</v>
      </c>
      <c r="T380" s="1">
        <v>1696</v>
      </c>
      <c r="U380" s="1" t="s">
        <v>34</v>
      </c>
      <c r="V380" s="3" t="s">
        <v>858</v>
      </c>
    </row>
    <row r="381" spans="1:22">
      <c r="A381" s="1" t="s">
        <v>859</v>
      </c>
      <c r="B381" s="1" t="s">
        <v>860</v>
      </c>
      <c r="C381" s="1">
        <v>180</v>
      </c>
      <c r="D381" s="1">
        <v>62</v>
      </c>
      <c r="E381" s="1" t="s">
        <v>24</v>
      </c>
      <c r="F381" s="1"/>
      <c r="G381" s="1">
        <v>584</v>
      </c>
      <c r="H381" s="1">
        <v>155</v>
      </c>
      <c r="I381" s="1">
        <v>325</v>
      </c>
      <c r="J381" s="1">
        <v>3.9</v>
      </c>
      <c r="K381" s="1">
        <v>100</v>
      </c>
      <c r="L381" s="1" t="s">
        <v>25</v>
      </c>
      <c r="M381" s="1">
        <v>1600</v>
      </c>
      <c r="N381" s="1">
        <v>313</v>
      </c>
      <c r="O381" s="1">
        <v>5</v>
      </c>
      <c r="P381" s="1" t="s">
        <v>63</v>
      </c>
      <c r="Q381" s="1" t="s">
        <v>33</v>
      </c>
      <c r="R381" s="1">
        <v>4300</v>
      </c>
      <c r="S381" s="1">
        <v>1822</v>
      </c>
      <c r="T381" s="1">
        <v>1636</v>
      </c>
      <c r="U381" s="1" t="s">
        <v>34</v>
      </c>
      <c r="V381" s="3" t="s">
        <v>861</v>
      </c>
    </row>
    <row r="382" spans="1:22">
      <c r="A382" s="1" t="s">
        <v>859</v>
      </c>
      <c r="B382" s="1" t="s">
        <v>862</v>
      </c>
      <c r="C382" s="1">
        <v>180</v>
      </c>
      <c r="D382" s="1">
        <v>62</v>
      </c>
      <c r="E382" s="1" t="s">
        <v>24</v>
      </c>
      <c r="F382" s="1"/>
      <c r="G382" s="1">
        <v>343</v>
      </c>
      <c r="H382" s="1">
        <v>141</v>
      </c>
      <c r="I382" s="1">
        <v>335</v>
      </c>
      <c r="J382" s="1">
        <v>6.7</v>
      </c>
      <c r="K382" s="1">
        <v>100</v>
      </c>
      <c r="L382" s="1" t="s">
        <v>25</v>
      </c>
      <c r="M382" s="1">
        <v>1600</v>
      </c>
      <c r="N382" s="1">
        <v>323</v>
      </c>
      <c r="O382" s="1">
        <v>5</v>
      </c>
      <c r="P382" s="1" t="s">
        <v>56</v>
      </c>
      <c r="Q382" s="1" t="s">
        <v>33</v>
      </c>
      <c r="R382" s="1">
        <v>4270</v>
      </c>
      <c r="S382" s="1">
        <v>1822</v>
      </c>
      <c r="T382" s="1">
        <v>1636</v>
      </c>
      <c r="U382" s="1" t="s">
        <v>34</v>
      </c>
      <c r="V382" s="3" t="s">
        <v>863</v>
      </c>
    </row>
    <row r="383" spans="1:22">
      <c r="A383" s="1" t="s">
        <v>859</v>
      </c>
      <c r="B383" s="1" t="s">
        <v>864</v>
      </c>
      <c r="C383" s="1">
        <v>180</v>
      </c>
      <c r="D383" s="1">
        <v>47</v>
      </c>
      <c r="E383" s="1" t="s">
        <v>24</v>
      </c>
      <c r="F383" s="1"/>
      <c r="G383" s="1">
        <v>343</v>
      </c>
      <c r="H383" s="1">
        <v>152</v>
      </c>
      <c r="I383" s="1">
        <v>250</v>
      </c>
      <c r="J383" s="1">
        <v>6.7</v>
      </c>
      <c r="K383" s="1">
        <v>65</v>
      </c>
      <c r="L383" s="1" t="s">
        <v>25</v>
      </c>
      <c r="M383" s="1">
        <v>0</v>
      </c>
      <c r="N383" s="1">
        <v>323</v>
      </c>
      <c r="O383" s="1">
        <v>5</v>
      </c>
      <c r="P383" s="1" t="s">
        <v>56</v>
      </c>
      <c r="Q383" s="1" t="s">
        <v>33</v>
      </c>
      <c r="R383" s="1">
        <v>4270</v>
      </c>
      <c r="S383" s="1">
        <v>1822</v>
      </c>
      <c r="T383" s="1">
        <v>1636</v>
      </c>
      <c r="U383" s="1" t="s">
        <v>34</v>
      </c>
      <c r="V383" s="3" t="s">
        <v>865</v>
      </c>
    </row>
    <row r="384" spans="1:22">
      <c r="A384" s="1" t="s">
        <v>859</v>
      </c>
      <c r="B384" s="1" t="s">
        <v>866</v>
      </c>
      <c r="C384" s="1">
        <v>180</v>
      </c>
      <c r="D384" s="1">
        <v>62</v>
      </c>
      <c r="E384" s="1" t="s">
        <v>24</v>
      </c>
      <c r="F384" s="1"/>
      <c r="G384" s="1">
        <v>343</v>
      </c>
      <c r="H384" s="1">
        <v>148</v>
      </c>
      <c r="I384" s="1">
        <v>335</v>
      </c>
      <c r="J384" s="1">
        <v>6.7</v>
      </c>
      <c r="K384" s="1">
        <v>100</v>
      </c>
      <c r="L384" s="1" t="s">
        <v>25</v>
      </c>
      <c r="M384" s="1">
        <v>1600</v>
      </c>
      <c r="N384" s="1">
        <v>323</v>
      </c>
      <c r="O384" s="1">
        <v>5</v>
      </c>
      <c r="P384" s="1" t="s">
        <v>56</v>
      </c>
      <c r="Q384" s="1" t="s">
        <v>33</v>
      </c>
      <c r="R384" s="1">
        <v>4270</v>
      </c>
      <c r="S384" s="1">
        <v>1822</v>
      </c>
      <c r="T384" s="1">
        <v>1636</v>
      </c>
      <c r="U384" s="1" t="s">
        <v>34</v>
      </c>
      <c r="V384" s="3" t="s">
        <v>867</v>
      </c>
    </row>
    <row r="385" spans="1:22">
      <c r="A385" s="1" t="s">
        <v>859</v>
      </c>
      <c r="B385" s="1" t="s">
        <v>868</v>
      </c>
      <c r="C385" s="1">
        <v>180</v>
      </c>
      <c r="D385" s="1">
        <v>62</v>
      </c>
      <c r="E385" s="1" t="s">
        <v>24</v>
      </c>
      <c r="F385" s="1"/>
      <c r="G385" s="1">
        <v>584</v>
      </c>
      <c r="H385" s="1">
        <v>155</v>
      </c>
      <c r="I385" s="1">
        <v>325</v>
      </c>
      <c r="J385" s="1">
        <v>4.5</v>
      </c>
      <c r="K385" s="1">
        <v>100</v>
      </c>
      <c r="L385" s="1" t="s">
        <v>25</v>
      </c>
      <c r="M385" s="1">
        <v>1600</v>
      </c>
      <c r="N385" s="1">
        <v>313</v>
      </c>
      <c r="O385" s="1">
        <v>5</v>
      </c>
      <c r="P385" s="1" t="s">
        <v>63</v>
      </c>
      <c r="Q385" s="1" t="s">
        <v>33</v>
      </c>
      <c r="R385" s="1">
        <v>4300</v>
      </c>
      <c r="S385" s="1">
        <v>1822</v>
      </c>
      <c r="T385" s="1">
        <v>1636</v>
      </c>
      <c r="U385" s="1" t="s">
        <v>34</v>
      </c>
      <c r="V385" s="3" t="s">
        <v>869</v>
      </c>
    </row>
    <row r="386" spans="1:22">
      <c r="A386" s="1" t="s">
        <v>859</v>
      </c>
      <c r="B386" s="1" t="s">
        <v>870</v>
      </c>
      <c r="C386" s="1">
        <v>180</v>
      </c>
      <c r="D386" s="1">
        <v>47</v>
      </c>
      <c r="E386" s="1" t="s">
        <v>24</v>
      </c>
      <c r="F386" s="1"/>
      <c r="G386" s="1">
        <v>343</v>
      </c>
      <c r="H386" s="1">
        <v>152</v>
      </c>
      <c r="I386" s="1">
        <v>250</v>
      </c>
      <c r="J386" s="1">
        <v>6.7</v>
      </c>
      <c r="K386" s="1">
        <v>65</v>
      </c>
      <c r="L386" s="1" t="s">
        <v>25</v>
      </c>
      <c r="M386" s="1">
        <v>0</v>
      </c>
      <c r="N386" s="1">
        <v>323</v>
      </c>
      <c r="O386" s="1">
        <v>5</v>
      </c>
      <c r="P386" s="1" t="s">
        <v>56</v>
      </c>
      <c r="Q386" s="1" t="s">
        <v>33</v>
      </c>
      <c r="R386" s="1">
        <v>4270</v>
      </c>
      <c r="S386" s="1">
        <v>1822</v>
      </c>
      <c r="T386" s="1">
        <v>1636</v>
      </c>
      <c r="U386" s="1" t="s">
        <v>34</v>
      </c>
      <c r="V386" s="3" t="s">
        <v>871</v>
      </c>
    </row>
    <row r="387" spans="1:22">
      <c r="A387" s="1" t="s">
        <v>859</v>
      </c>
      <c r="B387" s="1" t="s">
        <v>872</v>
      </c>
      <c r="C387" s="1">
        <v>180</v>
      </c>
      <c r="D387" s="1">
        <v>62</v>
      </c>
      <c r="E387" s="1" t="s">
        <v>24</v>
      </c>
      <c r="F387" s="1"/>
      <c r="G387" s="1">
        <v>343</v>
      </c>
      <c r="H387" s="1">
        <v>148</v>
      </c>
      <c r="I387" s="1">
        <v>335</v>
      </c>
      <c r="J387" s="1">
        <v>6.7</v>
      </c>
      <c r="K387" s="1">
        <v>100</v>
      </c>
      <c r="L387" s="1" t="s">
        <v>25</v>
      </c>
      <c r="M387" s="1">
        <v>1600</v>
      </c>
      <c r="N387" s="1">
        <v>323</v>
      </c>
      <c r="O387" s="1">
        <v>5</v>
      </c>
      <c r="P387" s="1" t="s">
        <v>56</v>
      </c>
      <c r="Q387" s="1" t="s">
        <v>33</v>
      </c>
      <c r="R387" s="1">
        <v>4270</v>
      </c>
      <c r="S387" s="1">
        <v>1822</v>
      </c>
      <c r="T387" s="1">
        <v>1636</v>
      </c>
      <c r="U387" s="1" t="s">
        <v>34</v>
      </c>
      <c r="V387" s="3" t="s">
        <v>873</v>
      </c>
    </row>
    <row r="388" spans="1:22">
      <c r="A388" s="1" t="s">
        <v>859</v>
      </c>
      <c r="B388" s="1" t="s">
        <v>874</v>
      </c>
      <c r="C388" s="1">
        <v>180</v>
      </c>
      <c r="D388" s="1">
        <v>62</v>
      </c>
      <c r="E388" s="1" t="s">
        <v>24</v>
      </c>
      <c r="F388" s="1"/>
      <c r="G388" s="1">
        <v>543</v>
      </c>
      <c r="H388" s="1">
        <v>149</v>
      </c>
      <c r="I388" s="1">
        <v>335</v>
      </c>
      <c r="J388" s="1">
        <v>3.7</v>
      </c>
      <c r="K388" s="1">
        <v>100</v>
      </c>
      <c r="L388" s="1" t="s">
        <v>25</v>
      </c>
      <c r="M388" s="1">
        <v>1600</v>
      </c>
      <c r="N388" s="1">
        <v>370</v>
      </c>
      <c r="O388" s="1">
        <v>5</v>
      </c>
      <c r="P388" s="1" t="s">
        <v>63</v>
      </c>
      <c r="Q388" s="1" t="s">
        <v>33</v>
      </c>
      <c r="R388" s="1">
        <v>4400</v>
      </c>
      <c r="S388" s="1">
        <v>1844</v>
      </c>
      <c r="T388" s="1">
        <v>1556</v>
      </c>
      <c r="U388" s="1" t="s">
        <v>34</v>
      </c>
      <c r="V388" s="3" t="s">
        <v>875</v>
      </c>
    </row>
    <row r="389" spans="1:22">
      <c r="A389" s="1" t="s">
        <v>859</v>
      </c>
      <c r="B389" s="1" t="s">
        <v>876</v>
      </c>
      <c r="C389" s="1">
        <v>180</v>
      </c>
      <c r="D389" s="1">
        <v>62</v>
      </c>
      <c r="E389" s="1" t="s">
        <v>24</v>
      </c>
      <c r="F389" s="1"/>
      <c r="G389" s="1">
        <v>343</v>
      </c>
      <c r="H389" s="1">
        <v>136</v>
      </c>
      <c r="I389" s="1">
        <v>355</v>
      </c>
      <c r="J389" s="1">
        <v>5.8</v>
      </c>
      <c r="K389" s="1">
        <v>110</v>
      </c>
      <c r="L389" s="1" t="s">
        <v>25</v>
      </c>
      <c r="M389" s="1">
        <v>1600</v>
      </c>
      <c r="N389" s="1">
        <v>370</v>
      </c>
      <c r="O389" s="1">
        <v>5</v>
      </c>
      <c r="P389" s="1" t="s">
        <v>56</v>
      </c>
      <c r="Q389" s="1" t="s">
        <v>33</v>
      </c>
      <c r="R389" s="1">
        <v>4400</v>
      </c>
      <c r="S389" s="1">
        <v>1844</v>
      </c>
      <c r="T389" s="1">
        <v>1556</v>
      </c>
      <c r="U389" s="1" t="s">
        <v>34</v>
      </c>
      <c r="V389" s="3" t="s">
        <v>877</v>
      </c>
    </row>
    <row r="390" spans="1:22">
      <c r="A390" s="1" t="s">
        <v>859</v>
      </c>
      <c r="B390" s="1" t="s">
        <v>878</v>
      </c>
      <c r="C390" s="1">
        <v>180</v>
      </c>
      <c r="D390" s="1">
        <v>47</v>
      </c>
      <c r="E390" s="1" t="s">
        <v>24</v>
      </c>
      <c r="F390" s="1"/>
      <c r="G390" s="1">
        <v>343</v>
      </c>
      <c r="H390" s="1">
        <v>145</v>
      </c>
      <c r="I390" s="1">
        <v>265</v>
      </c>
      <c r="J390" s="1">
        <v>5.9</v>
      </c>
      <c r="K390" s="1">
        <v>65</v>
      </c>
      <c r="L390" s="1" t="s">
        <v>25</v>
      </c>
      <c r="M390" s="1">
        <v>0</v>
      </c>
      <c r="N390" s="1">
        <v>370</v>
      </c>
      <c r="O390" s="1">
        <v>5</v>
      </c>
      <c r="P390" s="1" t="s">
        <v>56</v>
      </c>
      <c r="Q390" s="1" t="s">
        <v>33</v>
      </c>
      <c r="R390" s="1">
        <v>4400</v>
      </c>
      <c r="S390" s="1">
        <v>1844</v>
      </c>
      <c r="T390" s="1">
        <v>1556</v>
      </c>
      <c r="U390" s="1" t="s">
        <v>34</v>
      </c>
      <c r="V390" s="3" t="s">
        <v>879</v>
      </c>
    </row>
    <row r="391" spans="1:22">
      <c r="A391" s="1" t="s">
        <v>859</v>
      </c>
      <c r="B391" s="1" t="s">
        <v>880</v>
      </c>
      <c r="C391" s="1">
        <v>180</v>
      </c>
      <c r="D391" s="1">
        <v>62</v>
      </c>
      <c r="E391" s="1" t="s">
        <v>24</v>
      </c>
      <c r="F391" s="1"/>
      <c r="G391" s="1">
        <v>343</v>
      </c>
      <c r="H391" s="1">
        <v>143</v>
      </c>
      <c r="I391" s="1">
        <v>355</v>
      </c>
      <c r="J391" s="1">
        <v>5.8</v>
      </c>
      <c r="K391" s="1">
        <v>110</v>
      </c>
      <c r="L391" s="1" t="s">
        <v>25</v>
      </c>
      <c r="M391" s="1">
        <v>1600</v>
      </c>
      <c r="N391" s="1">
        <v>370</v>
      </c>
      <c r="O391" s="1">
        <v>5</v>
      </c>
      <c r="P391" s="1" t="s">
        <v>56</v>
      </c>
      <c r="Q391" s="1" t="s">
        <v>33</v>
      </c>
      <c r="R391" s="1">
        <v>4400</v>
      </c>
      <c r="S391" s="1">
        <v>1844</v>
      </c>
      <c r="T391" s="1">
        <v>1556</v>
      </c>
      <c r="U391" s="1" t="s">
        <v>34</v>
      </c>
      <c r="V391" s="3" t="s">
        <v>881</v>
      </c>
    </row>
    <row r="392" spans="1:22">
      <c r="A392" s="1" t="s">
        <v>859</v>
      </c>
      <c r="B392" s="1" t="s">
        <v>882</v>
      </c>
      <c r="C392" s="1">
        <v>210</v>
      </c>
      <c r="D392" s="1">
        <v>94</v>
      </c>
      <c r="E392" s="1" t="s">
        <v>24</v>
      </c>
      <c r="F392" s="1"/>
      <c r="G392" s="1">
        <v>710</v>
      </c>
      <c r="H392" s="1">
        <v>174</v>
      </c>
      <c r="I392" s="1">
        <v>450</v>
      </c>
      <c r="J392" s="1">
        <v>3.8</v>
      </c>
      <c r="K392" s="1">
        <v>230</v>
      </c>
      <c r="L392" s="1" t="s">
        <v>25</v>
      </c>
      <c r="M392" s="1">
        <v>1600</v>
      </c>
      <c r="N392" s="1">
        <v>630</v>
      </c>
      <c r="O392" s="1">
        <v>5</v>
      </c>
      <c r="P392" s="1" t="s">
        <v>63</v>
      </c>
      <c r="Q392" s="1" t="s">
        <v>89</v>
      </c>
      <c r="R392" s="1">
        <v>4695</v>
      </c>
      <c r="S392" s="1">
        <v>1920</v>
      </c>
      <c r="T392" s="1">
        <v>1705</v>
      </c>
      <c r="U392" s="1" t="s">
        <v>34</v>
      </c>
      <c r="V392" s="3" t="s">
        <v>883</v>
      </c>
    </row>
    <row r="393" spans="1:22">
      <c r="A393" s="1" t="s">
        <v>859</v>
      </c>
      <c r="B393" s="1" t="s">
        <v>884</v>
      </c>
      <c r="C393" s="1">
        <v>200</v>
      </c>
      <c r="D393" s="1">
        <v>94</v>
      </c>
      <c r="E393" s="1" t="s">
        <v>24</v>
      </c>
      <c r="F393" s="1"/>
      <c r="G393" s="1">
        <v>373</v>
      </c>
      <c r="H393" s="1">
        <v>159</v>
      </c>
      <c r="I393" s="1">
        <v>465</v>
      </c>
      <c r="J393" s="1">
        <v>6.5</v>
      </c>
      <c r="K393" s="1">
        <v>230</v>
      </c>
      <c r="L393" s="1" t="s">
        <v>25</v>
      </c>
      <c r="M393" s="1">
        <v>1600</v>
      </c>
      <c r="N393" s="1">
        <v>630</v>
      </c>
      <c r="O393" s="1">
        <v>5</v>
      </c>
      <c r="P393" s="1" t="s">
        <v>56</v>
      </c>
      <c r="Q393" s="1" t="s">
        <v>89</v>
      </c>
      <c r="R393" s="1">
        <v>4695</v>
      </c>
      <c r="S393" s="1">
        <v>1920</v>
      </c>
      <c r="T393" s="1">
        <v>1705</v>
      </c>
      <c r="U393" s="1" t="s">
        <v>34</v>
      </c>
      <c r="V393" s="3" t="s">
        <v>885</v>
      </c>
    </row>
    <row r="394" spans="1:22">
      <c r="A394" s="1" t="s">
        <v>859</v>
      </c>
      <c r="B394" s="1" t="s">
        <v>886</v>
      </c>
      <c r="C394" s="1">
        <v>200</v>
      </c>
      <c r="D394" s="1">
        <v>74.400000000000006</v>
      </c>
      <c r="E394" s="1" t="s">
        <v>24</v>
      </c>
      <c r="F394" s="1"/>
      <c r="G394" s="1">
        <v>373</v>
      </c>
      <c r="H394" s="1">
        <v>160</v>
      </c>
      <c r="I394" s="1">
        <v>370</v>
      </c>
      <c r="J394" s="1">
        <v>6.9</v>
      </c>
      <c r="K394" s="1">
        <v>110</v>
      </c>
      <c r="L394" s="1" t="s">
        <v>25</v>
      </c>
      <c r="M394" s="1">
        <v>1600</v>
      </c>
      <c r="N394" s="1">
        <v>630</v>
      </c>
      <c r="O394" s="1">
        <v>5</v>
      </c>
      <c r="P394" s="1" t="s">
        <v>56</v>
      </c>
      <c r="Q394" s="1" t="s">
        <v>89</v>
      </c>
      <c r="R394" s="1">
        <v>4695</v>
      </c>
      <c r="S394" s="1">
        <v>1920</v>
      </c>
      <c r="T394" s="1">
        <v>1705</v>
      </c>
      <c r="U394" s="1" t="s">
        <v>34</v>
      </c>
      <c r="V394" s="3" t="s">
        <v>887</v>
      </c>
    </row>
    <row r="395" spans="1:22">
      <c r="A395" s="1" t="s">
        <v>859</v>
      </c>
      <c r="B395" s="1" t="s">
        <v>888</v>
      </c>
      <c r="C395" s="1">
        <v>200</v>
      </c>
      <c r="D395" s="1">
        <v>94</v>
      </c>
      <c r="E395" s="1" t="s">
        <v>24</v>
      </c>
      <c r="F395" s="1"/>
      <c r="G395" s="1">
        <v>373</v>
      </c>
      <c r="H395" s="1">
        <v>159</v>
      </c>
      <c r="I395" s="1">
        <v>465</v>
      </c>
      <c r="J395" s="1">
        <v>6.5</v>
      </c>
      <c r="K395" s="1">
        <v>230</v>
      </c>
      <c r="L395" s="1" t="s">
        <v>25</v>
      </c>
      <c r="M395" s="1">
        <v>1600</v>
      </c>
      <c r="N395" s="1">
        <v>630</v>
      </c>
      <c r="O395" s="1">
        <v>5</v>
      </c>
      <c r="P395" s="1" t="s">
        <v>56</v>
      </c>
      <c r="Q395" s="1" t="s">
        <v>89</v>
      </c>
      <c r="R395" s="1">
        <v>4695</v>
      </c>
      <c r="S395" s="1">
        <v>1920</v>
      </c>
      <c r="T395" s="1">
        <v>1705</v>
      </c>
      <c r="U395" s="1" t="s">
        <v>34</v>
      </c>
      <c r="V395" s="3" t="s">
        <v>889</v>
      </c>
    </row>
    <row r="396" spans="1:22">
      <c r="A396" s="1" t="s">
        <v>859</v>
      </c>
      <c r="B396" s="1" t="s">
        <v>890</v>
      </c>
      <c r="C396" s="1">
        <v>200</v>
      </c>
      <c r="D396" s="1">
        <v>94</v>
      </c>
      <c r="E396" s="1" t="s">
        <v>24</v>
      </c>
      <c r="F396" s="1"/>
      <c r="G396" s="1">
        <v>643</v>
      </c>
      <c r="H396" s="1">
        <v>174</v>
      </c>
      <c r="I396" s="1">
        <v>455</v>
      </c>
      <c r="J396" s="1">
        <v>4.9000000000000004</v>
      </c>
      <c r="K396" s="1">
        <v>230</v>
      </c>
      <c r="L396" s="1" t="s">
        <v>25</v>
      </c>
      <c r="M396" s="1">
        <v>1600</v>
      </c>
      <c r="N396" s="1">
        <v>630</v>
      </c>
      <c r="O396" s="1">
        <v>5</v>
      </c>
      <c r="P396" s="1" t="s">
        <v>63</v>
      </c>
      <c r="Q396" s="1" t="s">
        <v>89</v>
      </c>
      <c r="R396" s="1">
        <v>4695</v>
      </c>
      <c r="S396" s="1">
        <v>1920</v>
      </c>
      <c r="T396" s="1">
        <v>1705</v>
      </c>
      <c r="U396" s="1" t="s">
        <v>34</v>
      </c>
      <c r="V396" s="3" t="s">
        <v>891</v>
      </c>
    </row>
    <row r="397" spans="1:22">
      <c r="A397" s="1" t="s">
        <v>859</v>
      </c>
      <c r="B397" s="1" t="s">
        <v>892</v>
      </c>
      <c r="C397" s="1">
        <v>200</v>
      </c>
      <c r="D397" s="1">
        <v>94</v>
      </c>
      <c r="E397" s="1" t="s">
        <v>24</v>
      </c>
      <c r="F397" s="1"/>
      <c r="G397" s="1">
        <v>643</v>
      </c>
      <c r="H397" s="1">
        <v>174</v>
      </c>
      <c r="I397" s="1">
        <v>455</v>
      </c>
      <c r="J397" s="1">
        <v>4.9000000000000004</v>
      </c>
      <c r="K397" s="1">
        <v>230</v>
      </c>
      <c r="L397" s="1" t="s">
        <v>25</v>
      </c>
      <c r="M397" s="1">
        <v>1600</v>
      </c>
      <c r="N397" s="1">
        <v>630</v>
      </c>
      <c r="O397" s="1">
        <v>5</v>
      </c>
      <c r="P397" s="1" t="s">
        <v>63</v>
      </c>
      <c r="Q397" s="1" t="s">
        <v>89</v>
      </c>
      <c r="R397" s="1">
        <v>4695</v>
      </c>
      <c r="S397" s="1">
        <v>1920</v>
      </c>
      <c r="T397" s="1">
        <v>1705</v>
      </c>
      <c r="U397" s="1" t="s">
        <v>34</v>
      </c>
      <c r="V397" s="3" t="s">
        <v>893</v>
      </c>
    </row>
    <row r="398" spans="1:22">
      <c r="A398" s="1" t="s">
        <v>894</v>
      </c>
      <c r="B398" s="1" t="s">
        <v>895</v>
      </c>
      <c r="C398" s="1">
        <v>160</v>
      </c>
      <c r="D398" s="1">
        <v>64</v>
      </c>
      <c r="E398" s="1" t="s">
        <v>24</v>
      </c>
      <c r="F398" s="1">
        <v>96</v>
      </c>
      <c r="G398" s="1">
        <v>336</v>
      </c>
      <c r="H398" s="1">
        <v>154</v>
      </c>
      <c r="I398" s="1">
        <v>320</v>
      </c>
      <c r="J398" s="1">
        <v>6.9</v>
      </c>
      <c r="K398" s="1">
        <v>100</v>
      </c>
      <c r="L398" s="1" t="s">
        <v>25</v>
      </c>
      <c r="M398" s="1">
        <v>750</v>
      </c>
      <c r="N398" s="1">
        <v>441</v>
      </c>
      <c r="O398" s="1">
        <v>5</v>
      </c>
      <c r="P398" s="1" t="s">
        <v>63</v>
      </c>
      <c r="Q398" s="1" t="s">
        <v>40</v>
      </c>
      <c r="R398" s="1">
        <v>4690</v>
      </c>
      <c r="S398" s="1">
        <v>1860</v>
      </c>
      <c r="T398" s="1">
        <v>1650</v>
      </c>
      <c r="U398" s="1" t="s">
        <v>34</v>
      </c>
      <c r="V398" s="3" t="s">
        <v>896</v>
      </c>
    </row>
    <row r="399" spans="1:22">
      <c r="A399" s="1" t="s">
        <v>897</v>
      </c>
      <c r="B399" s="1" t="s">
        <v>898</v>
      </c>
      <c r="C399" s="1">
        <v>201</v>
      </c>
      <c r="D399" s="1">
        <v>75</v>
      </c>
      <c r="E399" s="1" t="s">
        <v>24</v>
      </c>
      <c r="F399" s="1">
        <v>4416</v>
      </c>
      <c r="G399" s="1">
        <v>493</v>
      </c>
      <c r="H399" s="1">
        <v>119</v>
      </c>
      <c r="I399" s="1">
        <v>525</v>
      </c>
      <c r="J399" s="1">
        <v>4.4000000000000004</v>
      </c>
      <c r="K399" s="1">
        <v>124</v>
      </c>
      <c r="L399" s="1" t="s">
        <v>25</v>
      </c>
      <c r="M399" s="1">
        <v>1000</v>
      </c>
      <c r="N399" s="1">
        <v>594</v>
      </c>
      <c r="O399" s="1">
        <v>5</v>
      </c>
      <c r="P399" s="1" t="s">
        <v>63</v>
      </c>
      <c r="Q399" s="1" t="s">
        <v>122</v>
      </c>
      <c r="R399" s="1">
        <v>4720</v>
      </c>
      <c r="S399" s="1">
        <v>1849</v>
      </c>
      <c r="T399" s="1">
        <v>1441</v>
      </c>
      <c r="U399" s="1" t="s">
        <v>112</v>
      </c>
      <c r="V399" s="3" t="s">
        <v>899</v>
      </c>
    </row>
    <row r="400" spans="1:22">
      <c r="A400" s="1" t="s">
        <v>897</v>
      </c>
      <c r="B400" s="1" t="s">
        <v>900</v>
      </c>
      <c r="C400" s="1">
        <v>201</v>
      </c>
      <c r="D400" s="1">
        <v>75</v>
      </c>
      <c r="E400" s="1" t="s">
        <v>24</v>
      </c>
      <c r="F400" s="1">
        <v>4416</v>
      </c>
      <c r="G400" s="1">
        <v>450</v>
      </c>
      <c r="H400" s="1">
        <v>117</v>
      </c>
      <c r="I400" s="1">
        <v>545</v>
      </c>
      <c r="J400" s="1">
        <v>5.2</v>
      </c>
      <c r="K400" s="1">
        <v>124</v>
      </c>
      <c r="L400" s="1" t="s">
        <v>25</v>
      </c>
      <c r="M400" s="1">
        <v>1000</v>
      </c>
      <c r="N400" s="1">
        <v>594</v>
      </c>
      <c r="O400" s="1">
        <v>5</v>
      </c>
      <c r="P400" s="1" t="s">
        <v>56</v>
      </c>
      <c r="Q400" s="1" t="s">
        <v>122</v>
      </c>
      <c r="R400" s="1">
        <v>4720</v>
      </c>
      <c r="S400" s="1">
        <v>1849</v>
      </c>
      <c r="T400" s="1">
        <v>1441</v>
      </c>
      <c r="U400" s="1" t="s">
        <v>112</v>
      </c>
      <c r="V400" s="3" t="s">
        <v>901</v>
      </c>
    </row>
    <row r="401" spans="1:22">
      <c r="A401" s="1" t="s">
        <v>897</v>
      </c>
      <c r="B401" s="1" t="s">
        <v>902</v>
      </c>
      <c r="C401" s="1">
        <v>262</v>
      </c>
      <c r="D401" s="1">
        <v>75</v>
      </c>
      <c r="E401" s="1" t="s">
        <v>24</v>
      </c>
      <c r="F401" s="1">
        <v>4416</v>
      </c>
      <c r="G401" s="1">
        <v>741</v>
      </c>
      <c r="H401" s="1">
        <v>142</v>
      </c>
      <c r="I401" s="1">
        <v>490</v>
      </c>
      <c r="J401" s="1">
        <v>3.2</v>
      </c>
      <c r="K401" s="1">
        <v>124</v>
      </c>
      <c r="L401" s="1" t="s">
        <v>25</v>
      </c>
      <c r="M401" s="1">
        <v>0</v>
      </c>
      <c r="N401" s="1">
        <v>594</v>
      </c>
      <c r="O401" s="1">
        <v>5</v>
      </c>
      <c r="P401" s="1" t="s">
        <v>63</v>
      </c>
      <c r="Q401" s="1" t="s">
        <v>122</v>
      </c>
      <c r="R401" s="1">
        <v>4720</v>
      </c>
      <c r="S401" s="1">
        <v>1849</v>
      </c>
      <c r="T401" s="1">
        <v>1431</v>
      </c>
      <c r="U401" s="1" t="s">
        <v>112</v>
      </c>
      <c r="V401" s="3" t="s">
        <v>903</v>
      </c>
    </row>
    <row r="402" spans="1:22">
      <c r="A402" s="1" t="s">
        <v>897</v>
      </c>
      <c r="B402" s="1" t="s">
        <v>904</v>
      </c>
      <c r="C402" s="1">
        <v>201</v>
      </c>
      <c r="D402" s="1">
        <v>60.5</v>
      </c>
      <c r="E402" s="1" t="s">
        <v>24</v>
      </c>
      <c r="F402" s="1"/>
      <c r="G402" s="1">
        <v>420</v>
      </c>
      <c r="H402" s="1">
        <v>116</v>
      </c>
      <c r="I402" s="1">
        <v>445</v>
      </c>
      <c r="J402" s="1">
        <v>6.1</v>
      </c>
      <c r="K402" s="1">
        <v>110</v>
      </c>
      <c r="L402" s="1" t="s">
        <v>25</v>
      </c>
      <c r="M402" s="1">
        <v>1000</v>
      </c>
      <c r="N402" s="1">
        <v>594</v>
      </c>
      <c r="O402" s="1">
        <v>5</v>
      </c>
      <c r="P402" s="1" t="s">
        <v>56</v>
      </c>
      <c r="Q402" s="1" t="s">
        <v>122</v>
      </c>
      <c r="R402" s="1">
        <v>4720</v>
      </c>
      <c r="S402" s="1">
        <v>1849</v>
      </c>
      <c r="T402" s="1">
        <v>1441</v>
      </c>
      <c r="U402" s="1" t="s">
        <v>112</v>
      </c>
      <c r="V402" s="3" t="s">
        <v>905</v>
      </c>
    </row>
    <row r="403" spans="1:22">
      <c r="A403" s="1" t="s">
        <v>897</v>
      </c>
      <c r="B403" s="1" t="s">
        <v>906</v>
      </c>
      <c r="C403" s="1">
        <v>250</v>
      </c>
      <c r="D403" s="1">
        <v>95</v>
      </c>
      <c r="E403" s="1" t="s">
        <v>24</v>
      </c>
      <c r="F403" s="1">
        <v>7920</v>
      </c>
      <c r="G403" s="1"/>
      <c r="H403" s="1">
        <v>150</v>
      </c>
      <c r="I403" s="1">
        <v>575</v>
      </c>
      <c r="J403" s="1">
        <v>3.2</v>
      </c>
      <c r="K403" s="1">
        <v>140</v>
      </c>
      <c r="L403" s="1" t="s">
        <v>25</v>
      </c>
      <c r="M403" s="1">
        <v>1600</v>
      </c>
      <c r="N403" s="1">
        <v>709</v>
      </c>
      <c r="O403" s="1">
        <v>5</v>
      </c>
      <c r="P403" s="1" t="s">
        <v>63</v>
      </c>
      <c r="Q403" s="1" t="s">
        <v>111</v>
      </c>
      <c r="R403" s="1">
        <v>5021</v>
      </c>
      <c r="S403" s="1">
        <v>1987</v>
      </c>
      <c r="T403" s="1">
        <v>1431</v>
      </c>
      <c r="U403" s="1" t="s">
        <v>66</v>
      </c>
      <c r="V403" s="11" t="s">
        <v>907</v>
      </c>
    </row>
    <row r="404" spans="1:22">
      <c r="A404" s="1" t="s">
        <v>897</v>
      </c>
      <c r="B404" s="1" t="s">
        <v>908</v>
      </c>
      <c r="C404" s="1">
        <v>282</v>
      </c>
      <c r="D404" s="1">
        <v>95</v>
      </c>
      <c r="E404" s="1" t="s">
        <v>24</v>
      </c>
      <c r="F404" s="1">
        <v>7920</v>
      </c>
      <c r="G404" s="1"/>
      <c r="H404" s="1">
        <v>158</v>
      </c>
      <c r="I404" s="1">
        <v>560</v>
      </c>
      <c r="J404" s="1">
        <v>2.2999999999999998</v>
      </c>
      <c r="K404" s="1">
        <v>140</v>
      </c>
      <c r="L404" s="1" t="s">
        <v>25</v>
      </c>
      <c r="M404" s="1">
        <v>1600</v>
      </c>
      <c r="N404" s="1">
        <v>709</v>
      </c>
      <c r="O404" s="1">
        <v>5</v>
      </c>
      <c r="P404" s="1" t="s">
        <v>63</v>
      </c>
      <c r="Q404" s="1" t="s">
        <v>111</v>
      </c>
      <c r="R404" s="1">
        <v>5021</v>
      </c>
      <c r="S404" s="1">
        <v>1987</v>
      </c>
      <c r="T404" s="1">
        <v>1431</v>
      </c>
      <c r="U404" s="1" t="s">
        <v>66</v>
      </c>
      <c r="V404" s="3" t="s">
        <v>909</v>
      </c>
    </row>
    <row r="405" spans="1:22">
      <c r="A405" s="1" t="s">
        <v>897</v>
      </c>
      <c r="B405" s="1" t="s">
        <v>910</v>
      </c>
      <c r="C405" s="1">
        <v>250</v>
      </c>
      <c r="D405" s="1">
        <v>95</v>
      </c>
      <c r="E405" s="1" t="s">
        <v>24</v>
      </c>
      <c r="F405" s="1">
        <v>7920</v>
      </c>
      <c r="G405" s="1"/>
      <c r="H405" s="1">
        <v>165</v>
      </c>
      <c r="I405" s="1">
        <v>485</v>
      </c>
      <c r="J405" s="1">
        <v>3.9</v>
      </c>
      <c r="K405" s="1">
        <v>140</v>
      </c>
      <c r="L405" s="1" t="s">
        <v>25</v>
      </c>
      <c r="M405" s="1">
        <v>2250</v>
      </c>
      <c r="N405" s="1">
        <v>425</v>
      </c>
      <c r="O405" s="1">
        <v>7</v>
      </c>
      <c r="P405" s="1" t="s">
        <v>63</v>
      </c>
      <c r="Q405" s="1" t="s">
        <v>212</v>
      </c>
      <c r="R405" s="1">
        <v>5057</v>
      </c>
      <c r="S405" s="1">
        <v>1999</v>
      </c>
      <c r="T405" s="1">
        <v>1680</v>
      </c>
      <c r="U405" s="1" t="s">
        <v>34</v>
      </c>
      <c r="V405" s="3" t="s">
        <v>911</v>
      </c>
    </row>
    <row r="406" spans="1:22">
      <c r="A406" s="1" t="s">
        <v>897</v>
      </c>
      <c r="B406" s="1" t="s">
        <v>912</v>
      </c>
      <c r="C406" s="1">
        <v>262</v>
      </c>
      <c r="D406" s="1">
        <v>95</v>
      </c>
      <c r="E406" s="1" t="s">
        <v>24</v>
      </c>
      <c r="F406" s="1">
        <v>7920</v>
      </c>
      <c r="G406" s="1"/>
      <c r="H406" s="1">
        <v>180</v>
      </c>
      <c r="I406" s="1">
        <v>465</v>
      </c>
      <c r="J406" s="1">
        <v>2.7</v>
      </c>
      <c r="K406" s="1">
        <v>140</v>
      </c>
      <c r="L406" s="1" t="s">
        <v>25</v>
      </c>
      <c r="M406" s="1">
        <v>2250</v>
      </c>
      <c r="N406" s="1">
        <v>425</v>
      </c>
      <c r="O406" s="1">
        <v>7</v>
      </c>
      <c r="P406" s="1" t="s">
        <v>63</v>
      </c>
      <c r="Q406" s="1" t="s">
        <v>212</v>
      </c>
      <c r="R406" s="1">
        <v>5057</v>
      </c>
      <c r="S406" s="1">
        <v>1999</v>
      </c>
      <c r="T406" s="1">
        <v>1680</v>
      </c>
      <c r="U406" s="1" t="s">
        <v>34</v>
      </c>
      <c r="V406" s="3" t="s">
        <v>913</v>
      </c>
    </row>
    <row r="407" spans="1:22">
      <c r="A407" s="1" t="s">
        <v>897</v>
      </c>
      <c r="B407" s="1" t="s">
        <v>914</v>
      </c>
      <c r="C407" s="1">
        <v>201</v>
      </c>
      <c r="D407" s="1">
        <v>75</v>
      </c>
      <c r="E407" s="1" t="s">
        <v>24</v>
      </c>
      <c r="F407" s="1">
        <v>4416</v>
      </c>
      <c r="G407" s="1">
        <v>493</v>
      </c>
      <c r="H407" s="1">
        <v>132</v>
      </c>
      <c r="I407" s="1">
        <v>455</v>
      </c>
      <c r="J407" s="1">
        <v>4.8</v>
      </c>
      <c r="K407" s="1">
        <v>124</v>
      </c>
      <c r="L407" s="1" t="s">
        <v>25</v>
      </c>
      <c r="M407" s="1">
        <v>1600</v>
      </c>
      <c r="N407" s="1">
        <v>854</v>
      </c>
      <c r="O407" s="1">
        <v>5</v>
      </c>
      <c r="P407" s="1" t="s">
        <v>63</v>
      </c>
      <c r="Q407" s="1" t="s">
        <v>89</v>
      </c>
      <c r="R407" s="1">
        <v>4790</v>
      </c>
      <c r="S407" s="1">
        <v>1982</v>
      </c>
      <c r="T407" s="1">
        <v>1624</v>
      </c>
      <c r="U407" s="1" t="s">
        <v>34</v>
      </c>
      <c r="V407" s="3" t="s">
        <v>915</v>
      </c>
    </row>
    <row r="408" spans="1:22">
      <c r="A408" s="1" t="s">
        <v>897</v>
      </c>
      <c r="B408" s="1" t="s">
        <v>916</v>
      </c>
      <c r="C408" s="1">
        <v>201</v>
      </c>
      <c r="D408" s="1">
        <v>75</v>
      </c>
      <c r="E408" s="1" t="s">
        <v>24</v>
      </c>
      <c r="F408" s="1">
        <v>4416</v>
      </c>
      <c r="G408" s="1">
        <v>450</v>
      </c>
      <c r="H408" s="1">
        <v>121</v>
      </c>
      <c r="I408" s="1">
        <v>470</v>
      </c>
      <c r="J408" s="1">
        <v>5.6</v>
      </c>
      <c r="K408" s="1">
        <v>124</v>
      </c>
      <c r="L408" s="1" t="s">
        <v>25</v>
      </c>
      <c r="M408" s="1">
        <v>1600</v>
      </c>
      <c r="N408" s="1">
        <v>854</v>
      </c>
      <c r="O408" s="1">
        <v>5</v>
      </c>
      <c r="P408" s="1" t="s">
        <v>56</v>
      </c>
      <c r="Q408" s="1" t="s">
        <v>89</v>
      </c>
      <c r="R408" s="1">
        <v>4790</v>
      </c>
      <c r="S408" s="1">
        <v>1982</v>
      </c>
      <c r="T408" s="1">
        <v>1624</v>
      </c>
      <c r="U408" s="1" t="s">
        <v>34</v>
      </c>
      <c r="V408" s="3" t="s">
        <v>917</v>
      </c>
    </row>
    <row r="409" spans="1:22">
      <c r="A409" s="1" t="s">
        <v>897</v>
      </c>
      <c r="B409" s="1" t="s">
        <v>918</v>
      </c>
      <c r="C409" s="1">
        <v>201</v>
      </c>
      <c r="D409" s="1">
        <v>60.5</v>
      </c>
      <c r="E409" s="1" t="s">
        <v>24</v>
      </c>
      <c r="F409" s="1"/>
      <c r="G409" s="1">
        <v>420</v>
      </c>
      <c r="H409" s="1">
        <v>121</v>
      </c>
      <c r="I409" s="1">
        <v>375</v>
      </c>
      <c r="J409" s="1">
        <v>5.9</v>
      </c>
      <c r="K409" s="1">
        <v>110</v>
      </c>
      <c r="L409" s="1" t="s">
        <v>25</v>
      </c>
      <c r="M409" s="1">
        <v>1600</v>
      </c>
      <c r="N409" s="1">
        <v>854</v>
      </c>
      <c r="O409" s="1">
        <v>5</v>
      </c>
      <c r="P409" s="1" t="s">
        <v>56</v>
      </c>
      <c r="Q409" s="1" t="s">
        <v>89</v>
      </c>
      <c r="R409" s="1">
        <v>4790</v>
      </c>
      <c r="S409" s="1">
        <v>1982</v>
      </c>
      <c r="T409" s="1">
        <v>1624</v>
      </c>
      <c r="U409" s="1" t="s">
        <v>34</v>
      </c>
      <c r="V409" s="3" t="s">
        <v>919</v>
      </c>
    </row>
    <row r="410" spans="1:22">
      <c r="A410" s="1" t="s">
        <v>920</v>
      </c>
      <c r="B410" s="1" t="s">
        <v>921</v>
      </c>
      <c r="C410" s="1">
        <v>130</v>
      </c>
      <c r="D410" s="1">
        <v>68</v>
      </c>
      <c r="E410" s="1" t="s">
        <v>24</v>
      </c>
      <c r="F410" s="1">
        <v>324</v>
      </c>
      <c r="G410" s="1">
        <v>260</v>
      </c>
      <c r="H410" s="1">
        <v>204</v>
      </c>
      <c r="I410" s="1">
        <v>260</v>
      </c>
      <c r="J410" s="1">
        <v>13.3</v>
      </c>
      <c r="K410" s="1">
        <v>79</v>
      </c>
      <c r="L410" s="1" t="s">
        <v>25</v>
      </c>
      <c r="M410" s="1">
        <v>1000</v>
      </c>
      <c r="N410" s="1">
        <v>989</v>
      </c>
      <c r="O410" s="1">
        <v>9</v>
      </c>
      <c r="P410" s="1" t="s">
        <v>26</v>
      </c>
      <c r="Q410" s="1" t="s">
        <v>216</v>
      </c>
      <c r="R410" s="1">
        <v>5333</v>
      </c>
      <c r="S410" s="1">
        <v>1920</v>
      </c>
      <c r="T410" s="1">
        <v>1890</v>
      </c>
      <c r="U410" s="1" t="s">
        <v>217</v>
      </c>
      <c r="V410" s="3" t="s">
        <v>922</v>
      </c>
    </row>
    <row r="411" spans="1:22">
      <c r="A411" s="1" t="s">
        <v>920</v>
      </c>
      <c r="B411" s="1" t="s">
        <v>923</v>
      </c>
      <c r="C411" s="1">
        <v>130</v>
      </c>
      <c r="D411" s="1">
        <v>46.3</v>
      </c>
      <c r="E411" s="1" t="s">
        <v>24</v>
      </c>
      <c r="F411" s="1">
        <v>216</v>
      </c>
      <c r="G411" s="1">
        <v>260</v>
      </c>
      <c r="H411" s="1">
        <v>217</v>
      </c>
      <c r="I411" s="1">
        <v>180</v>
      </c>
      <c r="J411" s="1">
        <v>12.1</v>
      </c>
      <c r="K411" s="1">
        <v>78</v>
      </c>
      <c r="L411" s="1" t="s">
        <v>25</v>
      </c>
      <c r="M411" s="1">
        <v>1000</v>
      </c>
      <c r="N411" s="1">
        <v>603</v>
      </c>
      <c r="O411" s="1">
        <v>9</v>
      </c>
      <c r="P411" s="1" t="s">
        <v>26</v>
      </c>
      <c r="Q411" s="1" t="s">
        <v>216</v>
      </c>
      <c r="R411" s="1">
        <v>4983</v>
      </c>
      <c r="S411" s="1">
        <v>1920</v>
      </c>
      <c r="T411" s="1">
        <v>1890</v>
      </c>
      <c r="U411" s="1" t="s">
        <v>217</v>
      </c>
      <c r="V411" s="3" t="s">
        <v>924</v>
      </c>
    </row>
    <row r="412" spans="1:22">
      <c r="A412" s="1" t="s">
        <v>920</v>
      </c>
      <c r="B412" s="1" t="s">
        <v>925</v>
      </c>
      <c r="C412" s="1">
        <v>130</v>
      </c>
      <c r="D412" s="1">
        <v>68</v>
      </c>
      <c r="E412" s="1" t="s">
        <v>24</v>
      </c>
      <c r="F412" s="1">
        <v>324</v>
      </c>
      <c r="G412" s="1">
        <v>260</v>
      </c>
      <c r="H412" s="1">
        <v>202</v>
      </c>
      <c r="I412" s="1">
        <v>260</v>
      </c>
      <c r="J412" s="1">
        <v>13.3</v>
      </c>
      <c r="K412" s="1">
        <v>79</v>
      </c>
      <c r="L412" s="1" t="s">
        <v>25</v>
      </c>
      <c r="M412" s="1">
        <v>1000</v>
      </c>
      <c r="N412" s="1">
        <v>603</v>
      </c>
      <c r="O412" s="1">
        <v>9</v>
      </c>
      <c r="P412" s="1" t="s">
        <v>26</v>
      </c>
      <c r="Q412" s="1" t="s">
        <v>216</v>
      </c>
      <c r="R412" s="1">
        <v>4983</v>
      </c>
      <c r="S412" s="1">
        <v>1920</v>
      </c>
      <c r="T412" s="1">
        <v>1890</v>
      </c>
      <c r="U412" s="1" t="s">
        <v>217</v>
      </c>
      <c r="V412" s="3" t="s">
        <v>926</v>
      </c>
    </row>
    <row r="413" spans="1:22">
      <c r="A413" s="1" t="s">
        <v>920</v>
      </c>
      <c r="B413" s="1" t="s">
        <v>927</v>
      </c>
      <c r="C413" s="1">
        <v>132</v>
      </c>
      <c r="D413" s="1">
        <v>50</v>
      </c>
      <c r="E413" s="1" t="s">
        <v>24</v>
      </c>
      <c r="F413" s="1"/>
      <c r="G413" s="1">
        <v>260</v>
      </c>
      <c r="H413" s="1">
        <v>149</v>
      </c>
      <c r="I413" s="1">
        <v>235</v>
      </c>
      <c r="J413" s="1">
        <v>11.7</v>
      </c>
      <c r="K413" s="1">
        <v>80</v>
      </c>
      <c r="L413" s="1" t="s">
        <v>25</v>
      </c>
      <c r="M413" s="1">
        <v>750</v>
      </c>
      <c r="N413" s="1">
        <v>775</v>
      </c>
      <c r="O413" s="1">
        <v>5</v>
      </c>
      <c r="P413" s="1" t="s">
        <v>26</v>
      </c>
      <c r="Q413" s="1" t="s">
        <v>216</v>
      </c>
      <c r="R413" s="1">
        <v>4403</v>
      </c>
      <c r="S413" s="1">
        <v>1921</v>
      </c>
      <c r="T413" s="1">
        <v>1803</v>
      </c>
      <c r="U413" s="1" t="s">
        <v>217</v>
      </c>
      <c r="V413" s="3" t="s">
        <v>928</v>
      </c>
    </row>
    <row r="414" spans="1:22">
      <c r="A414" s="1" t="s">
        <v>920</v>
      </c>
      <c r="B414" s="1" t="s">
        <v>929</v>
      </c>
      <c r="C414" s="1">
        <v>132</v>
      </c>
      <c r="D414" s="1">
        <v>50</v>
      </c>
      <c r="E414" s="1" t="s">
        <v>24</v>
      </c>
      <c r="F414" s="1"/>
      <c r="G414" s="1">
        <v>260</v>
      </c>
      <c r="H414" s="1">
        <v>149</v>
      </c>
      <c r="I414" s="1">
        <v>230</v>
      </c>
      <c r="J414" s="1">
        <v>11.7</v>
      </c>
      <c r="K414" s="1">
        <v>80</v>
      </c>
      <c r="L414" s="1" t="s">
        <v>25</v>
      </c>
      <c r="M414" s="1">
        <v>750</v>
      </c>
      <c r="N414" s="1">
        <v>1050</v>
      </c>
      <c r="O414" s="1">
        <v>7</v>
      </c>
      <c r="P414" s="1" t="s">
        <v>26</v>
      </c>
      <c r="Q414" s="1" t="s">
        <v>216</v>
      </c>
      <c r="R414" s="1">
        <v>4753</v>
      </c>
      <c r="S414" s="1">
        <v>1921</v>
      </c>
      <c r="T414" s="1">
        <v>1814</v>
      </c>
      <c r="U414" s="1" t="s">
        <v>217</v>
      </c>
      <c r="V414" s="3" t="s">
        <v>930</v>
      </c>
    </row>
    <row r="415" spans="1:22">
      <c r="A415" s="1" t="s">
        <v>920</v>
      </c>
      <c r="B415" s="1" t="s">
        <v>931</v>
      </c>
      <c r="C415" s="1">
        <v>160</v>
      </c>
      <c r="D415" s="1">
        <v>64</v>
      </c>
      <c r="E415" s="1" t="s">
        <v>24</v>
      </c>
      <c r="F415" s="1">
        <v>96</v>
      </c>
      <c r="G415" s="1">
        <v>336</v>
      </c>
      <c r="H415" s="1">
        <v>154</v>
      </c>
      <c r="I415" s="1">
        <v>345</v>
      </c>
      <c r="J415" s="1">
        <v>6.9</v>
      </c>
      <c r="K415" s="1">
        <v>100</v>
      </c>
      <c r="L415" s="1" t="s">
        <v>25</v>
      </c>
      <c r="M415" s="1">
        <v>750</v>
      </c>
      <c r="N415" s="1">
        <v>452</v>
      </c>
      <c r="O415" s="1">
        <v>5</v>
      </c>
      <c r="P415" s="1" t="s">
        <v>63</v>
      </c>
      <c r="Q415" s="1" t="s">
        <v>40</v>
      </c>
      <c r="R415" s="1">
        <v>4690</v>
      </c>
      <c r="S415" s="1">
        <v>1860</v>
      </c>
      <c r="T415" s="1">
        <v>1600</v>
      </c>
      <c r="U415" s="1" t="s">
        <v>34</v>
      </c>
      <c r="V415" s="3" t="s">
        <v>932</v>
      </c>
    </row>
    <row r="416" spans="1:22">
      <c r="A416" s="1" t="s">
        <v>920</v>
      </c>
      <c r="B416" s="1" t="s">
        <v>933</v>
      </c>
      <c r="C416" s="1">
        <v>160</v>
      </c>
      <c r="D416" s="1">
        <v>64</v>
      </c>
      <c r="E416" s="1" t="s">
        <v>24</v>
      </c>
      <c r="F416" s="1">
        <v>96</v>
      </c>
      <c r="G416" s="1">
        <v>265</v>
      </c>
      <c r="H416" s="1">
        <v>145</v>
      </c>
      <c r="I416" s="1">
        <v>350</v>
      </c>
      <c r="J416" s="1">
        <v>7.5</v>
      </c>
      <c r="K416" s="1">
        <v>100</v>
      </c>
      <c r="L416" s="1" t="s">
        <v>25</v>
      </c>
      <c r="M416" s="1">
        <v>750</v>
      </c>
      <c r="N416" s="1">
        <v>452</v>
      </c>
      <c r="O416" s="1">
        <v>5</v>
      </c>
      <c r="P416" s="1" t="s">
        <v>26</v>
      </c>
      <c r="Q416" s="1" t="s">
        <v>40</v>
      </c>
      <c r="R416" s="1">
        <v>4690</v>
      </c>
      <c r="S416" s="1">
        <v>1860</v>
      </c>
      <c r="T416" s="1">
        <v>1600</v>
      </c>
      <c r="U416" s="1" t="s">
        <v>34</v>
      </c>
      <c r="V416" s="3" t="s">
        <v>934</v>
      </c>
    </row>
    <row r="417" spans="1:22">
      <c r="A417" s="1" t="s">
        <v>935</v>
      </c>
      <c r="B417" s="1" t="s">
        <v>936</v>
      </c>
      <c r="C417" s="1">
        <v>200</v>
      </c>
      <c r="D417" s="1">
        <v>87.7</v>
      </c>
      <c r="E417" s="1" t="s">
        <v>24</v>
      </c>
      <c r="F417" s="1"/>
      <c r="G417" s="1">
        <v>500</v>
      </c>
      <c r="H417" s="1">
        <v>186</v>
      </c>
      <c r="I417" s="1">
        <v>405</v>
      </c>
      <c r="J417" s="1">
        <v>5.9</v>
      </c>
      <c r="K417" s="1">
        <v>120</v>
      </c>
      <c r="L417" s="1" t="s">
        <v>25</v>
      </c>
      <c r="M417" s="1">
        <v>1800</v>
      </c>
      <c r="N417" s="1">
        <v>376</v>
      </c>
      <c r="O417" s="1">
        <v>5</v>
      </c>
      <c r="P417" s="1" t="s">
        <v>63</v>
      </c>
      <c r="Q417" s="1" t="s">
        <v>89</v>
      </c>
      <c r="R417" s="1">
        <v>4750</v>
      </c>
      <c r="S417" s="1">
        <v>1934</v>
      </c>
      <c r="T417" s="1">
        <v>1667</v>
      </c>
      <c r="U417" s="1" t="s">
        <v>34</v>
      </c>
      <c r="V417" s="3" t="s">
        <v>937</v>
      </c>
    </row>
    <row r="418" spans="1:22">
      <c r="A418" s="1" t="s">
        <v>935</v>
      </c>
      <c r="B418" s="1" t="s">
        <v>938</v>
      </c>
      <c r="C418" s="1">
        <v>200</v>
      </c>
      <c r="D418" s="1">
        <v>87.7</v>
      </c>
      <c r="E418" s="1" t="s">
        <v>24</v>
      </c>
      <c r="F418" s="1"/>
      <c r="G418" s="1">
        <v>620</v>
      </c>
      <c r="H418" s="1">
        <v>196</v>
      </c>
      <c r="I418" s="1">
        <v>400</v>
      </c>
      <c r="J418" s="1">
        <v>5.5</v>
      </c>
      <c r="K418" s="1">
        <v>120</v>
      </c>
      <c r="L418" s="1" t="s">
        <v>25</v>
      </c>
      <c r="M418" s="1">
        <v>1800</v>
      </c>
      <c r="N418" s="1">
        <v>376</v>
      </c>
      <c r="O418" s="1">
        <v>5</v>
      </c>
      <c r="P418" s="1" t="s">
        <v>63</v>
      </c>
      <c r="Q418" s="1" t="s">
        <v>89</v>
      </c>
      <c r="R418" s="1">
        <v>4750</v>
      </c>
      <c r="S418" s="1">
        <v>1934</v>
      </c>
      <c r="T418" s="1">
        <v>1667</v>
      </c>
      <c r="U418" s="1" t="s">
        <v>34</v>
      </c>
      <c r="V418" s="3" t="s">
        <v>939</v>
      </c>
    </row>
    <row r="419" spans="1:22">
      <c r="A419" s="1" t="s">
        <v>940</v>
      </c>
      <c r="B419" s="1" t="s">
        <v>941</v>
      </c>
      <c r="C419" s="1">
        <v>160</v>
      </c>
      <c r="D419" s="1">
        <v>86</v>
      </c>
      <c r="E419" s="1" t="s">
        <v>24</v>
      </c>
      <c r="F419" s="1">
        <v>312</v>
      </c>
      <c r="G419" s="1">
        <v>560</v>
      </c>
      <c r="H419" s="1">
        <v>182</v>
      </c>
      <c r="I419" s="1">
        <v>350</v>
      </c>
      <c r="J419" s="1">
        <v>6.5</v>
      </c>
      <c r="K419" s="1">
        <v>145</v>
      </c>
      <c r="L419" s="1" t="s">
        <v>25</v>
      </c>
      <c r="M419" s="1">
        <v>1600</v>
      </c>
      <c r="N419" s="1">
        <v>1340</v>
      </c>
      <c r="O419" s="1">
        <v>7</v>
      </c>
      <c r="P419" s="1" t="s">
        <v>63</v>
      </c>
      <c r="Q419" s="1" t="s">
        <v>216</v>
      </c>
      <c r="R419" s="1">
        <v>4960</v>
      </c>
      <c r="S419" s="1">
        <v>1985</v>
      </c>
      <c r="T419" s="1">
        <v>1927</v>
      </c>
      <c r="U419" s="1" t="s">
        <v>217</v>
      </c>
      <c r="V419" s="3" t="s">
        <v>942</v>
      </c>
    </row>
    <row r="420" spans="1:22">
      <c r="A420" s="1" t="s">
        <v>940</v>
      </c>
      <c r="B420" s="1" t="s">
        <v>943</v>
      </c>
      <c r="C420" s="1">
        <v>160</v>
      </c>
      <c r="D420" s="1">
        <v>86</v>
      </c>
      <c r="E420" s="1" t="s">
        <v>24</v>
      </c>
      <c r="F420" s="1">
        <v>312</v>
      </c>
      <c r="G420" s="1">
        <v>560</v>
      </c>
      <c r="H420" s="1">
        <v>190</v>
      </c>
      <c r="I420" s="1">
        <v>370</v>
      </c>
      <c r="J420" s="1">
        <v>7.9</v>
      </c>
      <c r="K420" s="1">
        <v>145</v>
      </c>
      <c r="L420" s="1" t="s">
        <v>25</v>
      </c>
      <c r="M420" s="1">
        <v>1000</v>
      </c>
      <c r="N420" s="1">
        <v>1340</v>
      </c>
      <c r="O420" s="1">
        <v>7</v>
      </c>
      <c r="P420" s="1" t="s">
        <v>56</v>
      </c>
      <c r="Q420" s="1" t="s">
        <v>216</v>
      </c>
      <c r="R420" s="1">
        <v>4962</v>
      </c>
      <c r="S420" s="1">
        <v>1985</v>
      </c>
      <c r="T420" s="1">
        <v>1924</v>
      </c>
      <c r="U420" s="1" t="s">
        <v>217</v>
      </c>
      <c r="V420" s="3" t="s">
        <v>944</v>
      </c>
    </row>
    <row r="421" spans="1:22">
      <c r="A421" s="1" t="s">
        <v>940</v>
      </c>
      <c r="B421" s="1" t="s">
        <v>945</v>
      </c>
      <c r="C421" s="1">
        <v>160</v>
      </c>
      <c r="D421" s="1">
        <v>79</v>
      </c>
      <c r="E421" s="1" t="s">
        <v>24</v>
      </c>
      <c r="F421" s="1">
        <v>288</v>
      </c>
      <c r="G421" s="1">
        <v>560</v>
      </c>
      <c r="H421" s="1">
        <v>194</v>
      </c>
      <c r="I421" s="1">
        <v>330</v>
      </c>
      <c r="J421" s="1">
        <v>6.5</v>
      </c>
      <c r="K421" s="1">
        <v>135</v>
      </c>
      <c r="L421" s="1" t="s">
        <v>25</v>
      </c>
      <c r="M421" s="1">
        <v>1800</v>
      </c>
      <c r="N421" s="1">
        <v>1121</v>
      </c>
      <c r="O421" s="1">
        <v>6</v>
      </c>
      <c r="P421" s="1" t="s">
        <v>63</v>
      </c>
      <c r="Q421" s="1" t="s">
        <v>216</v>
      </c>
      <c r="R421" s="1">
        <v>4712</v>
      </c>
      <c r="S421" s="1">
        <v>1985</v>
      </c>
      <c r="T421" s="1">
        <v>1925</v>
      </c>
      <c r="U421" s="1" t="s">
        <v>217</v>
      </c>
      <c r="V421" s="3" t="s">
        <v>946</v>
      </c>
    </row>
    <row r="422" spans="1:22">
      <c r="A422" s="1" t="s">
        <v>940</v>
      </c>
      <c r="B422" s="1" t="s">
        <v>947</v>
      </c>
      <c r="C422" s="1">
        <v>160</v>
      </c>
      <c r="D422" s="1">
        <v>79</v>
      </c>
      <c r="E422" s="1" t="s">
        <v>24</v>
      </c>
      <c r="F422" s="1">
        <v>288</v>
      </c>
      <c r="G422" s="1">
        <v>560</v>
      </c>
      <c r="H422" s="1">
        <v>187</v>
      </c>
      <c r="I422" s="1">
        <v>360</v>
      </c>
      <c r="J422" s="1">
        <v>7.6</v>
      </c>
      <c r="K422" s="1">
        <v>135</v>
      </c>
      <c r="L422" s="1" t="s">
        <v>25</v>
      </c>
      <c r="M422" s="1">
        <v>1200</v>
      </c>
      <c r="N422" s="1">
        <v>1121</v>
      </c>
      <c r="O422" s="1">
        <v>6</v>
      </c>
      <c r="P422" s="1" t="s">
        <v>56</v>
      </c>
      <c r="Q422" s="1" t="s">
        <v>216</v>
      </c>
      <c r="R422" s="1">
        <v>4712</v>
      </c>
      <c r="S422" s="1">
        <v>1985</v>
      </c>
      <c r="T422" s="1">
        <v>1927</v>
      </c>
      <c r="U422" s="1" t="s">
        <v>217</v>
      </c>
      <c r="V422" s="3" t="s">
        <v>948</v>
      </c>
    </row>
    <row r="423" spans="1:22">
      <c r="A423" s="1" t="s">
        <v>940</v>
      </c>
      <c r="B423" s="1" t="s">
        <v>949</v>
      </c>
      <c r="C423" s="1">
        <v>145</v>
      </c>
      <c r="D423" s="1">
        <v>59</v>
      </c>
      <c r="E423" s="1" t="s">
        <v>24</v>
      </c>
      <c r="F423" s="1">
        <v>216</v>
      </c>
      <c r="G423" s="1">
        <v>310</v>
      </c>
      <c r="H423" s="1">
        <v>178</v>
      </c>
      <c r="I423" s="1">
        <v>275</v>
      </c>
      <c r="J423" s="1">
        <v>10.7</v>
      </c>
      <c r="K423" s="1">
        <v>110</v>
      </c>
      <c r="L423" s="1" t="s">
        <v>25</v>
      </c>
      <c r="M423" s="1">
        <v>1000</v>
      </c>
      <c r="N423" s="1">
        <v>1121</v>
      </c>
      <c r="O423" s="1">
        <v>6</v>
      </c>
      <c r="P423" s="1" t="s">
        <v>56</v>
      </c>
      <c r="Q423" s="1" t="s">
        <v>216</v>
      </c>
      <c r="R423" s="1">
        <v>4712</v>
      </c>
      <c r="S423" s="1">
        <v>1985</v>
      </c>
      <c r="T423" s="1">
        <v>1927</v>
      </c>
      <c r="U423" s="1" t="s">
        <v>217</v>
      </c>
      <c r="V423" s="3" t="s">
        <v>950</v>
      </c>
    </row>
    <row r="424" spans="1:22">
      <c r="A424" s="1" t="s">
        <v>940</v>
      </c>
      <c r="B424" s="1" t="s">
        <v>951</v>
      </c>
      <c r="C424" s="1">
        <v>180</v>
      </c>
      <c r="D424" s="1">
        <v>79</v>
      </c>
      <c r="E424" s="1" t="s">
        <v>24</v>
      </c>
      <c r="F424" s="1">
        <v>288</v>
      </c>
      <c r="G424" s="1">
        <v>545</v>
      </c>
      <c r="H424" s="1">
        <v>131</v>
      </c>
      <c r="I424" s="1">
        <v>470</v>
      </c>
      <c r="J424" s="1">
        <v>5.9</v>
      </c>
      <c r="K424" s="1">
        <v>135</v>
      </c>
      <c r="L424" s="1" t="s">
        <v>25</v>
      </c>
      <c r="M424" s="1">
        <v>0</v>
      </c>
      <c r="N424" s="1">
        <v>385</v>
      </c>
      <c r="O424" s="1">
        <v>5</v>
      </c>
      <c r="P424" s="1" t="s">
        <v>56</v>
      </c>
      <c r="Q424" s="1" t="s">
        <v>169</v>
      </c>
      <c r="R424" s="1">
        <v>4322</v>
      </c>
      <c r="S424" s="1">
        <v>1809</v>
      </c>
      <c r="T424" s="1">
        <v>1538</v>
      </c>
      <c r="U424" s="1" t="s">
        <v>28</v>
      </c>
      <c r="V424" s="3" t="s">
        <v>952</v>
      </c>
    </row>
    <row r="425" spans="1:22">
      <c r="A425" s="1" t="s">
        <v>940</v>
      </c>
      <c r="B425" s="1" t="s">
        <v>953</v>
      </c>
      <c r="C425" s="1">
        <v>200</v>
      </c>
      <c r="D425" s="1">
        <v>79</v>
      </c>
      <c r="E425" s="1" t="s">
        <v>24</v>
      </c>
      <c r="F425" s="1">
        <v>288</v>
      </c>
      <c r="G425" s="1">
        <v>545</v>
      </c>
      <c r="H425" s="1">
        <v>131</v>
      </c>
      <c r="I425" s="1">
        <v>465</v>
      </c>
      <c r="J425" s="1">
        <v>5.6</v>
      </c>
      <c r="K425" s="1">
        <v>135</v>
      </c>
      <c r="L425" s="1" t="s">
        <v>25</v>
      </c>
      <c r="M425" s="1">
        <v>0</v>
      </c>
      <c r="N425" s="1">
        <v>385</v>
      </c>
      <c r="O425" s="1">
        <v>5</v>
      </c>
      <c r="P425" s="1" t="s">
        <v>56</v>
      </c>
      <c r="Q425" s="1" t="s">
        <v>169</v>
      </c>
      <c r="R425" s="1">
        <v>4322</v>
      </c>
      <c r="S425" s="1">
        <v>1809</v>
      </c>
      <c r="T425" s="1">
        <v>1538</v>
      </c>
      <c r="U425" s="1" t="s">
        <v>28</v>
      </c>
      <c r="V425" s="3" t="s">
        <v>954</v>
      </c>
    </row>
    <row r="426" spans="1:22">
      <c r="A426" s="1" t="s">
        <v>940</v>
      </c>
      <c r="B426" s="1" t="s">
        <v>955</v>
      </c>
      <c r="C426" s="1">
        <v>160</v>
      </c>
      <c r="D426" s="1">
        <v>59</v>
      </c>
      <c r="E426" s="1" t="s">
        <v>24</v>
      </c>
      <c r="F426" s="1">
        <v>216</v>
      </c>
      <c r="G426" s="1">
        <v>310</v>
      </c>
      <c r="H426" s="1">
        <v>136</v>
      </c>
      <c r="I426" s="1">
        <v>365</v>
      </c>
      <c r="J426" s="1">
        <v>7.6</v>
      </c>
      <c r="K426" s="1">
        <v>110</v>
      </c>
      <c r="L426" s="1" t="s">
        <v>25</v>
      </c>
      <c r="M426" s="1">
        <v>0</v>
      </c>
      <c r="N426" s="1">
        <v>385</v>
      </c>
      <c r="O426" s="1">
        <v>5</v>
      </c>
      <c r="P426" s="1" t="s">
        <v>56</v>
      </c>
      <c r="Q426" s="1" t="s">
        <v>169</v>
      </c>
      <c r="R426" s="1">
        <v>4264</v>
      </c>
      <c r="S426" s="1">
        <v>1809</v>
      </c>
      <c r="T426" s="1">
        <v>1564</v>
      </c>
      <c r="U426" s="1" t="s">
        <v>28</v>
      </c>
      <c r="V426" s="3" t="s">
        <v>956</v>
      </c>
    </row>
    <row r="427" spans="1:22">
      <c r="A427" s="1" t="s">
        <v>940</v>
      </c>
      <c r="B427" s="1" t="s">
        <v>957</v>
      </c>
      <c r="C427" s="1">
        <v>160</v>
      </c>
      <c r="D427" s="1">
        <v>77</v>
      </c>
      <c r="E427" s="1" t="s">
        <v>24</v>
      </c>
      <c r="F427" s="1">
        <v>288</v>
      </c>
      <c r="G427" s="1">
        <v>310</v>
      </c>
      <c r="H427" s="1">
        <v>138</v>
      </c>
      <c r="I427" s="1">
        <v>465</v>
      </c>
      <c r="J427" s="1">
        <v>7.1</v>
      </c>
      <c r="K427" s="1">
        <v>120</v>
      </c>
      <c r="L427" s="1" t="s">
        <v>25</v>
      </c>
      <c r="M427" s="1">
        <v>0</v>
      </c>
      <c r="N427" s="1">
        <v>385</v>
      </c>
      <c r="O427" s="1">
        <v>5</v>
      </c>
      <c r="P427" s="1" t="s">
        <v>56</v>
      </c>
      <c r="Q427" s="1" t="s">
        <v>169</v>
      </c>
      <c r="R427" s="1">
        <v>4264</v>
      </c>
      <c r="S427" s="1">
        <v>1809</v>
      </c>
      <c r="T427" s="1">
        <v>1564</v>
      </c>
      <c r="U427" s="1" t="s">
        <v>28</v>
      </c>
      <c r="V427" s="3" t="s">
        <v>958</v>
      </c>
    </row>
    <row r="428" spans="1:22">
      <c r="A428" s="1" t="s">
        <v>940</v>
      </c>
      <c r="B428" s="1" t="s">
        <v>959</v>
      </c>
      <c r="C428" s="1">
        <v>160</v>
      </c>
      <c r="D428" s="1">
        <v>52</v>
      </c>
      <c r="E428" s="1" t="s">
        <v>24</v>
      </c>
      <c r="F428" s="1">
        <v>192</v>
      </c>
      <c r="G428" s="1">
        <v>310</v>
      </c>
      <c r="H428" s="1">
        <v>134</v>
      </c>
      <c r="I428" s="1">
        <v>325</v>
      </c>
      <c r="J428" s="1">
        <v>8.1999999999999993</v>
      </c>
      <c r="K428" s="1">
        <v>90</v>
      </c>
      <c r="L428" s="1" t="s">
        <v>25</v>
      </c>
      <c r="M428" s="1">
        <v>0</v>
      </c>
      <c r="N428" s="1">
        <v>385</v>
      </c>
      <c r="O428" s="1">
        <v>5</v>
      </c>
      <c r="P428" s="1" t="s">
        <v>56</v>
      </c>
      <c r="Q428" s="1" t="s">
        <v>169</v>
      </c>
      <c r="R428" s="1">
        <v>4264</v>
      </c>
      <c r="S428" s="1">
        <v>1809</v>
      </c>
      <c r="T428" s="1">
        <v>1564</v>
      </c>
      <c r="U428" s="1" t="s">
        <v>28</v>
      </c>
      <c r="V428" s="3" t="s">
        <v>960</v>
      </c>
    </row>
    <row r="429" spans="1:22">
      <c r="A429" s="1" t="s">
        <v>940</v>
      </c>
      <c r="B429" s="1" t="s">
        <v>961</v>
      </c>
      <c r="C429" s="1">
        <v>180</v>
      </c>
      <c r="D429" s="1">
        <v>77</v>
      </c>
      <c r="E429" s="1" t="s">
        <v>24</v>
      </c>
      <c r="F429" s="1">
        <v>288</v>
      </c>
      <c r="G429" s="1">
        <v>679</v>
      </c>
      <c r="H429" s="1">
        <v>152</v>
      </c>
      <c r="I429" s="1">
        <v>420</v>
      </c>
      <c r="J429" s="1">
        <v>5.4</v>
      </c>
      <c r="K429" s="1">
        <v>120</v>
      </c>
      <c r="L429" s="1" t="s">
        <v>25</v>
      </c>
      <c r="M429" s="1">
        <v>1200</v>
      </c>
      <c r="N429" s="1">
        <v>543</v>
      </c>
      <c r="O429" s="1">
        <v>5</v>
      </c>
      <c r="P429" s="1" t="s">
        <v>63</v>
      </c>
      <c r="Q429" s="1" t="s">
        <v>40</v>
      </c>
      <c r="R429" s="1">
        <v>4584</v>
      </c>
      <c r="S429" s="1">
        <v>1852</v>
      </c>
      <c r="T429" s="1">
        <v>1631</v>
      </c>
      <c r="U429" s="1" t="s">
        <v>34</v>
      </c>
      <c r="V429" s="3" t="s">
        <v>962</v>
      </c>
    </row>
    <row r="430" spans="1:22">
      <c r="A430" s="1" t="s">
        <v>940</v>
      </c>
      <c r="B430" s="1" t="s">
        <v>963</v>
      </c>
      <c r="C430" s="1">
        <v>180</v>
      </c>
      <c r="D430" s="1">
        <v>77</v>
      </c>
      <c r="E430" s="1" t="s">
        <v>24</v>
      </c>
      <c r="F430" s="1">
        <v>288</v>
      </c>
      <c r="G430" s="1">
        <v>545</v>
      </c>
      <c r="H430" s="1">
        <v>149</v>
      </c>
      <c r="I430" s="1">
        <v>445</v>
      </c>
      <c r="J430" s="1">
        <v>6.7</v>
      </c>
      <c r="K430" s="1">
        <v>120</v>
      </c>
      <c r="L430" s="1" t="s">
        <v>25</v>
      </c>
      <c r="M430" s="1">
        <v>1000</v>
      </c>
      <c r="N430" s="1">
        <v>543</v>
      </c>
      <c r="O430" s="1">
        <v>5</v>
      </c>
      <c r="P430" s="1" t="s">
        <v>56</v>
      </c>
      <c r="Q430" s="1" t="s">
        <v>40</v>
      </c>
      <c r="R430" s="1">
        <v>4584</v>
      </c>
      <c r="S430" s="1">
        <v>1852</v>
      </c>
      <c r="T430" s="1">
        <v>1631</v>
      </c>
      <c r="U430" s="1" t="s">
        <v>34</v>
      </c>
      <c r="V430" s="3" t="s">
        <v>964</v>
      </c>
    </row>
    <row r="431" spans="1:22">
      <c r="A431" s="1" t="s">
        <v>940</v>
      </c>
      <c r="B431" s="1" t="s">
        <v>965</v>
      </c>
      <c r="C431" s="1">
        <v>180</v>
      </c>
      <c r="D431" s="1">
        <v>77</v>
      </c>
      <c r="E431" s="1" t="s">
        <v>24</v>
      </c>
      <c r="F431" s="1">
        <v>288</v>
      </c>
      <c r="G431" s="1">
        <v>679</v>
      </c>
      <c r="H431" s="1">
        <v>155</v>
      </c>
      <c r="I431" s="1">
        <v>435</v>
      </c>
      <c r="J431" s="1">
        <v>6.6</v>
      </c>
      <c r="K431" s="1">
        <v>120</v>
      </c>
      <c r="L431" s="1" t="s">
        <v>25</v>
      </c>
      <c r="M431" s="1">
        <v>1200</v>
      </c>
      <c r="N431" s="1">
        <v>543</v>
      </c>
      <c r="O431" s="1">
        <v>5</v>
      </c>
      <c r="P431" s="1" t="s">
        <v>63</v>
      </c>
      <c r="Q431" s="1" t="s">
        <v>40</v>
      </c>
      <c r="R431" s="1">
        <v>4584</v>
      </c>
      <c r="S431" s="1">
        <v>1852</v>
      </c>
      <c r="T431" s="1">
        <v>1631</v>
      </c>
      <c r="U431" s="1" t="s">
        <v>34</v>
      </c>
      <c r="V431" s="3" t="s">
        <v>966</v>
      </c>
    </row>
    <row r="432" spans="1:22">
      <c r="A432" s="1" t="s">
        <v>940</v>
      </c>
      <c r="B432" s="1" t="s">
        <v>967</v>
      </c>
      <c r="C432" s="1">
        <v>160</v>
      </c>
      <c r="D432" s="1">
        <v>52</v>
      </c>
      <c r="E432" s="1" t="s">
        <v>24</v>
      </c>
      <c r="F432" s="1">
        <v>192</v>
      </c>
      <c r="G432" s="1">
        <v>310</v>
      </c>
      <c r="H432" s="1">
        <v>143</v>
      </c>
      <c r="I432" s="1">
        <v>285</v>
      </c>
      <c r="J432" s="1">
        <v>9</v>
      </c>
      <c r="K432" s="1">
        <v>87</v>
      </c>
      <c r="L432" s="1" t="s">
        <v>25</v>
      </c>
      <c r="M432" s="1">
        <v>1000</v>
      </c>
      <c r="N432" s="1">
        <v>543</v>
      </c>
      <c r="O432" s="1">
        <v>5</v>
      </c>
      <c r="P432" s="1" t="s">
        <v>56</v>
      </c>
      <c r="Q432" s="1" t="s">
        <v>40</v>
      </c>
      <c r="R432" s="1">
        <v>4584</v>
      </c>
      <c r="S432" s="1">
        <v>1852</v>
      </c>
      <c r="T432" s="1">
        <v>1640</v>
      </c>
      <c r="U432" s="1" t="s">
        <v>34</v>
      </c>
      <c r="V432" s="3" t="s">
        <v>968</v>
      </c>
    </row>
    <row r="433" spans="1:22">
      <c r="A433" s="1" t="s">
        <v>940</v>
      </c>
      <c r="B433" s="1" t="s">
        <v>969</v>
      </c>
      <c r="C433" s="1">
        <v>180</v>
      </c>
      <c r="D433" s="1">
        <v>77</v>
      </c>
      <c r="E433" s="1" t="s">
        <v>24</v>
      </c>
      <c r="F433" s="1">
        <v>288</v>
      </c>
      <c r="G433" s="1">
        <v>679</v>
      </c>
      <c r="H433" s="1">
        <v>144</v>
      </c>
      <c r="I433" s="1">
        <v>430</v>
      </c>
      <c r="J433" s="1">
        <v>5.5</v>
      </c>
      <c r="K433" s="1">
        <v>120</v>
      </c>
      <c r="L433" s="1" t="s">
        <v>25</v>
      </c>
      <c r="M433" s="1">
        <v>1200</v>
      </c>
      <c r="N433" s="1">
        <v>549</v>
      </c>
      <c r="O433" s="1">
        <v>5</v>
      </c>
      <c r="P433" s="1" t="s">
        <v>63</v>
      </c>
      <c r="Q433" s="1" t="s">
        <v>40</v>
      </c>
      <c r="R433" s="1">
        <v>4599</v>
      </c>
      <c r="S433" s="1">
        <v>1852</v>
      </c>
      <c r="T433" s="1">
        <v>1615</v>
      </c>
      <c r="U433" s="1" t="s">
        <v>34</v>
      </c>
      <c r="V433" s="3" t="s">
        <v>970</v>
      </c>
    </row>
    <row r="434" spans="1:22">
      <c r="A434" s="1" t="s">
        <v>940</v>
      </c>
      <c r="B434" s="1" t="s">
        <v>971</v>
      </c>
      <c r="C434" s="1">
        <v>180</v>
      </c>
      <c r="D434" s="1">
        <v>77</v>
      </c>
      <c r="E434" s="1" t="s">
        <v>24</v>
      </c>
      <c r="F434" s="1">
        <v>288</v>
      </c>
      <c r="G434" s="1">
        <v>545</v>
      </c>
      <c r="H434" s="1">
        <v>138</v>
      </c>
      <c r="I434" s="1">
        <v>460</v>
      </c>
      <c r="J434" s="1">
        <v>6.7</v>
      </c>
      <c r="K434" s="1">
        <v>120</v>
      </c>
      <c r="L434" s="1" t="s">
        <v>25</v>
      </c>
      <c r="M434" s="1">
        <v>1000</v>
      </c>
      <c r="N434" s="1">
        <v>549</v>
      </c>
      <c r="O434" s="1">
        <v>5</v>
      </c>
      <c r="P434" s="1" t="s">
        <v>56</v>
      </c>
      <c r="Q434" s="1" t="s">
        <v>40</v>
      </c>
      <c r="R434" s="1">
        <v>4599</v>
      </c>
      <c r="S434" s="1">
        <v>1852</v>
      </c>
      <c r="T434" s="1">
        <v>1615</v>
      </c>
      <c r="U434" s="1" t="s">
        <v>34</v>
      </c>
      <c r="V434" s="3" t="s">
        <v>972</v>
      </c>
    </row>
    <row r="435" spans="1:22">
      <c r="A435" s="1" t="s">
        <v>940</v>
      </c>
      <c r="B435" s="1" t="s">
        <v>973</v>
      </c>
      <c r="C435" s="1">
        <v>160</v>
      </c>
      <c r="D435" s="1">
        <v>52</v>
      </c>
      <c r="E435" s="1" t="s">
        <v>24</v>
      </c>
      <c r="F435" s="1">
        <v>288</v>
      </c>
      <c r="G435" s="1">
        <v>310</v>
      </c>
      <c r="H435" s="1">
        <v>142</v>
      </c>
      <c r="I435" s="1">
        <v>320</v>
      </c>
      <c r="J435" s="1">
        <v>8.9</v>
      </c>
      <c r="K435" s="1">
        <v>87</v>
      </c>
      <c r="L435" s="1" t="s">
        <v>25</v>
      </c>
      <c r="M435" s="1">
        <v>1000</v>
      </c>
      <c r="N435" s="1">
        <v>549</v>
      </c>
      <c r="O435" s="1">
        <v>5</v>
      </c>
      <c r="P435" s="1" t="s">
        <v>56</v>
      </c>
      <c r="Q435" s="1" t="s">
        <v>40</v>
      </c>
      <c r="R435" s="1">
        <v>4599</v>
      </c>
      <c r="S435" s="1">
        <v>1852</v>
      </c>
      <c r="T435" s="1">
        <v>1615</v>
      </c>
      <c r="U435" s="1" t="s">
        <v>34</v>
      </c>
      <c r="V435" s="3" t="s">
        <v>974</v>
      </c>
    </row>
    <row r="436" spans="1:22">
      <c r="A436" s="1" t="s">
        <v>940</v>
      </c>
      <c r="B436" s="1" t="s">
        <v>975</v>
      </c>
      <c r="C436" s="1">
        <v>180</v>
      </c>
      <c r="D436" s="1">
        <v>86</v>
      </c>
      <c r="E436" s="1" t="s">
        <v>24</v>
      </c>
      <c r="F436" s="1">
        <v>312</v>
      </c>
      <c r="G436" s="1">
        <v>560</v>
      </c>
      <c r="H436" s="1">
        <v>145</v>
      </c>
      <c r="I436" s="1">
        <v>500</v>
      </c>
      <c r="J436" s="1">
        <v>5.4</v>
      </c>
      <c r="K436" s="1">
        <v>145</v>
      </c>
      <c r="L436" s="1" t="s">
        <v>25</v>
      </c>
      <c r="M436" s="1">
        <v>1200</v>
      </c>
      <c r="N436" s="1">
        <v>532</v>
      </c>
      <c r="O436" s="1">
        <v>5</v>
      </c>
      <c r="P436" s="1" t="s">
        <v>63</v>
      </c>
      <c r="Q436" s="1" t="s">
        <v>131</v>
      </c>
      <c r="R436" s="1">
        <v>4961</v>
      </c>
      <c r="S436" s="1">
        <v>1862</v>
      </c>
      <c r="T436" s="1">
        <v>1536</v>
      </c>
      <c r="U436" s="1" t="s">
        <v>66</v>
      </c>
      <c r="V436" s="3" t="s">
        <v>976</v>
      </c>
    </row>
    <row r="437" spans="1:22">
      <c r="A437" s="1" t="s">
        <v>940</v>
      </c>
      <c r="B437" s="1" t="s">
        <v>977</v>
      </c>
      <c r="C437" s="1">
        <v>180</v>
      </c>
      <c r="D437" s="1">
        <v>77</v>
      </c>
      <c r="E437" s="1" t="s">
        <v>24</v>
      </c>
      <c r="F437" s="1">
        <v>288</v>
      </c>
      <c r="G437" s="1">
        <v>550</v>
      </c>
      <c r="H437" s="1">
        <v>132</v>
      </c>
      <c r="I437" s="1">
        <v>475</v>
      </c>
      <c r="J437" s="1">
        <v>6.5</v>
      </c>
      <c r="K437" s="1">
        <v>125</v>
      </c>
      <c r="L437" s="1" t="s">
        <v>25</v>
      </c>
      <c r="M437" s="1">
        <v>1000</v>
      </c>
      <c r="N437" s="1">
        <v>532</v>
      </c>
      <c r="O437" s="1">
        <v>5</v>
      </c>
      <c r="P437" s="1" t="s">
        <v>56</v>
      </c>
      <c r="Q437" s="1" t="s">
        <v>131</v>
      </c>
      <c r="R437" s="1">
        <v>4961</v>
      </c>
      <c r="S437" s="1">
        <v>1862</v>
      </c>
      <c r="T437" s="1">
        <v>1536</v>
      </c>
      <c r="U437" s="1" t="s">
        <v>66</v>
      </c>
      <c r="V437" s="3" t="s">
        <v>978</v>
      </c>
    </row>
    <row r="438" spans="1:22">
      <c r="A438" s="1" t="s">
        <v>940</v>
      </c>
      <c r="B438" s="1" t="s">
        <v>979</v>
      </c>
      <c r="C438" s="1">
        <v>180</v>
      </c>
      <c r="D438" s="1">
        <v>86</v>
      </c>
      <c r="E438" s="1" t="s">
        <v>24</v>
      </c>
      <c r="F438" s="1">
        <v>312</v>
      </c>
      <c r="G438" s="1">
        <v>550</v>
      </c>
      <c r="H438" s="1">
        <v>133</v>
      </c>
      <c r="I438" s="1">
        <v>525</v>
      </c>
      <c r="J438" s="1">
        <v>6.6</v>
      </c>
      <c r="K438" s="1">
        <v>145</v>
      </c>
      <c r="L438" s="1" t="s">
        <v>25</v>
      </c>
      <c r="M438" s="1">
        <v>1000</v>
      </c>
      <c r="N438" s="1">
        <v>532</v>
      </c>
      <c r="O438" s="1">
        <v>5</v>
      </c>
      <c r="P438" s="1" t="s">
        <v>56</v>
      </c>
      <c r="Q438" s="1" t="s">
        <v>131</v>
      </c>
      <c r="R438" s="1">
        <v>4961</v>
      </c>
      <c r="S438" s="1">
        <v>1862</v>
      </c>
      <c r="T438" s="1">
        <v>1536</v>
      </c>
      <c r="U438" s="1" t="s">
        <v>66</v>
      </c>
      <c r="V438" s="3" t="s">
        <v>980</v>
      </c>
    </row>
    <row r="439" spans="1:22">
      <c r="A439" s="1" t="s">
        <v>940</v>
      </c>
      <c r="B439" s="1" t="s">
        <v>981</v>
      </c>
      <c r="C439" s="1">
        <v>180</v>
      </c>
      <c r="D439" s="1">
        <v>86</v>
      </c>
      <c r="E439" s="1" t="s">
        <v>24</v>
      </c>
      <c r="F439" s="1">
        <v>312</v>
      </c>
      <c r="G439" s="1">
        <v>560</v>
      </c>
      <c r="H439" s="1">
        <v>147</v>
      </c>
      <c r="I439" s="1">
        <v>500</v>
      </c>
      <c r="J439" s="1">
        <v>5.5</v>
      </c>
      <c r="K439" s="1">
        <v>145</v>
      </c>
      <c r="L439" s="1" t="s">
        <v>25</v>
      </c>
      <c r="M439" s="1">
        <v>1200</v>
      </c>
      <c r="N439" s="1">
        <v>605</v>
      </c>
      <c r="O439" s="1">
        <v>5</v>
      </c>
      <c r="P439" s="1" t="s">
        <v>63</v>
      </c>
      <c r="Q439" s="1" t="s">
        <v>131</v>
      </c>
      <c r="R439" s="1">
        <v>4961</v>
      </c>
      <c r="S439" s="1">
        <v>1862</v>
      </c>
      <c r="T439" s="1">
        <v>1536</v>
      </c>
      <c r="U439" s="1" t="s">
        <v>58</v>
      </c>
      <c r="V439" s="3" t="s">
        <v>982</v>
      </c>
    </row>
    <row r="440" spans="1:22">
      <c r="A440" s="1" t="s">
        <v>940</v>
      </c>
      <c r="B440" s="1" t="s">
        <v>983</v>
      </c>
      <c r="C440" s="1">
        <v>180</v>
      </c>
      <c r="D440" s="1">
        <v>77</v>
      </c>
      <c r="E440" s="1" t="s">
        <v>24</v>
      </c>
      <c r="F440" s="1">
        <v>288</v>
      </c>
      <c r="G440" s="1">
        <v>550</v>
      </c>
      <c r="H440" s="1">
        <v>146</v>
      </c>
      <c r="I440" s="1">
        <v>470</v>
      </c>
      <c r="J440" s="1">
        <v>6.6</v>
      </c>
      <c r="K440" s="1">
        <v>125</v>
      </c>
      <c r="L440" s="1" t="s">
        <v>25</v>
      </c>
      <c r="M440" s="1">
        <v>1000</v>
      </c>
      <c r="N440" s="1">
        <v>605</v>
      </c>
      <c r="O440" s="1">
        <v>5</v>
      </c>
      <c r="P440" s="1" t="s">
        <v>56</v>
      </c>
      <c r="Q440" s="1" t="s">
        <v>131</v>
      </c>
      <c r="R440" s="1">
        <v>4961</v>
      </c>
      <c r="S440" s="1">
        <v>1862</v>
      </c>
      <c r="T440" s="1">
        <v>1536</v>
      </c>
      <c r="U440" s="1" t="s">
        <v>58</v>
      </c>
      <c r="V440" s="3" t="s">
        <v>984</v>
      </c>
    </row>
    <row r="441" spans="1:22">
      <c r="A441" s="1" t="s">
        <v>940</v>
      </c>
      <c r="B441" s="1" t="s">
        <v>985</v>
      </c>
      <c r="C441" s="1">
        <v>180</v>
      </c>
      <c r="D441" s="1">
        <v>86</v>
      </c>
      <c r="E441" s="1" t="s">
        <v>24</v>
      </c>
      <c r="F441" s="1">
        <v>312</v>
      </c>
      <c r="G441" s="1">
        <v>550</v>
      </c>
      <c r="H441" s="1">
        <v>125</v>
      </c>
      <c r="I441" s="1">
        <v>520</v>
      </c>
      <c r="J441" s="1">
        <v>6.7</v>
      </c>
      <c r="K441" s="1">
        <v>145</v>
      </c>
      <c r="L441" s="1" t="s">
        <v>25</v>
      </c>
      <c r="M441" s="1">
        <v>1000</v>
      </c>
      <c r="N441" s="1">
        <v>605</v>
      </c>
      <c r="O441" s="1">
        <v>5</v>
      </c>
      <c r="P441" s="1" t="s">
        <v>56</v>
      </c>
      <c r="Q441" s="1" t="s">
        <v>131</v>
      </c>
      <c r="R441" s="1">
        <v>4961</v>
      </c>
      <c r="S441" s="1">
        <v>1862</v>
      </c>
      <c r="T441" s="1">
        <v>1536</v>
      </c>
      <c r="U441" s="1" t="s">
        <v>58</v>
      </c>
      <c r="V441" s="3" t="s">
        <v>986</v>
      </c>
    </row>
    <row r="442" spans="1:22">
      <c r="A442" s="1" t="s">
        <v>987</v>
      </c>
      <c r="B442" s="1" t="s">
        <v>988</v>
      </c>
      <c r="C442" s="1">
        <v>180</v>
      </c>
      <c r="D442" s="1">
        <v>67</v>
      </c>
      <c r="E442" s="1" t="s">
        <v>24</v>
      </c>
      <c r="F442" s="1"/>
      <c r="G442" s="1">
        <v>420</v>
      </c>
      <c r="H442" s="1">
        <v>151</v>
      </c>
      <c r="I442" s="1">
        <v>360</v>
      </c>
      <c r="J442" s="1">
        <v>7.3</v>
      </c>
      <c r="K442" s="1">
        <v>110</v>
      </c>
      <c r="L442" s="1" t="s">
        <v>25</v>
      </c>
      <c r="M442" s="1">
        <v>1500</v>
      </c>
      <c r="N442" s="1">
        <v>404</v>
      </c>
      <c r="O442" s="1">
        <v>5</v>
      </c>
      <c r="P442" s="1" t="s">
        <v>56</v>
      </c>
      <c r="Q442" s="1" t="s">
        <v>40</v>
      </c>
      <c r="R442" s="1">
        <v>4440</v>
      </c>
      <c r="S442" s="1">
        <v>1873</v>
      </c>
      <c r="T442" s="1">
        <v>1596</v>
      </c>
      <c r="U442" s="1" t="s">
        <v>34</v>
      </c>
      <c r="V442" s="3" t="s">
        <v>989</v>
      </c>
    </row>
    <row r="443" spans="1:22">
      <c r="A443" s="1" t="s">
        <v>987</v>
      </c>
      <c r="B443" s="1" t="s">
        <v>990</v>
      </c>
      <c r="C443" s="1">
        <v>180</v>
      </c>
      <c r="D443" s="1">
        <v>79</v>
      </c>
      <c r="E443" s="1" t="s">
        <v>24</v>
      </c>
      <c r="F443" s="1">
        <v>324</v>
      </c>
      <c r="G443" s="1">
        <v>420</v>
      </c>
      <c r="H443" s="1">
        <v>146</v>
      </c>
      <c r="I443" s="1">
        <v>420</v>
      </c>
      <c r="J443" s="1">
        <v>7.3</v>
      </c>
      <c r="K443" s="1">
        <v>125</v>
      </c>
      <c r="L443" s="1" t="s">
        <v>25</v>
      </c>
      <c r="M443" s="1">
        <v>1500</v>
      </c>
      <c r="N443" s="1">
        <v>404</v>
      </c>
      <c r="O443" s="1">
        <v>5</v>
      </c>
      <c r="P443" s="1" t="s">
        <v>56</v>
      </c>
      <c r="Q443" s="1" t="s">
        <v>40</v>
      </c>
      <c r="R443" s="1">
        <v>4440</v>
      </c>
      <c r="S443" s="1">
        <v>1873</v>
      </c>
      <c r="T443" s="1">
        <v>1596</v>
      </c>
      <c r="U443" s="1" t="s">
        <v>34</v>
      </c>
      <c r="V443" s="3" t="s">
        <v>991</v>
      </c>
    </row>
    <row r="444" spans="1:22">
      <c r="A444" s="1" t="s">
        <v>987</v>
      </c>
      <c r="B444" s="1" t="s">
        <v>992</v>
      </c>
      <c r="C444" s="1">
        <v>180</v>
      </c>
      <c r="D444" s="1">
        <v>79</v>
      </c>
      <c r="E444" s="1" t="s">
        <v>24</v>
      </c>
      <c r="F444" s="1">
        <v>324</v>
      </c>
      <c r="G444" s="1">
        <v>670</v>
      </c>
      <c r="H444" s="1">
        <v>155</v>
      </c>
      <c r="I444" s="1">
        <v>400</v>
      </c>
      <c r="J444" s="1">
        <v>4.8</v>
      </c>
      <c r="K444" s="1">
        <v>125</v>
      </c>
      <c r="L444" s="1" t="s">
        <v>25</v>
      </c>
      <c r="M444" s="1">
        <v>1800</v>
      </c>
      <c r="N444" s="1">
        <v>404</v>
      </c>
      <c r="O444" s="1">
        <v>5</v>
      </c>
      <c r="P444" s="1" t="s">
        <v>63</v>
      </c>
      <c r="Q444" s="1" t="s">
        <v>40</v>
      </c>
      <c r="R444" s="1">
        <v>4440</v>
      </c>
      <c r="S444" s="1">
        <v>1873</v>
      </c>
      <c r="T444" s="1">
        <v>1596</v>
      </c>
      <c r="U444" s="1" t="s">
        <v>34</v>
      </c>
      <c r="V444" s="3" t="s">
        <v>993</v>
      </c>
    </row>
    <row r="445" spans="1:22">
      <c r="A445" s="1" t="s">
        <v>987</v>
      </c>
      <c r="B445" s="1" t="s">
        <v>994</v>
      </c>
      <c r="C445" s="1">
        <v>180</v>
      </c>
      <c r="D445" s="1">
        <v>79</v>
      </c>
      <c r="E445" s="1" t="s">
        <v>24</v>
      </c>
      <c r="F445" s="1">
        <v>324</v>
      </c>
      <c r="G445" s="1">
        <v>670</v>
      </c>
      <c r="H445" s="1">
        <v>155</v>
      </c>
      <c r="I445" s="1">
        <v>400</v>
      </c>
      <c r="J445" s="1">
        <v>4.5999999999999996</v>
      </c>
      <c r="K445" s="1">
        <v>125</v>
      </c>
      <c r="L445" s="1" t="s">
        <v>25</v>
      </c>
      <c r="M445" s="1">
        <v>1800</v>
      </c>
      <c r="N445" s="1">
        <v>404</v>
      </c>
      <c r="O445" s="1">
        <v>5</v>
      </c>
      <c r="P445" s="1" t="s">
        <v>63</v>
      </c>
      <c r="Q445" s="1" t="s">
        <v>40</v>
      </c>
      <c r="R445" s="1">
        <v>4440</v>
      </c>
      <c r="S445" s="1">
        <v>1873</v>
      </c>
      <c r="T445" s="1">
        <v>1596</v>
      </c>
      <c r="U445" s="1" t="s">
        <v>34</v>
      </c>
      <c r="V445" s="3" t="s">
        <v>995</v>
      </c>
    </row>
    <row r="446" spans="1:22">
      <c r="A446" s="1" t="s">
        <v>987</v>
      </c>
      <c r="B446" s="1" t="s">
        <v>996</v>
      </c>
      <c r="C446" s="1">
        <v>180</v>
      </c>
      <c r="D446" s="1">
        <v>88</v>
      </c>
      <c r="E446" s="1" t="s">
        <v>24</v>
      </c>
      <c r="F446" s="1"/>
      <c r="G446" s="1">
        <v>480</v>
      </c>
      <c r="H446" s="1">
        <v>135</v>
      </c>
      <c r="I446" s="1">
        <v>485</v>
      </c>
      <c r="J446" s="1">
        <v>6.9</v>
      </c>
      <c r="K446" s="1">
        <v>190</v>
      </c>
      <c r="L446" s="1" t="s">
        <v>25</v>
      </c>
      <c r="M446" s="1">
        <v>1600</v>
      </c>
      <c r="N446" s="1">
        <v>446</v>
      </c>
      <c r="O446" s="1">
        <v>5</v>
      </c>
      <c r="P446" s="1" t="s">
        <v>56</v>
      </c>
      <c r="Q446" s="1" t="s">
        <v>111</v>
      </c>
      <c r="R446" s="1">
        <v>5000</v>
      </c>
      <c r="S446" s="1">
        <v>1942</v>
      </c>
      <c r="T446" s="1">
        <v>1546</v>
      </c>
      <c r="U446" s="1" t="s">
        <v>66</v>
      </c>
      <c r="V446" s="3" t="s">
        <v>997</v>
      </c>
    </row>
    <row r="447" spans="1:22">
      <c r="A447" s="1" t="s">
        <v>987</v>
      </c>
      <c r="B447" s="1" t="s">
        <v>998</v>
      </c>
      <c r="C447" s="1">
        <v>180</v>
      </c>
      <c r="D447" s="1">
        <v>102</v>
      </c>
      <c r="E447" s="1" t="s">
        <v>24</v>
      </c>
      <c r="F447" s="1"/>
      <c r="G447" s="1">
        <v>670</v>
      </c>
      <c r="H447" s="1">
        <v>146</v>
      </c>
      <c r="I447" s="1">
        <v>530</v>
      </c>
      <c r="J447" s="1">
        <v>5.5</v>
      </c>
      <c r="K447" s="1">
        <v>225</v>
      </c>
      <c r="L447" s="1" t="s">
        <v>25</v>
      </c>
      <c r="M447" s="1">
        <v>2000</v>
      </c>
      <c r="N447" s="1">
        <v>446</v>
      </c>
      <c r="O447" s="1">
        <v>5</v>
      </c>
      <c r="P447" s="1" t="s">
        <v>63</v>
      </c>
      <c r="Q447" s="1" t="s">
        <v>111</v>
      </c>
      <c r="R447" s="1">
        <v>5000</v>
      </c>
      <c r="S447" s="1">
        <v>1942</v>
      </c>
      <c r="T447" s="1">
        <v>1546</v>
      </c>
      <c r="U447" s="1" t="s">
        <v>66</v>
      </c>
      <c r="V447" s="3" t="s">
        <v>999</v>
      </c>
    </row>
    <row r="448" spans="1:22">
      <c r="A448" s="1" t="s">
        <v>987</v>
      </c>
      <c r="B448" s="1" t="s">
        <v>1000</v>
      </c>
      <c r="C448" s="1">
        <v>180</v>
      </c>
      <c r="D448" s="1">
        <v>102</v>
      </c>
      <c r="E448" s="1" t="s">
        <v>24</v>
      </c>
      <c r="F448" s="1"/>
      <c r="G448" s="1">
        <v>870</v>
      </c>
      <c r="H448" s="1">
        <v>146</v>
      </c>
      <c r="I448" s="1">
        <v>530</v>
      </c>
      <c r="J448" s="1">
        <v>4</v>
      </c>
      <c r="K448" s="1">
        <v>225</v>
      </c>
      <c r="L448" s="1" t="s">
        <v>25</v>
      </c>
      <c r="M448" s="1">
        <v>2000</v>
      </c>
      <c r="N448" s="1">
        <v>446</v>
      </c>
      <c r="O448" s="1">
        <v>5</v>
      </c>
      <c r="P448" s="1" t="s">
        <v>63</v>
      </c>
      <c r="Q448" s="1" t="s">
        <v>111</v>
      </c>
      <c r="R448" s="1">
        <v>5000</v>
      </c>
      <c r="S448" s="1">
        <v>1942</v>
      </c>
      <c r="T448" s="1">
        <v>1546</v>
      </c>
      <c r="U448" s="1" t="s">
        <v>66</v>
      </c>
      <c r="V448" s="3" t="s">
        <v>1001</v>
      </c>
    </row>
    <row r="449" spans="1:22">
      <c r="A449" s="1" t="s">
        <v>987</v>
      </c>
      <c r="B449" s="1" t="s">
        <v>1002</v>
      </c>
      <c r="C449" s="1">
        <v>180</v>
      </c>
      <c r="D449" s="1">
        <v>65</v>
      </c>
      <c r="E449" s="1" t="s">
        <v>24</v>
      </c>
      <c r="F449" s="1"/>
      <c r="G449" s="1">
        <v>543</v>
      </c>
      <c r="H449" s="1">
        <v>152</v>
      </c>
      <c r="I449" s="1">
        <v>330</v>
      </c>
      <c r="J449" s="1">
        <v>3.7</v>
      </c>
      <c r="K449" s="1">
        <v>114</v>
      </c>
      <c r="L449" s="1" t="s">
        <v>25</v>
      </c>
      <c r="M449" s="1">
        <v>1600</v>
      </c>
      <c r="N449" s="1">
        <v>318</v>
      </c>
      <c r="O449" s="1">
        <v>5</v>
      </c>
      <c r="P449" s="1" t="s">
        <v>63</v>
      </c>
      <c r="Q449" s="1" t="s">
        <v>33</v>
      </c>
      <c r="R449" s="1">
        <v>4233</v>
      </c>
      <c r="S449" s="1">
        <v>1837</v>
      </c>
      <c r="T449" s="1">
        <v>1573</v>
      </c>
      <c r="U449" s="1" t="s">
        <v>34</v>
      </c>
      <c r="V449" s="3" t="s">
        <v>1003</v>
      </c>
    </row>
    <row r="450" spans="1:22">
      <c r="A450" s="1" t="s">
        <v>987</v>
      </c>
      <c r="B450" s="1" t="s">
        <v>1004</v>
      </c>
      <c r="C450" s="1">
        <v>180</v>
      </c>
      <c r="D450" s="1">
        <v>49</v>
      </c>
      <c r="E450" s="1" t="s">
        <v>24</v>
      </c>
      <c r="F450" s="1"/>
      <c r="G450" s="1">
        <v>343</v>
      </c>
      <c r="H450" s="1">
        <v>147</v>
      </c>
      <c r="I450" s="1">
        <v>275</v>
      </c>
      <c r="J450" s="1">
        <v>5.7</v>
      </c>
      <c r="K450" s="1">
        <v>80</v>
      </c>
      <c r="L450" s="1" t="s">
        <v>25</v>
      </c>
      <c r="M450" s="1">
        <v>1000</v>
      </c>
      <c r="N450" s="1">
        <v>318</v>
      </c>
      <c r="O450" s="1">
        <v>5</v>
      </c>
      <c r="P450" s="1" t="s">
        <v>56</v>
      </c>
      <c r="Q450" s="1" t="s">
        <v>33</v>
      </c>
      <c r="R450" s="1">
        <v>4233</v>
      </c>
      <c r="S450" s="1">
        <v>1837</v>
      </c>
      <c r="T450" s="1">
        <v>1549</v>
      </c>
      <c r="U450" s="1" t="s">
        <v>34</v>
      </c>
      <c r="V450" s="3" t="s">
        <v>1005</v>
      </c>
    </row>
    <row r="451" spans="1:22">
      <c r="A451" s="1" t="s">
        <v>987</v>
      </c>
      <c r="B451" s="1" t="s">
        <v>1006</v>
      </c>
      <c r="C451" s="1">
        <v>180</v>
      </c>
      <c r="D451" s="1">
        <v>65</v>
      </c>
      <c r="E451" s="1" t="s">
        <v>24</v>
      </c>
      <c r="F451" s="1"/>
      <c r="G451" s="1">
        <v>343</v>
      </c>
      <c r="H451" s="1">
        <v>138</v>
      </c>
      <c r="I451" s="1">
        <v>365</v>
      </c>
      <c r="J451" s="1">
        <v>5.3</v>
      </c>
      <c r="K451" s="1">
        <v>113</v>
      </c>
      <c r="L451" s="1" t="s">
        <v>25</v>
      </c>
      <c r="M451" s="1">
        <v>1600</v>
      </c>
      <c r="N451" s="1">
        <v>318</v>
      </c>
      <c r="O451" s="1">
        <v>5</v>
      </c>
      <c r="P451" s="1" t="s">
        <v>56</v>
      </c>
      <c r="Q451" s="1" t="s">
        <v>33</v>
      </c>
      <c r="R451" s="1">
        <v>4233</v>
      </c>
      <c r="S451" s="1">
        <v>1837</v>
      </c>
      <c r="T451" s="1">
        <v>1549</v>
      </c>
      <c r="U451" s="1" t="s">
        <v>34</v>
      </c>
      <c r="V451" s="3" t="s">
        <v>1007</v>
      </c>
    </row>
    <row r="452" spans="1:22">
      <c r="A452" s="1" t="s">
        <v>987</v>
      </c>
      <c r="B452" s="1" t="s">
        <v>1008</v>
      </c>
      <c r="C452" s="1">
        <v>180</v>
      </c>
      <c r="D452" s="1">
        <v>65</v>
      </c>
      <c r="E452" s="1" t="s">
        <v>24</v>
      </c>
      <c r="F452" s="1"/>
      <c r="G452" s="1">
        <v>543</v>
      </c>
      <c r="H452" s="1">
        <v>145</v>
      </c>
      <c r="I452" s="1">
        <v>340</v>
      </c>
      <c r="J452" s="1">
        <v>3.6</v>
      </c>
      <c r="K452" s="1">
        <v>113</v>
      </c>
      <c r="L452" s="1" t="s">
        <v>25</v>
      </c>
      <c r="M452" s="1">
        <v>1600</v>
      </c>
      <c r="N452" s="1">
        <v>318</v>
      </c>
      <c r="O452" s="1">
        <v>5</v>
      </c>
      <c r="P452" s="1" t="s">
        <v>63</v>
      </c>
      <c r="Q452" s="1" t="s">
        <v>33</v>
      </c>
      <c r="R452" s="1">
        <v>4233</v>
      </c>
      <c r="S452" s="1">
        <v>1837</v>
      </c>
      <c r="T452" s="1">
        <v>1549</v>
      </c>
      <c r="U452" s="1" t="s">
        <v>34</v>
      </c>
      <c r="V452" s="3" t="s">
        <v>1009</v>
      </c>
    </row>
    <row r="453" spans="1:22">
      <c r="A453" s="1" t="s">
        <v>987</v>
      </c>
      <c r="B453" s="1" t="s">
        <v>1010</v>
      </c>
      <c r="C453" s="1">
        <v>180</v>
      </c>
      <c r="D453" s="1">
        <v>67</v>
      </c>
      <c r="E453" s="1" t="s">
        <v>24</v>
      </c>
      <c r="F453" s="1"/>
      <c r="G453" s="1">
        <v>420</v>
      </c>
      <c r="H453" s="1">
        <v>154</v>
      </c>
      <c r="I453" s="1">
        <v>345</v>
      </c>
      <c r="J453" s="1">
        <v>7.3</v>
      </c>
      <c r="K453" s="1">
        <v>110</v>
      </c>
      <c r="L453" s="1" t="s">
        <v>25</v>
      </c>
      <c r="M453" s="1">
        <v>1500</v>
      </c>
      <c r="N453" s="1">
        <v>410</v>
      </c>
      <c r="O453" s="1">
        <v>5</v>
      </c>
      <c r="P453" s="1" t="s">
        <v>56</v>
      </c>
      <c r="Q453" s="1" t="s">
        <v>40</v>
      </c>
      <c r="R453" s="1">
        <v>4440</v>
      </c>
      <c r="S453" s="1">
        <v>1863</v>
      </c>
      <c r="T453" s="1">
        <v>1652</v>
      </c>
      <c r="U453" s="1" t="s">
        <v>34</v>
      </c>
      <c r="V453" s="3" t="s">
        <v>1011</v>
      </c>
    </row>
    <row r="454" spans="1:22">
      <c r="A454" s="1" t="s">
        <v>987</v>
      </c>
      <c r="B454" s="1" t="s">
        <v>1012</v>
      </c>
      <c r="C454" s="1">
        <v>180</v>
      </c>
      <c r="D454" s="1">
        <v>79</v>
      </c>
      <c r="E454" s="1" t="s">
        <v>24</v>
      </c>
      <c r="F454" s="1">
        <v>324</v>
      </c>
      <c r="G454" s="1">
        <v>420</v>
      </c>
      <c r="H454" s="1">
        <v>152</v>
      </c>
      <c r="I454" s="1">
        <v>400</v>
      </c>
      <c r="J454" s="1">
        <v>7.3</v>
      </c>
      <c r="K454" s="1">
        <v>125</v>
      </c>
      <c r="L454" s="1" t="s">
        <v>25</v>
      </c>
      <c r="M454" s="1">
        <v>1500</v>
      </c>
      <c r="N454" s="1">
        <v>410</v>
      </c>
      <c r="O454" s="1">
        <v>5</v>
      </c>
      <c r="P454" s="1" t="s">
        <v>56</v>
      </c>
      <c r="Q454" s="1" t="s">
        <v>40</v>
      </c>
      <c r="R454" s="1">
        <v>4440</v>
      </c>
      <c r="S454" s="1">
        <v>1863</v>
      </c>
      <c r="T454" s="1">
        <v>1652</v>
      </c>
      <c r="U454" s="1" t="s">
        <v>34</v>
      </c>
      <c r="V454" s="3" t="s">
        <v>1013</v>
      </c>
    </row>
    <row r="455" spans="1:22">
      <c r="A455" s="1" t="s">
        <v>987</v>
      </c>
      <c r="B455" s="1" t="s">
        <v>1014</v>
      </c>
      <c r="C455" s="1">
        <v>180</v>
      </c>
      <c r="D455" s="1">
        <v>79</v>
      </c>
      <c r="E455" s="1" t="s">
        <v>24</v>
      </c>
      <c r="F455" s="1">
        <v>324</v>
      </c>
      <c r="G455" s="1">
        <v>670</v>
      </c>
      <c r="H455" s="1">
        <v>163</v>
      </c>
      <c r="I455" s="1">
        <v>385</v>
      </c>
      <c r="J455" s="1">
        <v>4.8</v>
      </c>
      <c r="K455" s="1">
        <v>125</v>
      </c>
      <c r="L455" s="1" t="s">
        <v>25</v>
      </c>
      <c r="M455" s="1">
        <v>1800</v>
      </c>
      <c r="N455" s="1">
        <v>410</v>
      </c>
      <c r="O455" s="1">
        <v>5</v>
      </c>
      <c r="P455" s="1" t="s">
        <v>63</v>
      </c>
      <c r="Q455" s="1" t="s">
        <v>40</v>
      </c>
      <c r="R455" s="1">
        <v>4440</v>
      </c>
      <c r="S455" s="1">
        <v>1863</v>
      </c>
      <c r="T455" s="1">
        <v>1652</v>
      </c>
      <c r="U455" s="1" t="s">
        <v>34</v>
      </c>
      <c r="V455" s="3" t="s">
        <v>1015</v>
      </c>
    </row>
    <row r="456" spans="1:22">
      <c r="A456" s="1" t="s">
        <v>987</v>
      </c>
      <c r="B456" s="1" t="s">
        <v>1016</v>
      </c>
      <c r="C456" s="1">
        <v>180</v>
      </c>
      <c r="D456" s="1">
        <v>79</v>
      </c>
      <c r="E456" s="1" t="s">
        <v>24</v>
      </c>
      <c r="F456" s="1">
        <v>324</v>
      </c>
      <c r="G456" s="1">
        <v>670</v>
      </c>
      <c r="H456" s="1">
        <v>163</v>
      </c>
      <c r="I456" s="1">
        <v>385</v>
      </c>
      <c r="J456" s="1">
        <v>4.5999999999999996</v>
      </c>
      <c r="K456" s="1">
        <v>125</v>
      </c>
      <c r="L456" s="1" t="s">
        <v>25</v>
      </c>
      <c r="M456" s="1">
        <v>1800</v>
      </c>
      <c r="N456" s="1">
        <v>410</v>
      </c>
      <c r="O456" s="1">
        <v>5</v>
      </c>
      <c r="P456" s="1" t="s">
        <v>63</v>
      </c>
      <c r="Q456" s="1" t="s">
        <v>40</v>
      </c>
      <c r="R456" s="1">
        <v>4440</v>
      </c>
      <c r="S456" s="1">
        <v>1863</v>
      </c>
      <c r="T456" s="1">
        <v>1652</v>
      </c>
      <c r="U456" s="1" t="s">
        <v>34</v>
      </c>
      <c r="V456" s="3" t="s">
        <v>1017</v>
      </c>
    </row>
    <row r="457" spans="1:22">
      <c r="A457" s="1" t="s">
        <v>987</v>
      </c>
      <c r="B457" s="1" t="s">
        <v>1018</v>
      </c>
      <c r="C457" s="1">
        <v>180</v>
      </c>
      <c r="D457" s="1">
        <v>100</v>
      </c>
      <c r="E457" s="1" t="s">
        <v>24</v>
      </c>
      <c r="F457" s="1">
        <v>192</v>
      </c>
      <c r="G457" s="1">
        <v>490</v>
      </c>
      <c r="H457" s="1">
        <v>182</v>
      </c>
      <c r="I457" s="1">
        <v>460</v>
      </c>
      <c r="J457" s="1">
        <v>8.4</v>
      </c>
      <c r="K457" s="1">
        <v>140</v>
      </c>
      <c r="L457" s="1" t="s">
        <v>25</v>
      </c>
      <c r="M457" s="1">
        <v>1200</v>
      </c>
      <c r="N457" s="1">
        <v>310</v>
      </c>
      <c r="O457" s="1">
        <v>7</v>
      </c>
      <c r="P457" s="1" t="s">
        <v>56</v>
      </c>
      <c r="Q457" s="1" t="s">
        <v>212</v>
      </c>
      <c r="R457" s="1">
        <v>5037</v>
      </c>
      <c r="S457" s="1">
        <v>1964</v>
      </c>
      <c r="T457" s="1">
        <v>1744</v>
      </c>
      <c r="U457" s="1" t="s">
        <v>34</v>
      </c>
      <c r="V457" s="3" t="s">
        <v>1019</v>
      </c>
    </row>
    <row r="458" spans="1:22">
      <c r="A458" s="1" t="s">
        <v>987</v>
      </c>
      <c r="B458" s="1" t="s">
        <v>1020</v>
      </c>
      <c r="C458" s="1">
        <v>180</v>
      </c>
      <c r="D458" s="1">
        <v>107</v>
      </c>
      <c r="E458" s="1" t="s">
        <v>24</v>
      </c>
      <c r="F458" s="1">
        <v>204</v>
      </c>
      <c r="G458" s="1">
        <v>770</v>
      </c>
      <c r="H458" s="1">
        <v>188</v>
      </c>
      <c r="I458" s="1">
        <v>470</v>
      </c>
      <c r="J458" s="1">
        <v>5.9</v>
      </c>
      <c r="K458" s="1">
        <v>150</v>
      </c>
      <c r="L458" s="1" t="s">
        <v>25</v>
      </c>
      <c r="M458" s="1">
        <v>2200</v>
      </c>
      <c r="N458" s="1">
        <v>310</v>
      </c>
      <c r="O458" s="1">
        <v>7</v>
      </c>
      <c r="P458" s="1" t="s">
        <v>63</v>
      </c>
      <c r="Q458" s="1" t="s">
        <v>212</v>
      </c>
      <c r="R458" s="1">
        <v>5037</v>
      </c>
      <c r="S458" s="1">
        <v>1964</v>
      </c>
      <c r="T458" s="1">
        <v>1744</v>
      </c>
      <c r="U458" s="1" t="s">
        <v>34</v>
      </c>
      <c r="V458" s="3" t="s">
        <v>1021</v>
      </c>
    </row>
    <row r="459" spans="1:22">
      <c r="A459" s="1" t="s">
        <v>987</v>
      </c>
      <c r="B459" s="1" t="s">
        <v>1022</v>
      </c>
      <c r="C459" s="1">
        <v>180</v>
      </c>
      <c r="D459" s="1">
        <v>107</v>
      </c>
      <c r="E459" s="1" t="s">
        <v>24</v>
      </c>
      <c r="F459" s="1">
        <v>204</v>
      </c>
      <c r="G459" s="1">
        <v>910</v>
      </c>
      <c r="H459" s="1">
        <v>188</v>
      </c>
      <c r="I459" s="1">
        <v>455</v>
      </c>
      <c r="J459" s="1">
        <v>4.9000000000000004</v>
      </c>
      <c r="K459" s="1">
        <v>150</v>
      </c>
      <c r="L459" s="1" t="s">
        <v>25</v>
      </c>
      <c r="M459" s="1">
        <v>2200</v>
      </c>
      <c r="N459" s="1">
        <v>310</v>
      </c>
      <c r="O459" s="1">
        <v>7</v>
      </c>
      <c r="P459" s="1" t="s">
        <v>63</v>
      </c>
      <c r="Q459" s="1" t="s">
        <v>212</v>
      </c>
      <c r="R459" s="1">
        <v>5037</v>
      </c>
      <c r="S459" s="1">
        <v>1964</v>
      </c>
      <c r="T459" s="1">
        <v>1744</v>
      </c>
      <c r="U459" s="1" t="s">
        <v>34</v>
      </c>
      <c r="V459" s="3" t="s">
        <v>1023</v>
      </c>
    </row>
    <row r="460" spans="1:22">
      <c r="A460" s="1" t="s">
        <v>1024</v>
      </c>
      <c r="B460" s="1" t="s">
        <v>1025</v>
      </c>
      <c r="C460" s="1">
        <v>200</v>
      </c>
      <c r="D460" s="1">
        <v>100</v>
      </c>
      <c r="E460" s="1" t="s">
        <v>24</v>
      </c>
      <c r="F460" s="1"/>
      <c r="G460" s="1">
        <v>720</v>
      </c>
      <c r="H460" s="1">
        <v>200</v>
      </c>
      <c r="I460" s="1">
        <v>480</v>
      </c>
      <c r="J460" s="1">
        <v>4.4000000000000004</v>
      </c>
      <c r="K460" s="1">
        <v>80</v>
      </c>
      <c r="L460" s="1" t="s">
        <v>25</v>
      </c>
      <c r="M460" s="1">
        <v>2000</v>
      </c>
      <c r="N460" s="1">
        <v>550</v>
      </c>
      <c r="O460" s="1">
        <v>5</v>
      </c>
      <c r="P460" s="1" t="s">
        <v>63</v>
      </c>
      <c r="Q460" s="1" t="s">
        <v>57</v>
      </c>
      <c r="R460" s="1">
        <v>4905</v>
      </c>
      <c r="S460" s="1">
        <v>1950</v>
      </c>
      <c r="T460" s="1">
        <v>1645</v>
      </c>
      <c r="U460" s="1" t="s">
        <v>34</v>
      </c>
      <c r="V460" s="3" t="s">
        <v>1026</v>
      </c>
    </row>
    <row r="461" spans="1:22">
      <c r="A461" s="1" t="s">
        <v>1027</v>
      </c>
      <c r="B461" s="1" t="s">
        <v>1028</v>
      </c>
      <c r="C461" s="1">
        <v>200</v>
      </c>
      <c r="D461" s="1">
        <v>87.5</v>
      </c>
      <c r="E461" s="1" t="s">
        <v>24</v>
      </c>
      <c r="F461" s="1"/>
      <c r="G461" s="1">
        <v>660</v>
      </c>
      <c r="H461" s="1">
        <v>159</v>
      </c>
      <c r="I461" s="1">
        <v>475</v>
      </c>
      <c r="J461" s="1">
        <v>4.0999999999999996</v>
      </c>
      <c r="K461" s="1">
        <v>180</v>
      </c>
      <c r="L461" s="1" t="s">
        <v>25</v>
      </c>
      <c r="M461" s="1">
        <v>1500</v>
      </c>
      <c r="N461" s="1">
        <v>571</v>
      </c>
      <c r="O461" s="1">
        <v>5</v>
      </c>
      <c r="P461" s="1" t="s">
        <v>63</v>
      </c>
      <c r="Q461" s="1" t="s">
        <v>89</v>
      </c>
      <c r="R461" s="1">
        <v>4753</v>
      </c>
      <c r="S461" s="1">
        <v>1920</v>
      </c>
      <c r="T461" s="1">
        <v>1650</v>
      </c>
      <c r="U461" s="1" t="s">
        <v>34</v>
      </c>
      <c r="V461" s="3" t="s">
        <v>1029</v>
      </c>
    </row>
    <row r="462" spans="1:22">
      <c r="A462" s="1" t="s">
        <v>1027</v>
      </c>
      <c r="B462" s="1" t="s">
        <v>1030</v>
      </c>
      <c r="C462" s="1">
        <v>200</v>
      </c>
      <c r="D462" s="1">
        <v>87.5</v>
      </c>
      <c r="E462" s="1" t="s">
        <v>24</v>
      </c>
      <c r="F462" s="1"/>
      <c r="G462" s="1">
        <v>440</v>
      </c>
      <c r="H462" s="1">
        <v>154</v>
      </c>
      <c r="I462" s="1">
        <v>480</v>
      </c>
      <c r="J462" s="1">
        <v>6.7</v>
      </c>
      <c r="K462" s="1">
        <v>180</v>
      </c>
      <c r="L462" s="1" t="s">
        <v>25</v>
      </c>
      <c r="M462" s="1">
        <v>1500</v>
      </c>
      <c r="N462" s="1">
        <v>571</v>
      </c>
      <c r="O462" s="1">
        <v>5</v>
      </c>
      <c r="P462" s="1" t="s">
        <v>56</v>
      </c>
      <c r="Q462" s="1" t="s">
        <v>89</v>
      </c>
      <c r="R462" s="1">
        <v>4753</v>
      </c>
      <c r="S462" s="1">
        <v>1920</v>
      </c>
      <c r="T462" s="1">
        <v>1650</v>
      </c>
      <c r="U462" s="1" t="s">
        <v>34</v>
      </c>
      <c r="V462" s="3" t="s">
        <v>1031</v>
      </c>
    </row>
    <row r="463" spans="1:22">
      <c r="A463" s="1" t="s">
        <v>1027</v>
      </c>
      <c r="B463" s="1" t="s">
        <v>1032</v>
      </c>
      <c r="C463" s="1">
        <v>200</v>
      </c>
      <c r="D463" s="1">
        <v>66</v>
      </c>
      <c r="E463" s="1" t="s">
        <v>24</v>
      </c>
      <c r="F463" s="1"/>
      <c r="G463" s="1">
        <v>440</v>
      </c>
      <c r="H463" s="1">
        <v>152</v>
      </c>
      <c r="I463" s="1">
        <v>370</v>
      </c>
      <c r="J463" s="1">
        <v>6.9</v>
      </c>
      <c r="K463" s="1">
        <v>140</v>
      </c>
      <c r="L463" s="1" t="s">
        <v>25</v>
      </c>
      <c r="M463" s="1">
        <v>1500</v>
      </c>
      <c r="N463" s="1">
        <v>571</v>
      </c>
      <c r="O463" s="1">
        <v>5</v>
      </c>
      <c r="P463" s="1" t="s">
        <v>56</v>
      </c>
      <c r="Q463" s="1" t="s">
        <v>89</v>
      </c>
      <c r="R463" s="1">
        <v>4753</v>
      </c>
      <c r="S463" s="1">
        <v>1920</v>
      </c>
      <c r="T463" s="1">
        <v>1650</v>
      </c>
      <c r="U463" s="1" t="s">
        <v>34</v>
      </c>
      <c r="V463" s="3" t="s">
        <v>1033</v>
      </c>
    </row>
    <row r="464" spans="1:22">
      <c r="A464" s="1" t="s">
        <v>1027</v>
      </c>
      <c r="B464" s="1" t="s">
        <v>1034</v>
      </c>
      <c r="C464" s="1">
        <v>200</v>
      </c>
      <c r="D464" s="1">
        <v>93.1</v>
      </c>
      <c r="E464" s="1" t="s">
        <v>24</v>
      </c>
      <c r="F464" s="1"/>
      <c r="G464" s="1">
        <v>717</v>
      </c>
      <c r="H464" s="1">
        <v>179</v>
      </c>
      <c r="I464" s="1">
        <v>465</v>
      </c>
      <c r="J464" s="1">
        <v>3.9</v>
      </c>
      <c r="K464" s="1">
        <v>224</v>
      </c>
      <c r="L464" s="1" t="s">
        <v>25</v>
      </c>
      <c r="M464" s="1">
        <v>1500</v>
      </c>
      <c r="N464" s="1">
        <v>660</v>
      </c>
      <c r="O464" s="1">
        <v>5</v>
      </c>
      <c r="P464" s="1" t="s">
        <v>63</v>
      </c>
      <c r="Q464" s="1" t="s">
        <v>57</v>
      </c>
      <c r="R464" s="1">
        <v>4891</v>
      </c>
      <c r="S464" s="1">
        <v>1937</v>
      </c>
      <c r="T464" s="1">
        <v>1670</v>
      </c>
      <c r="U464" s="1" t="s">
        <v>34</v>
      </c>
      <c r="V464" s="3" t="s">
        <v>1035</v>
      </c>
    </row>
    <row r="465" spans="1:22">
      <c r="A465" s="1" t="s">
        <v>1027</v>
      </c>
      <c r="B465" s="1" t="s">
        <v>1036</v>
      </c>
      <c r="C465" s="1">
        <v>200</v>
      </c>
      <c r="D465" s="1">
        <v>93.1</v>
      </c>
      <c r="E465" s="1" t="s">
        <v>24</v>
      </c>
      <c r="F465" s="1"/>
      <c r="G465" s="1">
        <v>430</v>
      </c>
      <c r="H465" s="1">
        <v>163</v>
      </c>
      <c r="I465" s="1">
        <v>480</v>
      </c>
      <c r="J465" s="1">
        <v>6.4</v>
      </c>
      <c r="K465" s="1">
        <v>224</v>
      </c>
      <c r="L465" s="1" t="s">
        <v>25</v>
      </c>
      <c r="M465" s="1">
        <v>1500</v>
      </c>
      <c r="N465" s="1">
        <v>660</v>
      </c>
      <c r="O465" s="1">
        <v>5</v>
      </c>
      <c r="P465" s="1" t="s">
        <v>56</v>
      </c>
      <c r="Q465" s="1" t="s">
        <v>57</v>
      </c>
      <c r="R465" s="1">
        <v>4891</v>
      </c>
      <c r="S465" s="1">
        <v>1937</v>
      </c>
      <c r="T465" s="1">
        <v>1670</v>
      </c>
      <c r="U465" s="1" t="s">
        <v>34</v>
      </c>
      <c r="V465" s="3" t="s">
        <v>1037</v>
      </c>
    </row>
    <row r="466" spans="1:22">
      <c r="A466" s="1" t="s">
        <v>1027</v>
      </c>
      <c r="B466" s="1" t="s">
        <v>1038</v>
      </c>
      <c r="C466" s="1">
        <v>200</v>
      </c>
      <c r="D466" s="1">
        <v>75.8</v>
      </c>
      <c r="E466" s="1" t="s">
        <v>24</v>
      </c>
      <c r="F466" s="1"/>
      <c r="G466" s="1">
        <v>430</v>
      </c>
      <c r="H466" s="1">
        <v>165</v>
      </c>
      <c r="I466" s="1">
        <v>395</v>
      </c>
      <c r="J466" s="1">
        <v>6.4</v>
      </c>
      <c r="K466" s="1">
        <v>170</v>
      </c>
      <c r="L466" s="1" t="s">
        <v>25</v>
      </c>
      <c r="M466" s="1">
        <v>1500</v>
      </c>
      <c r="N466" s="1">
        <v>660</v>
      </c>
      <c r="O466" s="1">
        <v>5</v>
      </c>
      <c r="P466" s="1" t="s">
        <v>56</v>
      </c>
      <c r="Q466" s="1" t="s">
        <v>57</v>
      </c>
      <c r="R466" s="1">
        <v>4891</v>
      </c>
      <c r="S466" s="1">
        <v>1937</v>
      </c>
      <c r="T466" s="1">
        <v>1680</v>
      </c>
      <c r="U466" s="1" t="s">
        <v>34</v>
      </c>
      <c r="V466" s="3" t="s">
        <v>1039</v>
      </c>
    </row>
    <row r="467" spans="1:22">
      <c r="A467" s="1" t="s">
        <v>1027</v>
      </c>
      <c r="B467" s="1" t="s">
        <v>1040</v>
      </c>
      <c r="C467" s="1">
        <v>200</v>
      </c>
      <c r="D467" s="1">
        <v>82.7</v>
      </c>
      <c r="E467" s="1" t="s">
        <v>24</v>
      </c>
      <c r="F467" s="1"/>
      <c r="G467" s="1">
        <v>757</v>
      </c>
      <c r="H467" s="1">
        <v>164</v>
      </c>
      <c r="I467" s="1">
        <v>460</v>
      </c>
      <c r="J467" s="1">
        <v>4.0999999999999996</v>
      </c>
      <c r="K467" s="1">
        <v>138</v>
      </c>
      <c r="L467" s="1" t="s">
        <v>25</v>
      </c>
      <c r="M467" s="1">
        <v>0</v>
      </c>
      <c r="N467" s="1">
        <v>440</v>
      </c>
      <c r="O467" s="1">
        <v>5</v>
      </c>
      <c r="P467" s="1" t="s">
        <v>63</v>
      </c>
      <c r="Q467" s="1" t="s">
        <v>131</v>
      </c>
      <c r="R467" s="1">
        <v>4888</v>
      </c>
      <c r="S467" s="1">
        <v>1896</v>
      </c>
      <c r="T467" s="1">
        <v>1450</v>
      </c>
      <c r="U467" s="1" t="s">
        <v>112</v>
      </c>
      <c r="V467" s="3" t="s">
        <v>1041</v>
      </c>
    </row>
    <row r="468" spans="1:22">
      <c r="A468" s="1" t="s">
        <v>1027</v>
      </c>
      <c r="B468" s="1" t="s">
        <v>1042</v>
      </c>
      <c r="C468" s="1">
        <v>200</v>
      </c>
      <c r="D468" s="1">
        <v>82.7</v>
      </c>
      <c r="E468" s="1" t="s">
        <v>24</v>
      </c>
      <c r="F468" s="1"/>
      <c r="G468" s="1">
        <v>440</v>
      </c>
      <c r="H468" s="1">
        <v>144</v>
      </c>
      <c r="I468" s="1">
        <v>495</v>
      </c>
      <c r="J468" s="1">
        <v>6.7</v>
      </c>
      <c r="K468" s="1">
        <v>138</v>
      </c>
      <c r="L468" s="1" t="s">
        <v>25</v>
      </c>
      <c r="M468" s="1">
        <v>0</v>
      </c>
      <c r="N468" s="1">
        <v>440</v>
      </c>
      <c r="O468" s="1">
        <v>5</v>
      </c>
      <c r="P468" s="1" t="s">
        <v>56</v>
      </c>
      <c r="Q468" s="1" t="s">
        <v>131</v>
      </c>
      <c r="R468" s="1">
        <v>4888</v>
      </c>
      <c r="S468" s="1">
        <v>1896</v>
      </c>
      <c r="T468" s="1">
        <v>1450</v>
      </c>
      <c r="U468" s="1" t="s">
        <v>112</v>
      </c>
      <c r="V468" s="3" t="s">
        <v>1043</v>
      </c>
    </row>
    <row r="469" spans="1:22">
      <c r="A469" s="1" t="s">
        <v>1027</v>
      </c>
      <c r="B469" s="1" t="s">
        <v>1044</v>
      </c>
      <c r="C469" s="1">
        <v>200</v>
      </c>
      <c r="D469" s="1">
        <v>82.7</v>
      </c>
      <c r="E469" s="1" t="s">
        <v>24</v>
      </c>
      <c r="F469" s="1"/>
      <c r="G469" s="1">
        <v>757</v>
      </c>
      <c r="H469" s="1">
        <v>164</v>
      </c>
      <c r="I469" s="1">
        <v>455</v>
      </c>
      <c r="J469" s="1">
        <v>4.0999999999999996</v>
      </c>
      <c r="K469" s="1">
        <v>138</v>
      </c>
      <c r="L469" s="1" t="s">
        <v>25</v>
      </c>
      <c r="M469" s="1">
        <v>0</v>
      </c>
      <c r="N469" s="1">
        <v>440</v>
      </c>
      <c r="O469" s="1">
        <v>5</v>
      </c>
      <c r="P469" s="1" t="s">
        <v>63</v>
      </c>
      <c r="Q469" s="1" t="s">
        <v>131</v>
      </c>
      <c r="R469" s="1">
        <v>4888</v>
      </c>
      <c r="S469" s="1">
        <v>1896</v>
      </c>
      <c r="T469" s="1">
        <v>1450</v>
      </c>
      <c r="U469" s="1" t="s">
        <v>112</v>
      </c>
      <c r="V469" s="3" t="s">
        <v>1045</v>
      </c>
    </row>
    <row r="470" spans="1:22">
      <c r="A470" s="1" t="s">
        <v>1046</v>
      </c>
      <c r="B470" s="1" t="s">
        <v>1047</v>
      </c>
      <c r="C470" s="1">
        <v>200</v>
      </c>
      <c r="D470" s="1">
        <v>94</v>
      </c>
      <c r="E470" s="1" t="s">
        <v>24</v>
      </c>
      <c r="F470" s="1">
        <v>110</v>
      </c>
      <c r="G470" s="1">
        <v>343</v>
      </c>
      <c r="H470" s="1">
        <v>152</v>
      </c>
      <c r="I470" s="1">
        <v>505</v>
      </c>
      <c r="J470" s="1">
        <v>7.2</v>
      </c>
      <c r="K470" s="1">
        <v>135</v>
      </c>
      <c r="L470" s="1" t="s">
        <v>25</v>
      </c>
      <c r="M470" s="1">
        <v>1500</v>
      </c>
      <c r="N470" s="1">
        <v>539</v>
      </c>
      <c r="O470" s="1">
        <v>5</v>
      </c>
      <c r="P470" s="1" t="s">
        <v>56</v>
      </c>
      <c r="Q470" s="1" t="s">
        <v>131</v>
      </c>
      <c r="R470" s="1">
        <v>4955</v>
      </c>
      <c r="S470" s="1">
        <v>1999</v>
      </c>
      <c r="T470" s="1">
        <v>1560</v>
      </c>
      <c r="U470" s="1" t="s">
        <v>66</v>
      </c>
      <c r="V470" s="3" t="s">
        <v>1048</v>
      </c>
    </row>
    <row r="471" spans="1:22">
      <c r="A471" s="1" t="s">
        <v>1046</v>
      </c>
      <c r="B471" s="1" t="s">
        <v>1049</v>
      </c>
      <c r="C471" s="1">
        <v>200</v>
      </c>
      <c r="D471" s="1">
        <v>94</v>
      </c>
      <c r="E471" s="1" t="s">
        <v>24</v>
      </c>
      <c r="F471" s="1">
        <v>110</v>
      </c>
      <c r="G471" s="1">
        <v>686</v>
      </c>
      <c r="H471" s="1">
        <v>159</v>
      </c>
      <c r="I471" s="1">
        <v>480</v>
      </c>
      <c r="J471" s="1">
        <v>3.8</v>
      </c>
      <c r="K471" s="1">
        <v>135</v>
      </c>
      <c r="L471" s="1" t="s">
        <v>25</v>
      </c>
      <c r="M471" s="1">
        <v>2000</v>
      </c>
      <c r="N471" s="1">
        <v>539</v>
      </c>
      <c r="O471" s="1">
        <v>5</v>
      </c>
      <c r="P471" s="1" t="s">
        <v>63</v>
      </c>
      <c r="Q471" s="1" t="s">
        <v>131</v>
      </c>
      <c r="R471" s="1">
        <v>4955</v>
      </c>
      <c r="S471" s="1">
        <v>1999</v>
      </c>
      <c r="T471" s="1">
        <v>1560</v>
      </c>
      <c r="U471" s="1" t="s">
        <v>66</v>
      </c>
      <c r="V471" s="3" t="s">
        <v>1050</v>
      </c>
    </row>
    <row r="472" spans="1:22">
      <c r="A472" s="1" t="s">
        <v>1046</v>
      </c>
      <c r="B472" s="1" t="s">
        <v>1051</v>
      </c>
      <c r="C472" s="1">
        <v>200</v>
      </c>
      <c r="D472" s="1">
        <v>94</v>
      </c>
      <c r="E472" s="1" t="s">
        <v>24</v>
      </c>
      <c r="F472" s="1">
        <v>110</v>
      </c>
      <c r="G472" s="1">
        <v>686</v>
      </c>
      <c r="H472" s="1">
        <v>162</v>
      </c>
      <c r="I472" s="1">
        <v>480</v>
      </c>
      <c r="J472" s="1">
        <v>3.8</v>
      </c>
      <c r="K472" s="1">
        <v>135</v>
      </c>
      <c r="L472" s="1" t="s">
        <v>25</v>
      </c>
      <c r="M472" s="1">
        <v>2000</v>
      </c>
      <c r="N472" s="1">
        <v>539</v>
      </c>
      <c r="O472" s="1">
        <v>5</v>
      </c>
      <c r="P472" s="1" t="s">
        <v>63</v>
      </c>
      <c r="Q472" s="1" t="s">
        <v>131</v>
      </c>
      <c r="R472" s="1">
        <v>4955</v>
      </c>
      <c r="S472" s="1">
        <v>1999</v>
      </c>
      <c r="T472" s="1">
        <v>1548</v>
      </c>
      <c r="U472" s="1" t="s">
        <v>66</v>
      </c>
      <c r="V472" s="3" t="s">
        <v>1052</v>
      </c>
    </row>
    <row r="473" spans="1:22">
      <c r="A473" s="1" t="s">
        <v>1046</v>
      </c>
      <c r="B473" s="1" t="s">
        <v>1053</v>
      </c>
      <c r="C473" s="1">
        <v>210</v>
      </c>
      <c r="D473" s="1">
        <v>94</v>
      </c>
      <c r="E473" s="1" t="s">
        <v>24</v>
      </c>
      <c r="F473" s="1"/>
      <c r="G473" s="1">
        <v>440</v>
      </c>
      <c r="H473" s="1">
        <v>153</v>
      </c>
      <c r="I473" s="1">
        <v>475</v>
      </c>
      <c r="J473" s="1">
        <v>6</v>
      </c>
      <c r="K473" s="1">
        <v>260</v>
      </c>
      <c r="L473" s="1" t="s">
        <v>25</v>
      </c>
      <c r="M473" s="1">
        <v>2000</v>
      </c>
      <c r="N473" s="1">
        <v>539</v>
      </c>
      <c r="O473" s="1">
        <v>5</v>
      </c>
      <c r="P473" s="1" t="s">
        <v>56</v>
      </c>
      <c r="Q473" s="1" t="s">
        <v>89</v>
      </c>
      <c r="R473" s="1">
        <v>4787</v>
      </c>
      <c r="S473" s="1">
        <v>1930</v>
      </c>
      <c r="T473" s="1">
        <v>1650</v>
      </c>
      <c r="U473" s="1" t="s">
        <v>34</v>
      </c>
      <c r="V473" s="3" t="s">
        <v>1054</v>
      </c>
    </row>
    <row r="474" spans="1:22">
      <c r="A474" s="1" t="s">
        <v>1046</v>
      </c>
      <c r="B474" s="1" t="s">
        <v>1055</v>
      </c>
      <c r="C474" s="1">
        <v>210</v>
      </c>
      <c r="D474" s="1">
        <v>94</v>
      </c>
      <c r="E474" s="1" t="s">
        <v>24</v>
      </c>
      <c r="F474" s="1"/>
      <c r="G474" s="1">
        <v>710</v>
      </c>
      <c r="H474" s="1">
        <v>173</v>
      </c>
      <c r="I474" s="1">
        <v>450</v>
      </c>
      <c r="J474" s="1">
        <v>3.8</v>
      </c>
      <c r="K474" s="1">
        <v>260</v>
      </c>
      <c r="L474" s="1" t="s">
        <v>25</v>
      </c>
      <c r="M474" s="1">
        <v>2000</v>
      </c>
      <c r="N474" s="1">
        <v>539</v>
      </c>
      <c r="O474" s="1">
        <v>5</v>
      </c>
      <c r="P474" s="1" t="s">
        <v>63</v>
      </c>
      <c r="Q474" s="1" t="s">
        <v>89</v>
      </c>
      <c r="R474" s="1">
        <v>4787</v>
      </c>
      <c r="S474" s="1">
        <v>1930</v>
      </c>
      <c r="T474" s="1">
        <v>1650</v>
      </c>
      <c r="U474" s="1" t="s">
        <v>34</v>
      </c>
      <c r="V474" s="3" t="s">
        <v>1056</v>
      </c>
    </row>
    <row r="475" spans="1:22">
      <c r="A475" s="1" t="s">
        <v>1046</v>
      </c>
      <c r="B475" s="1" t="s">
        <v>1057</v>
      </c>
      <c r="C475" s="1">
        <v>210</v>
      </c>
      <c r="D475" s="1">
        <v>71</v>
      </c>
      <c r="E475" s="1" t="s">
        <v>24</v>
      </c>
      <c r="F475" s="1"/>
      <c r="G475" s="1">
        <v>440</v>
      </c>
      <c r="H475" s="1">
        <v>148</v>
      </c>
      <c r="I475" s="1">
        <v>365</v>
      </c>
      <c r="J475" s="1">
        <v>6</v>
      </c>
      <c r="K475" s="1">
        <v>240</v>
      </c>
      <c r="L475" s="1" t="s">
        <v>25</v>
      </c>
      <c r="M475" s="1">
        <v>2000</v>
      </c>
      <c r="N475" s="1">
        <v>539</v>
      </c>
      <c r="O475" s="1">
        <v>5</v>
      </c>
      <c r="P475" s="1" t="s">
        <v>56</v>
      </c>
      <c r="Q475" s="1" t="s">
        <v>89</v>
      </c>
      <c r="R475" s="1">
        <v>4787</v>
      </c>
      <c r="S475" s="1">
        <v>1930</v>
      </c>
      <c r="T475" s="1">
        <v>1650</v>
      </c>
      <c r="U475" s="1" t="s">
        <v>34</v>
      </c>
      <c r="V475" s="3" t="s">
        <v>1058</v>
      </c>
    </row>
    <row r="476" spans="1:22">
      <c r="A476" s="1" t="s">
        <v>1046</v>
      </c>
      <c r="B476" s="1" t="s">
        <v>1059</v>
      </c>
      <c r="C476" s="1">
        <v>190</v>
      </c>
      <c r="D476" s="1">
        <v>49</v>
      </c>
      <c r="E476" s="1" t="s">
        <v>24</v>
      </c>
      <c r="F476" s="1"/>
      <c r="G476" s="1">
        <v>343</v>
      </c>
      <c r="H476" s="1">
        <v>148</v>
      </c>
      <c r="I476" s="1">
        <v>265</v>
      </c>
      <c r="J476" s="1">
        <v>5.9</v>
      </c>
      <c r="K476" s="1">
        <v>70</v>
      </c>
      <c r="L476" s="1" t="s">
        <v>25</v>
      </c>
      <c r="M476" s="1">
        <v>1600</v>
      </c>
      <c r="N476" s="1">
        <v>362</v>
      </c>
      <c r="O476" s="1">
        <v>5</v>
      </c>
      <c r="P476" s="1" t="s">
        <v>56</v>
      </c>
      <c r="Q476" s="1" t="s">
        <v>33</v>
      </c>
      <c r="R476" s="1">
        <v>4432</v>
      </c>
      <c r="S476" s="1">
        <v>1836</v>
      </c>
      <c r="T476" s="1">
        <v>1566</v>
      </c>
      <c r="U476" s="1" t="s">
        <v>34</v>
      </c>
      <c r="V476" s="3" t="s">
        <v>1060</v>
      </c>
    </row>
    <row r="477" spans="1:22">
      <c r="A477" s="1" t="s">
        <v>1046</v>
      </c>
      <c r="B477" s="1" t="s">
        <v>1061</v>
      </c>
      <c r="C477" s="1">
        <v>190</v>
      </c>
      <c r="D477" s="1">
        <v>65</v>
      </c>
      <c r="E477" s="1" t="s">
        <v>24</v>
      </c>
      <c r="F477" s="1"/>
      <c r="G477" s="1">
        <v>343</v>
      </c>
      <c r="H477" s="1">
        <v>146</v>
      </c>
      <c r="I477" s="1">
        <v>360</v>
      </c>
      <c r="J477" s="1">
        <v>5.6</v>
      </c>
      <c r="K477" s="1">
        <v>114</v>
      </c>
      <c r="L477" s="1" t="s">
        <v>25</v>
      </c>
      <c r="M477" s="1">
        <v>1600</v>
      </c>
      <c r="N477" s="1">
        <v>362</v>
      </c>
      <c r="O477" s="1">
        <v>5</v>
      </c>
      <c r="P477" s="1" t="s">
        <v>56</v>
      </c>
      <c r="Q477" s="1" t="s">
        <v>33</v>
      </c>
      <c r="R477" s="1">
        <v>4432</v>
      </c>
      <c r="S477" s="1">
        <v>1836</v>
      </c>
      <c r="T477" s="1">
        <v>1566</v>
      </c>
      <c r="U477" s="1" t="s">
        <v>34</v>
      </c>
      <c r="V477" s="3" t="s">
        <v>1062</v>
      </c>
    </row>
    <row r="478" spans="1:22">
      <c r="A478" s="1" t="s">
        <v>1046</v>
      </c>
      <c r="B478" s="1" t="s">
        <v>1063</v>
      </c>
      <c r="C478" s="1">
        <v>190</v>
      </c>
      <c r="D478" s="1">
        <v>65</v>
      </c>
      <c r="E478" s="1" t="s">
        <v>24</v>
      </c>
      <c r="F478" s="1"/>
      <c r="G478" s="1">
        <v>543</v>
      </c>
      <c r="H478" s="1">
        <v>153</v>
      </c>
      <c r="I478" s="1">
        <v>350</v>
      </c>
      <c r="J478" s="1">
        <v>3.8</v>
      </c>
      <c r="K478" s="1">
        <v>114</v>
      </c>
      <c r="L478" s="1" t="s">
        <v>25</v>
      </c>
      <c r="M478" s="1">
        <v>1600</v>
      </c>
      <c r="N478" s="1">
        <v>362</v>
      </c>
      <c r="O478" s="1">
        <v>5</v>
      </c>
      <c r="P478" s="1" t="s">
        <v>63</v>
      </c>
      <c r="Q478" s="1" t="s">
        <v>33</v>
      </c>
      <c r="R478" s="1">
        <v>4432</v>
      </c>
      <c r="S478" s="1">
        <v>1836</v>
      </c>
      <c r="T478" s="1">
        <v>1566</v>
      </c>
      <c r="U478" s="1" t="s">
        <v>34</v>
      </c>
      <c r="V478" s="3" t="s">
        <v>1064</v>
      </c>
    </row>
    <row r="479" spans="1:22">
      <c r="A479" s="1" t="s">
        <v>1065</v>
      </c>
      <c r="B479" s="1" t="s">
        <v>1065</v>
      </c>
      <c r="C479" s="1">
        <v>150</v>
      </c>
      <c r="D479" s="1">
        <v>41.2</v>
      </c>
      <c r="E479" s="1" t="s">
        <v>24</v>
      </c>
      <c r="F479" s="1">
        <v>112</v>
      </c>
      <c r="G479" s="1">
        <v>200</v>
      </c>
      <c r="H479" s="1">
        <v>125</v>
      </c>
      <c r="I479" s="1">
        <v>250</v>
      </c>
      <c r="J479" s="1">
        <v>8.1</v>
      </c>
      <c r="K479" s="1">
        <v>65</v>
      </c>
      <c r="L479" s="1" t="s">
        <v>25</v>
      </c>
      <c r="M479" s="1">
        <v>0</v>
      </c>
      <c r="N479" s="1">
        <v>404</v>
      </c>
      <c r="O479" s="1">
        <v>5</v>
      </c>
      <c r="P479" s="1" t="s">
        <v>56</v>
      </c>
      <c r="Q479" s="1" t="s">
        <v>27</v>
      </c>
      <c r="R479" s="1">
        <v>4003</v>
      </c>
      <c r="S479" s="1">
        <v>1885</v>
      </c>
      <c r="T479" s="1">
        <v>1557</v>
      </c>
      <c r="U479" s="1" t="s">
        <v>28</v>
      </c>
      <c r="V479" s="11" t="s">
        <v>1066</v>
      </c>
    </row>
  </sheetData>
  <autoFilter ref="A1:V479" xr:uid="{10ABB189-ED53-4D01-BAA4-1797F8715C4D}"/>
  <hyperlinks>
    <hyperlink ref="V479" r:id="rId1" xr:uid="{13B67F41-9282-490E-9223-8981C143C5A5}"/>
    <hyperlink ref="V403" r:id="rId2" xr:uid="{D01925A4-2CCC-4371-9176-0437FF204CA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090B7-DDAC-4F9C-8EB4-549118721823}">
  <dimension ref="C2:J27"/>
  <sheetViews>
    <sheetView tabSelected="1" topLeftCell="A6" zoomScale="115" zoomScaleNormal="115" workbookViewId="0">
      <selection activeCell="C4" sqref="C4:E26"/>
    </sheetView>
  </sheetViews>
  <sheetFormatPr defaultRowHeight="15"/>
  <cols>
    <col min="3" max="3" width="23.81640625" customWidth="1"/>
    <col min="4" max="4" width="37" customWidth="1"/>
    <col min="8" max="8" width="23.6328125" customWidth="1"/>
    <col min="9" max="9" width="14.54296875" customWidth="1"/>
    <col min="10" max="10" width="33.1796875" customWidth="1"/>
  </cols>
  <sheetData>
    <row r="2" spans="3:10" ht="21">
      <c r="C2" s="42" t="s">
        <v>1067</v>
      </c>
      <c r="D2" s="42"/>
      <c r="H2" s="12" t="s">
        <v>1089</v>
      </c>
      <c r="I2" s="12" t="s">
        <v>1092</v>
      </c>
      <c r="J2" s="12" t="s">
        <v>1091</v>
      </c>
    </row>
    <row r="3" spans="3:10" ht="17.399999999999999">
      <c r="C3" s="6" t="s">
        <v>1068</v>
      </c>
      <c r="D3" s="4">
        <v>478</v>
      </c>
      <c r="H3" s="41" t="s">
        <v>1090</v>
      </c>
      <c r="I3" s="41"/>
      <c r="J3" s="41"/>
    </row>
    <row r="4" spans="3:10" ht="30">
      <c r="C4" s="6" t="s">
        <v>1069</v>
      </c>
      <c r="D4" s="4">
        <v>22</v>
      </c>
      <c r="H4" s="3" t="s">
        <v>5</v>
      </c>
      <c r="I4" s="3" t="s">
        <v>1093</v>
      </c>
      <c r="J4" s="13" t="s">
        <v>1094</v>
      </c>
    </row>
    <row r="5" spans="3:10" ht="17.399999999999999">
      <c r="C5" s="9" t="s">
        <v>0</v>
      </c>
      <c r="D5" s="7" t="s">
        <v>1070</v>
      </c>
      <c r="E5" t="s">
        <v>1145</v>
      </c>
      <c r="G5" s="5"/>
      <c r="H5" s="3" t="s">
        <v>6</v>
      </c>
      <c r="I5" s="3" t="s">
        <v>1095</v>
      </c>
      <c r="J5" s="3" t="s">
        <v>1097</v>
      </c>
    </row>
    <row r="6" spans="3:10">
      <c r="C6" s="9" t="s">
        <v>1</v>
      </c>
      <c r="D6" s="7" t="s">
        <v>1070</v>
      </c>
      <c r="E6" t="s">
        <v>1145</v>
      </c>
      <c r="H6" s="3" t="s">
        <v>12</v>
      </c>
      <c r="I6" s="3" t="s">
        <v>1124</v>
      </c>
      <c r="J6" s="3"/>
    </row>
    <row r="7" spans="3:10">
      <c r="C7" s="9" t="s">
        <v>2</v>
      </c>
      <c r="D7" s="7" t="s">
        <v>1071</v>
      </c>
      <c r="E7" t="s">
        <v>1146</v>
      </c>
      <c r="H7" s="3" t="s">
        <v>10</v>
      </c>
      <c r="I7" s="3" t="s">
        <v>1095</v>
      </c>
      <c r="J7" s="3" t="s">
        <v>1097</v>
      </c>
    </row>
    <row r="8" spans="3:10">
      <c r="C8" s="9" t="s">
        <v>3</v>
      </c>
      <c r="D8" s="7" t="s">
        <v>1072</v>
      </c>
      <c r="E8" t="s">
        <v>1147</v>
      </c>
      <c r="H8" s="3" t="s">
        <v>11</v>
      </c>
      <c r="I8" s="3" t="s">
        <v>1095</v>
      </c>
      <c r="J8" s="3" t="s">
        <v>1096</v>
      </c>
    </row>
    <row r="9" spans="3:10">
      <c r="C9" s="9" t="s">
        <v>4</v>
      </c>
      <c r="D9" s="7" t="s">
        <v>1073</v>
      </c>
      <c r="E9" t="s">
        <v>1145</v>
      </c>
      <c r="H9" s="3" t="s">
        <v>13</v>
      </c>
      <c r="I9" s="3" t="s">
        <v>1095</v>
      </c>
      <c r="J9" s="3" t="s">
        <v>1097</v>
      </c>
    </row>
    <row r="10" spans="3:10">
      <c r="C10" s="9" t="s">
        <v>5</v>
      </c>
      <c r="D10" s="7" t="s">
        <v>1073</v>
      </c>
      <c r="E10" t="s">
        <v>1146</v>
      </c>
    </row>
    <row r="11" spans="3:10">
      <c r="C11" s="9" t="s">
        <v>6</v>
      </c>
      <c r="D11" s="7" t="s">
        <v>1081</v>
      </c>
      <c r="E11" t="s">
        <v>1146</v>
      </c>
    </row>
    <row r="12" spans="3:10">
      <c r="C12" s="9" t="s">
        <v>7</v>
      </c>
      <c r="D12" s="7" t="s">
        <v>1076</v>
      </c>
      <c r="E12" t="s">
        <v>1146</v>
      </c>
    </row>
    <row r="13" spans="3:10">
      <c r="C13" s="9" t="s">
        <v>8</v>
      </c>
      <c r="D13" s="7" t="s">
        <v>1077</v>
      </c>
      <c r="E13" t="s">
        <v>1146</v>
      </c>
    </row>
    <row r="14" spans="3:10">
      <c r="C14" s="9" t="s">
        <v>9</v>
      </c>
      <c r="D14" s="7" t="s">
        <v>1080</v>
      </c>
      <c r="E14" t="s">
        <v>1147</v>
      </c>
    </row>
    <row r="15" spans="3:10">
      <c r="C15" s="9" t="s">
        <v>10</v>
      </c>
      <c r="D15" s="7" t="s">
        <v>1078</v>
      </c>
      <c r="E15" t="s">
        <v>1146</v>
      </c>
    </row>
    <row r="16" spans="3:10">
      <c r="C16" s="9" t="s">
        <v>11</v>
      </c>
      <c r="D16" s="7" t="s">
        <v>1079</v>
      </c>
      <c r="E16" t="s">
        <v>1145</v>
      </c>
    </row>
    <row r="17" spans="3:9">
      <c r="C17" s="9" t="s">
        <v>12</v>
      </c>
      <c r="D17" s="7" t="s">
        <v>1082</v>
      </c>
      <c r="E17" t="s">
        <v>1146</v>
      </c>
      <c r="I17" t="s">
        <v>1101</v>
      </c>
    </row>
    <row r="18" spans="3:9" ht="26.4">
      <c r="C18" s="9" t="s">
        <v>13</v>
      </c>
      <c r="D18" s="7" t="s">
        <v>1083</v>
      </c>
      <c r="E18" t="s">
        <v>1146</v>
      </c>
      <c r="H18" s="14" t="s">
        <v>1098</v>
      </c>
    </row>
    <row r="19" spans="3:9">
      <c r="C19" s="9" t="s">
        <v>14</v>
      </c>
      <c r="D19" s="7" t="s">
        <v>1084</v>
      </c>
      <c r="E19" t="s">
        <v>1146</v>
      </c>
      <c r="H19" s="14" t="s">
        <v>4</v>
      </c>
      <c r="I19" t="s">
        <v>1099</v>
      </c>
    </row>
    <row r="20" spans="3:9">
      <c r="C20" s="9" t="s">
        <v>15</v>
      </c>
      <c r="D20" s="7" t="s">
        <v>1086</v>
      </c>
      <c r="E20" t="s">
        <v>1145</v>
      </c>
      <c r="H20" s="14" t="s">
        <v>11</v>
      </c>
      <c r="I20" t="s">
        <v>1100</v>
      </c>
    </row>
    <row r="21" spans="3:9">
      <c r="C21" s="9" t="s">
        <v>16</v>
      </c>
      <c r="D21" s="7" t="s">
        <v>1075</v>
      </c>
      <c r="E21" t="s">
        <v>1145</v>
      </c>
    </row>
    <row r="22" spans="3:9">
      <c r="C22" s="9" t="s">
        <v>17</v>
      </c>
      <c r="D22" s="7" t="s">
        <v>1085</v>
      </c>
      <c r="E22" t="s">
        <v>1146</v>
      </c>
    </row>
    <row r="23" spans="3:9">
      <c r="C23" s="9" t="s">
        <v>18</v>
      </c>
      <c r="D23" s="7" t="s">
        <v>1085</v>
      </c>
      <c r="E23" t="s">
        <v>1146</v>
      </c>
    </row>
    <row r="24" spans="3:9">
      <c r="C24" s="9" t="s">
        <v>19</v>
      </c>
      <c r="D24" s="7" t="s">
        <v>1085</v>
      </c>
      <c r="E24" t="s">
        <v>1146</v>
      </c>
    </row>
    <row r="25" spans="3:9">
      <c r="C25" s="9" t="s">
        <v>20</v>
      </c>
      <c r="D25" s="7" t="s">
        <v>1074</v>
      </c>
      <c r="E25" t="s">
        <v>1145</v>
      </c>
    </row>
    <row r="26" spans="3:9">
      <c r="C26" s="9" t="s">
        <v>21</v>
      </c>
      <c r="D26" s="7" t="s">
        <v>1087</v>
      </c>
      <c r="E26" t="s">
        <v>1145</v>
      </c>
    </row>
    <row r="27" spans="3:9" ht="30">
      <c r="C27" s="10" t="s">
        <v>1088</v>
      </c>
      <c r="D27" s="8" t="s">
        <v>1119</v>
      </c>
      <c r="E27" t="s">
        <v>1146</v>
      </c>
    </row>
  </sheetData>
  <mergeCells count="2">
    <mergeCell ref="H3:J3"/>
    <mergeCell ref="C2:D2"/>
  </mergeCells>
  <hyperlinks>
    <hyperlink ref="D27" r:id="rId1" xr:uid="{6F7FC394-4B11-40E8-AA3A-D967B16A74C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53661-F3B7-452B-9EE6-36890192F313}">
  <dimension ref="A3:DS8"/>
  <sheetViews>
    <sheetView workbookViewId="0">
      <selection activeCell="A28" sqref="A28"/>
    </sheetView>
  </sheetViews>
  <sheetFormatPr defaultRowHeight="15"/>
  <cols>
    <col min="1" max="1" width="28.26953125" bestFit="1" customWidth="1"/>
    <col min="2" max="2" width="15.453125" bestFit="1" customWidth="1"/>
    <col min="3" max="6" width="2.81640625" bestFit="1" customWidth="1"/>
    <col min="7" max="10" width="4.81640625" bestFit="1" customWidth="1"/>
    <col min="11" max="12" width="2.81640625" bestFit="1" customWidth="1"/>
    <col min="13" max="16" width="4.81640625" bestFit="1" customWidth="1"/>
    <col min="17" max="17" width="2.81640625" bestFit="1" customWidth="1"/>
    <col min="18" max="18" width="4.81640625" bestFit="1" customWidth="1"/>
    <col min="19" max="19" width="2.81640625" bestFit="1" customWidth="1"/>
    <col min="20" max="21" width="4.81640625" bestFit="1" customWidth="1"/>
    <col min="22" max="22" width="2.81640625" bestFit="1" customWidth="1"/>
    <col min="23" max="23" width="4.81640625" bestFit="1" customWidth="1"/>
    <col min="24" max="24" width="2.81640625" bestFit="1" customWidth="1"/>
    <col min="25" max="27" width="4.81640625" bestFit="1" customWidth="1"/>
    <col min="28" max="28" width="2.81640625" bestFit="1" customWidth="1"/>
    <col min="29" max="29" width="4.81640625" bestFit="1" customWidth="1"/>
    <col min="30" max="30" width="2.81640625" bestFit="1" customWidth="1"/>
    <col min="31" max="31" width="4.81640625" bestFit="1" customWidth="1"/>
    <col min="32" max="33" width="2.81640625" bestFit="1" customWidth="1"/>
    <col min="34" max="35" width="4.81640625" bestFit="1" customWidth="1"/>
    <col min="36" max="36" width="2.81640625" bestFit="1" customWidth="1"/>
    <col min="37" max="37" width="4.81640625" bestFit="1" customWidth="1"/>
    <col min="38" max="38" width="2.81640625" bestFit="1" customWidth="1"/>
    <col min="39" max="39" width="4.81640625" bestFit="1" customWidth="1"/>
    <col min="40" max="40" width="2.81640625" bestFit="1" customWidth="1"/>
    <col min="41" max="43" width="4.81640625" bestFit="1" customWidth="1"/>
    <col min="44" max="44" width="2.81640625" bestFit="1" customWidth="1"/>
    <col min="45" max="45" width="4.81640625" bestFit="1" customWidth="1"/>
    <col min="46" max="47" width="2.81640625" bestFit="1" customWidth="1"/>
    <col min="48" max="51" width="4.81640625" bestFit="1" customWidth="1"/>
    <col min="52" max="52" width="2.81640625" bestFit="1" customWidth="1"/>
    <col min="53" max="53" width="4.81640625" bestFit="1" customWidth="1"/>
    <col min="54" max="54" width="2.81640625" bestFit="1" customWidth="1"/>
    <col min="55" max="55" width="4.81640625" bestFit="1" customWidth="1"/>
    <col min="56" max="56" width="2.81640625" bestFit="1" customWidth="1"/>
    <col min="57" max="57" width="4.81640625" bestFit="1" customWidth="1"/>
    <col min="58" max="58" width="2.81640625" bestFit="1" customWidth="1"/>
    <col min="59" max="61" width="4.81640625" bestFit="1" customWidth="1"/>
    <col min="62" max="62" width="2.81640625" bestFit="1" customWidth="1"/>
    <col min="63" max="63" width="4.81640625" bestFit="1" customWidth="1"/>
    <col min="64" max="64" width="2.81640625" bestFit="1" customWidth="1"/>
    <col min="65" max="65" width="4.81640625" bestFit="1" customWidth="1"/>
    <col min="66" max="66" width="2.81640625" bestFit="1" customWidth="1"/>
    <col min="67" max="68" width="4.81640625" bestFit="1" customWidth="1"/>
    <col min="69" max="69" width="2.81640625" bestFit="1" customWidth="1"/>
    <col min="70" max="70" width="4.81640625" bestFit="1" customWidth="1"/>
    <col min="71" max="71" width="2.81640625" bestFit="1" customWidth="1"/>
    <col min="72" max="73" width="4.81640625" bestFit="1" customWidth="1"/>
    <col min="74" max="78" width="2.81640625" bestFit="1" customWidth="1"/>
    <col min="79" max="84" width="4.81640625" bestFit="1" customWidth="1"/>
    <col min="85" max="85" width="2.81640625" bestFit="1" customWidth="1"/>
    <col min="86" max="86" width="4.81640625" bestFit="1" customWidth="1"/>
    <col min="87" max="87" width="2.81640625" bestFit="1" customWidth="1"/>
    <col min="88" max="88" width="4.81640625" bestFit="1" customWidth="1"/>
    <col min="89" max="91" width="2.81640625" bestFit="1" customWidth="1"/>
    <col min="92" max="93" width="4.81640625" bestFit="1" customWidth="1"/>
    <col min="94" max="96" width="2.81640625" bestFit="1" customWidth="1"/>
    <col min="97" max="97" width="4.81640625" bestFit="1" customWidth="1"/>
    <col min="98" max="98" width="2.81640625" bestFit="1" customWidth="1"/>
    <col min="99" max="99" width="4.81640625" bestFit="1" customWidth="1"/>
    <col min="100" max="100" width="2.81640625" bestFit="1" customWidth="1"/>
    <col min="101" max="101" width="4.81640625" bestFit="1" customWidth="1"/>
    <col min="102" max="102" width="2.81640625" bestFit="1" customWidth="1"/>
    <col min="103" max="104" width="4.81640625" bestFit="1" customWidth="1"/>
    <col min="105" max="106" width="2.81640625" bestFit="1" customWidth="1"/>
    <col min="107" max="107" width="4.81640625" bestFit="1" customWidth="1"/>
    <col min="108" max="108" width="2.81640625" bestFit="1" customWidth="1"/>
    <col min="109" max="110" width="4.81640625" bestFit="1" customWidth="1"/>
    <col min="111" max="111" width="3.81640625" bestFit="1" customWidth="1"/>
    <col min="112" max="112" width="5.81640625" bestFit="1" customWidth="1"/>
    <col min="113" max="115" width="3.81640625" bestFit="1" customWidth="1"/>
    <col min="116" max="117" width="5.81640625" bestFit="1" customWidth="1"/>
    <col min="118" max="118" width="3.81640625" bestFit="1" customWidth="1"/>
    <col min="119" max="119" width="5.81640625" bestFit="1" customWidth="1"/>
    <col min="120" max="122" width="3.81640625" bestFit="1" customWidth="1"/>
    <col min="123" max="123" width="11.08984375" bestFit="1" customWidth="1"/>
  </cols>
  <sheetData>
    <row r="3" spans="1:123">
      <c r="A3" s="16" t="s">
        <v>1143</v>
      </c>
      <c r="B3" s="16" t="s">
        <v>1141</v>
      </c>
    </row>
    <row r="4" spans="1:123">
      <c r="A4" s="16" t="s">
        <v>1102</v>
      </c>
      <c r="B4">
        <v>21.3</v>
      </c>
      <c r="C4">
        <v>25</v>
      </c>
      <c r="D4">
        <v>29</v>
      </c>
      <c r="E4">
        <v>30</v>
      </c>
      <c r="F4">
        <v>36</v>
      </c>
      <c r="G4">
        <v>36.6</v>
      </c>
      <c r="H4">
        <v>37.299999999999997</v>
      </c>
      <c r="I4">
        <v>37.799999999999997</v>
      </c>
      <c r="J4">
        <v>38.5</v>
      </c>
      <c r="K4">
        <v>39</v>
      </c>
      <c r="L4">
        <v>40</v>
      </c>
      <c r="M4">
        <v>41.2</v>
      </c>
      <c r="N4">
        <v>43.2</v>
      </c>
      <c r="O4">
        <v>43.6</v>
      </c>
      <c r="P4">
        <v>43.8</v>
      </c>
      <c r="Q4">
        <v>44</v>
      </c>
      <c r="R4">
        <v>44.9</v>
      </c>
      <c r="S4">
        <v>45</v>
      </c>
      <c r="T4">
        <v>45.1</v>
      </c>
      <c r="U4">
        <v>45.4</v>
      </c>
      <c r="V4">
        <v>46</v>
      </c>
      <c r="W4">
        <v>46.3</v>
      </c>
      <c r="X4">
        <v>47</v>
      </c>
      <c r="Y4">
        <v>47.1</v>
      </c>
      <c r="Z4">
        <v>48.1</v>
      </c>
      <c r="AA4">
        <v>48.4</v>
      </c>
      <c r="AB4">
        <v>49</v>
      </c>
      <c r="AC4">
        <v>49.2</v>
      </c>
      <c r="AD4">
        <v>50</v>
      </c>
      <c r="AE4">
        <v>50.8</v>
      </c>
      <c r="AF4">
        <v>52</v>
      </c>
      <c r="AG4">
        <v>55</v>
      </c>
      <c r="AH4">
        <v>57.4</v>
      </c>
      <c r="AI4">
        <v>58.3</v>
      </c>
      <c r="AJ4">
        <v>59</v>
      </c>
      <c r="AK4">
        <v>59.3</v>
      </c>
      <c r="AL4">
        <v>60</v>
      </c>
      <c r="AM4">
        <v>60.5</v>
      </c>
      <c r="AN4">
        <v>61</v>
      </c>
      <c r="AO4">
        <v>61.4</v>
      </c>
      <c r="AP4">
        <v>61.7</v>
      </c>
      <c r="AQ4">
        <v>61.9</v>
      </c>
      <c r="AR4">
        <v>62</v>
      </c>
      <c r="AS4">
        <v>62.1</v>
      </c>
      <c r="AT4">
        <v>63</v>
      </c>
      <c r="AU4">
        <v>64</v>
      </c>
      <c r="AV4">
        <v>64.3</v>
      </c>
      <c r="AW4">
        <v>64.599999999999994</v>
      </c>
      <c r="AX4">
        <v>64.7</v>
      </c>
      <c r="AY4">
        <v>64.8</v>
      </c>
      <c r="AZ4">
        <v>65</v>
      </c>
      <c r="BA4">
        <v>65.400000000000006</v>
      </c>
      <c r="BB4">
        <v>66</v>
      </c>
      <c r="BC4">
        <v>66.5</v>
      </c>
      <c r="BD4">
        <v>67</v>
      </c>
      <c r="BE4">
        <v>67.099999999999994</v>
      </c>
      <c r="BF4">
        <v>68</v>
      </c>
      <c r="BG4">
        <v>68.3</v>
      </c>
      <c r="BH4">
        <v>69.900000000000006</v>
      </c>
      <c r="BI4">
        <v>70.5</v>
      </c>
      <c r="BJ4">
        <v>71</v>
      </c>
      <c r="BK4">
        <v>71.8</v>
      </c>
      <c r="BL4">
        <v>72</v>
      </c>
      <c r="BM4">
        <v>72.599999999999994</v>
      </c>
      <c r="BN4">
        <v>73</v>
      </c>
      <c r="BO4">
        <v>73.5</v>
      </c>
      <c r="BP4">
        <v>73.7</v>
      </c>
      <c r="BQ4">
        <v>74</v>
      </c>
      <c r="BR4">
        <v>74.400000000000006</v>
      </c>
      <c r="BS4">
        <v>75</v>
      </c>
      <c r="BT4">
        <v>75.8</v>
      </c>
      <c r="BU4">
        <v>76.5</v>
      </c>
      <c r="BV4">
        <v>77</v>
      </c>
      <c r="BW4">
        <v>78</v>
      </c>
      <c r="BX4">
        <v>79</v>
      </c>
      <c r="BY4">
        <v>80</v>
      </c>
      <c r="BZ4">
        <v>81</v>
      </c>
      <c r="CA4">
        <v>81.2</v>
      </c>
      <c r="CB4">
        <v>81.3</v>
      </c>
      <c r="CC4">
        <v>82.2</v>
      </c>
      <c r="CD4">
        <v>82.3</v>
      </c>
      <c r="CE4">
        <v>82.5</v>
      </c>
      <c r="CF4">
        <v>82.7</v>
      </c>
      <c r="CG4">
        <v>83</v>
      </c>
      <c r="CH4">
        <v>83.5</v>
      </c>
      <c r="CI4">
        <v>84</v>
      </c>
      <c r="CJ4">
        <v>84.7</v>
      </c>
      <c r="CK4">
        <v>85</v>
      </c>
      <c r="CL4">
        <v>86</v>
      </c>
      <c r="CM4">
        <v>87</v>
      </c>
      <c r="CN4">
        <v>87.5</v>
      </c>
      <c r="CO4">
        <v>87.7</v>
      </c>
      <c r="CP4">
        <v>88</v>
      </c>
      <c r="CQ4">
        <v>89</v>
      </c>
      <c r="CR4">
        <v>90</v>
      </c>
      <c r="CS4">
        <v>90.6</v>
      </c>
      <c r="CT4">
        <v>91</v>
      </c>
      <c r="CU4">
        <v>91.3</v>
      </c>
      <c r="CV4">
        <v>92</v>
      </c>
      <c r="CW4">
        <v>93.1</v>
      </c>
      <c r="CX4">
        <v>94</v>
      </c>
      <c r="CY4">
        <v>94.8</v>
      </c>
      <c r="CZ4">
        <v>94.9</v>
      </c>
      <c r="DA4">
        <v>95</v>
      </c>
      <c r="DB4">
        <v>96</v>
      </c>
      <c r="DC4">
        <v>96.9</v>
      </c>
      <c r="DD4">
        <v>97</v>
      </c>
      <c r="DE4">
        <v>97.2</v>
      </c>
      <c r="DF4">
        <v>98.9</v>
      </c>
      <c r="DG4">
        <v>100</v>
      </c>
      <c r="DH4">
        <v>101.7</v>
      </c>
      <c r="DI4">
        <v>102</v>
      </c>
      <c r="DJ4">
        <v>106</v>
      </c>
      <c r="DK4">
        <v>107</v>
      </c>
      <c r="DL4">
        <v>108.8</v>
      </c>
      <c r="DM4">
        <v>108.9</v>
      </c>
      <c r="DN4">
        <v>109</v>
      </c>
      <c r="DO4">
        <v>109.1</v>
      </c>
      <c r="DP4">
        <v>112</v>
      </c>
      <c r="DQ4">
        <v>116</v>
      </c>
      <c r="DR4">
        <v>118</v>
      </c>
      <c r="DS4" t="s">
        <v>1103</v>
      </c>
    </row>
    <row r="5" spans="1:123">
      <c r="A5" s="17" t="s">
        <v>63</v>
      </c>
      <c r="AP5">
        <v>1</v>
      </c>
      <c r="AR5">
        <v>3</v>
      </c>
      <c r="AU5">
        <v>3</v>
      </c>
      <c r="AW5">
        <v>1</v>
      </c>
      <c r="AX5">
        <v>2</v>
      </c>
      <c r="AZ5">
        <v>3</v>
      </c>
      <c r="BC5">
        <v>4</v>
      </c>
      <c r="BN5">
        <v>2</v>
      </c>
      <c r="BO5">
        <v>6</v>
      </c>
      <c r="BQ5">
        <v>4</v>
      </c>
      <c r="BR5">
        <v>1</v>
      </c>
      <c r="BS5">
        <v>3</v>
      </c>
      <c r="BU5">
        <v>1</v>
      </c>
      <c r="BV5">
        <v>10</v>
      </c>
      <c r="BX5">
        <v>12</v>
      </c>
      <c r="BY5">
        <v>4</v>
      </c>
      <c r="CA5">
        <v>4</v>
      </c>
      <c r="CB5">
        <v>2</v>
      </c>
      <c r="CD5">
        <v>3</v>
      </c>
      <c r="CE5">
        <v>3</v>
      </c>
      <c r="CF5">
        <v>2</v>
      </c>
      <c r="CG5">
        <v>2</v>
      </c>
      <c r="CH5">
        <v>1</v>
      </c>
      <c r="CJ5">
        <v>1</v>
      </c>
      <c r="CK5">
        <v>1</v>
      </c>
      <c r="CL5">
        <v>3</v>
      </c>
      <c r="CM5">
        <v>2</v>
      </c>
      <c r="CN5">
        <v>1</v>
      </c>
      <c r="CO5">
        <v>2</v>
      </c>
      <c r="CP5">
        <v>1</v>
      </c>
      <c r="CR5">
        <v>7</v>
      </c>
      <c r="CS5">
        <v>7</v>
      </c>
      <c r="CT5">
        <v>5</v>
      </c>
      <c r="CU5">
        <v>1</v>
      </c>
      <c r="CV5">
        <v>1</v>
      </c>
      <c r="CW5">
        <v>1</v>
      </c>
      <c r="CX5">
        <v>7</v>
      </c>
      <c r="CY5">
        <v>1</v>
      </c>
      <c r="CZ5">
        <v>8</v>
      </c>
      <c r="DA5">
        <v>8</v>
      </c>
      <c r="DB5">
        <v>4</v>
      </c>
      <c r="DD5">
        <v>19</v>
      </c>
      <c r="DE5">
        <v>1</v>
      </c>
      <c r="DF5">
        <v>3</v>
      </c>
      <c r="DG5">
        <v>1</v>
      </c>
      <c r="DH5">
        <v>2</v>
      </c>
      <c r="DI5">
        <v>4</v>
      </c>
      <c r="DJ5">
        <v>2</v>
      </c>
      <c r="DK5">
        <v>4</v>
      </c>
      <c r="DL5">
        <v>1</v>
      </c>
      <c r="DM5">
        <v>1</v>
      </c>
      <c r="DN5">
        <v>3</v>
      </c>
      <c r="DO5">
        <v>1</v>
      </c>
      <c r="DP5">
        <v>2</v>
      </c>
      <c r="DQ5">
        <v>1</v>
      </c>
      <c r="DR5">
        <v>8</v>
      </c>
      <c r="DS5">
        <v>191</v>
      </c>
    </row>
    <row r="6" spans="1:123">
      <c r="A6" s="17" t="s">
        <v>26</v>
      </c>
      <c r="B6">
        <v>3</v>
      </c>
      <c r="C6">
        <v>2</v>
      </c>
      <c r="D6">
        <v>1</v>
      </c>
      <c r="E6">
        <v>1</v>
      </c>
      <c r="F6">
        <v>1</v>
      </c>
      <c r="G6">
        <v>1</v>
      </c>
      <c r="H6">
        <v>3</v>
      </c>
      <c r="I6">
        <v>2</v>
      </c>
      <c r="J6">
        <v>1</v>
      </c>
      <c r="K6">
        <v>1</v>
      </c>
      <c r="L6">
        <v>4</v>
      </c>
      <c r="N6">
        <v>2</v>
      </c>
      <c r="O6">
        <v>2</v>
      </c>
      <c r="P6">
        <v>1</v>
      </c>
      <c r="Q6">
        <v>3</v>
      </c>
      <c r="R6">
        <v>2</v>
      </c>
      <c r="S6">
        <v>6</v>
      </c>
      <c r="T6">
        <v>1</v>
      </c>
      <c r="U6">
        <v>1</v>
      </c>
      <c r="V6">
        <v>2</v>
      </c>
      <c r="W6">
        <v>12</v>
      </c>
      <c r="Z6">
        <v>3</v>
      </c>
      <c r="AA6">
        <v>1</v>
      </c>
      <c r="AB6">
        <v>1</v>
      </c>
      <c r="AC6">
        <v>4</v>
      </c>
      <c r="AD6">
        <v>8</v>
      </c>
      <c r="AE6">
        <v>15</v>
      </c>
      <c r="AF6">
        <v>4</v>
      </c>
      <c r="AG6">
        <v>3</v>
      </c>
      <c r="AH6">
        <v>1</v>
      </c>
      <c r="AI6">
        <v>2</v>
      </c>
      <c r="AK6">
        <v>2</v>
      </c>
      <c r="AL6">
        <v>9</v>
      </c>
      <c r="AM6">
        <v>2</v>
      </c>
      <c r="AN6">
        <v>1</v>
      </c>
      <c r="AQ6">
        <v>1</v>
      </c>
      <c r="AT6">
        <v>1</v>
      </c>
      <c r="AU6">
        <v>3</v>
      </c>
      <c r="AV6">
        <v>2</v>
      </c>
      <c r="AW6">
        <v>1</v>
      </c>
      <c r="AX6">
        <v>2</v>
      </c>
      <c r="AY6">
        <v>1</v>
      </c>
      <c r="BA6">
        <v>1</v>
      </c>
      <c r="BC6">
        <v>1</v>
      </c>
      <c r="BF6">
        <v>9</v>
      </c>
      <c r="BG6">
        <v>1</v>
      </c>
      <c r="BI6">
        <v>2</v>
      </c>
      <c r="BK6">
        <v>1</v>
      </c>
      <c r="BL6">
        <v>1</v>
      </c>
      <c r="BN6">
        <v>3</v>
      </c>
      <c r="BP6">
        <v>1</v>
      </c>
      <c r="BQ6">
        <v>1</v>
      </c>
      <c r="BW6">
        <v>3</v>
      </c>
      <c r="BZ6">
        <v>2</v>
      </c>
      <c r="CC6">
        <v>1</v>
      </c>
      <c r="CI6">
        <v>1</v>
      </c>
      <c r="CM6">
        <v>3</v>
      </c>
      <c r="CR6">
        <v>3</v>
      </c>
      <c r="DC6">
        <v>2</v>
      </c>
      <c r="DE6">
        <v>1</v>
      </c>
      <c r="DS6">
        <v>156</v>
      </c>
    </row>
    <row r="7" spans="1:123">
      <c r="A7" s="17" t="s">
        <v>56</v>
      </c>
      <c r="M7">
        <v>1</v>
      </c>
      <c r="X7">
        <v>3</v>
      </c>
      <c r="Y7">
        <v>1</v>
      </c>
      <c r="AB7">
        <v>2</v>
      </c>
      <c r="AD7">
        <v>1</v>
      </c>
      <c r="AE7">
        <v>1</v>
      </c>
      <c r="AF7">
        <v>6</v>
      </c>
      <c r="AJ7">
        <v>8</v>
      </c>
      <c r="AL7">
        <v>2</v>
      </c>
      <c r="AM7">
        <v>2</v>
      </c>
      <c r="AO7">
        <v>1</v>
      </c>
      <c r="AP7">
        <v>1</v>
      </c>
      <c r="AR7">
        <v>5</v>
      </c>
      <c r="AS7">
        <v>1</v>
      </c>
      <c r="AU7">
        <v>4</v>
      </c>
      <c r="AZ7">
        <v>3</v>
      </c>
      <c r="BB7">
        <v>2</v>
      </c>
      <c r="BD7">
        <v>3</v>
      </c>
      <c r="BE7">
        <v>1</v>
      </c>
      <c r="BH7">
        <v>1</v>
      </c>
      <c r="BJ7">
        <v>1</v>
      </c>
      <c r="BM7">
        <v>2</v>
      </c>
      <c r="BN7">
        <v>1</v>
      </c>
      <c r="BQ7">
        <v>2</v>
      </c>
      <c r="BR7">
        <v>3</v>
      </c>
      <c r="BS7">
        <v>3</v>
      </c>
      <c r="BT7">
        <v>5</v>
      </c>
      <c r="BV7">
        <v>14</v>
      </c>
      <c r="BX7">
        <v>7</v>
      </c>
      <c r="BY7">
        <v>2</v>
      </c>
      <c r="CA7">
        <v>2</v>
      </c>
      <c r="CB7">
        <v>1</v>
      </c>
      <c r="CD7">
        <v>2</v>
      </c>
      <c r="CE7">
        <v>2</v>
      </c>
      <c r="CF7">
        <v>1</v>
      </c>
      <c r="CK7">
        <v>1</v>
      </c>
      <c r="CL7">
        <v>3</v>
      </c>
      <c r="CN7">
        <v>1</v>
      </c>
      <c r="CP7">
        <v>2</v>
      </c>
      <c r="CQ7">
        <v>1</v>
      </c>
      <c r="CS7">
        <v>1</v>
      </c>
      <c r="CT7">
        <v>1</v>
      </c>
      <c r="CV7">
        <v>1</v>
      </c>
      <c r="CW7">
        <v>1</v>
      </c>
      <c r="CX7">
        <v>5</v>
      </c>
      <c r="CZ7">
        <v>4</v>
      </c>
      <c r="DA7">
        <v>1</v>
      </c>
      <c r="DB7">
        <v>4</v>
      </c>
      <c r="DD7">
        <v>2</v>
      </c>
      <c r="DG7">
        <v>1</v>
      </c>
      <c r="DH7">
        <v>1</v>
      </c>
      <c r="DJ7">
        <v>1</v>
      </c>
      <c r="DK7">
        <v>1</v>
      </c>
      <c r="DR7">
        <v>2</v>
      </c>
      <c r="DS7">
        <v>131</v>
      </c>
    </row>
    <row r="8" spans="1:123">
      <c r="A8" s="17" t="s">
        <v>1103</v>
      </c>
      <c r="B8">
        <v>3</v>
      </c>
      <c r="C8">
        <v>2</v>
      </c>
      <c r="D8">
        <v>1</v>
      </c>
      <c r="E8">
        <v>1</v>
      </c>
      <c r="F8">
        <v>1</v>
      </c>
      <c r="G8">
        <v>1</v>
      </c>
      <c r="H8">
        <v>3</v>
      </c>
      <c r="I8">
        <v>2</v>
      </c>
      <c r="J8">
        <v>1</v>
      </c>
      <c r="K8">
        <v>1</v>
      </c>
      <c r="L8">
        <v>4</v>
      </c>
      <c r="M8">
        <v>1</v>
      </c>
      <c r="N8">
        <v>2</v>
      </c>
      <c r="O8">
        <v>2</v>
      </c>
      <c r="P8">
        <v>1</v>
      </c>
      <c r="Q8">
        <v>3</v>
      </c>
      <c r="R8">
        <v>2</v>
      </c>
      <c r="S8">
        <v>6</v>
      </c>
      <c r="T8">
        <v>1</v>
      </c>
      <c r="U8">
        <v>1</v>
      </c>
      <c r="V8">
        <v>2</v>
      </c>
      <c r="W8">
        <v>12</v>
      </c>
      <c r="X8">
        <v>3</v>
      </c>
      <c r="Y8">
        <v>1</v>
      </c>
      <c r="Z8">
        <v>3</v>
      </c>
      <c r="AA8">
        <v>1</v>
      </c>
      <c r="AB8">
        <v>3</v>
      </c>
      <c r="AC8">
        <v>4</v>
      </c>
      <c r="AD8">
        <v>9</v>
      </c>
      <c r="AE8">
        <v>16</v>
      </c>
      <c r="AF8">
        <v>10</v>
      </c>
      <c r="AG8">
        <v>3</v>
      </c>
      <c r="AH8">
        <v>1</v>
      </c>
      <c r="AI8">
        <v>2</v>
      </c>
      <c r="AJ8">
        <v>8</v>
      </c>
      <c r="AK8">
        <v>2</v>
      </c>
      <c r="AL8">
        <v>11</v>
      </c>
      <c r="AM8">
        <v>4</v>
      </c>
      <c r="AN8">
        <v>1</v>
      </c>
      <c r="AO8">
        <v>1</v>
      </c>
      <c r="AP8">
        <v>2</v>
      </c>
      <c r="AQ8">
        <v>1</v>
      </c>
      <c r="AR8">
        <v>8</v>
      </c>
      <c r="AS8">
        <v>1</v>
      </c>
      <c r="AT8">
        <v>1</v>
      </c>
      <c r="AU8">
        <v>10</v>
      </c>
      <c r="AV8">
        <v>2</v>
      </c>
      <c r="AW8">
        <v>2</v>
      </c>
      <c r="AX8">
        <v>4</v>
      </c>
      <c r="AY8">
        <v>1</v>
      </c>
      <c r="AZ8">
        <v>6</v>
      </c>
      <c r="BA8">
        <v>1</v>
      </c>
      <c r="BB8">
        <v>2</v>
      </c>
      <c r="BC8">
        <v>5</v>
      </c>
      <c r="BD8">
        <v>3</v>
      </c>
      <c r="BE8">
        <v>1</v>
      </c>
      <c r="BF8">
        <v>9</v>
      </c>
      <c r="BG8">
        <v>1</v>
      </c>
      <c r="BH8">
        <v>1</v>
      </c>
      <c r="BI8">
        <v>2</v>
      </c>
      <c r="BJ8">
        <v>1</v>
      </c>
      <c r="BK8">
        <v>1</v>
      </c>
      <c r="BL8">
        <v>1</v>
      </c>
      <c r="BM8">
        <v>2</v>
      </c>
      <c r="BN8">
        <v>6</v>
      </c>
      <c r="BO8">
        <v>6</v>
      </c>
      <c r="BP8">
        <v>1</v>
      </c>
      <c r="BQ8">
        <v>7</v>
      </c>
      <c r="BR8">
        <v>4</v>
      </c>
      <c r="BS8">
        <v>6</v>
      </c>
      <c r="BT8">
        <v>5</v>
      </c>
      <c r="BU8">
        <v>1</v>
      </c>
      <c r="BV8">
        <v>24</v>
      </c>
      <c r="BW8">
        <v>3</v>
      </c>
      <c r="BX8">
        <v>19</v>
      </c>
      <c r="BY8">
        <v>6</v>
      </c>
      <c r="BZ8">
        <v>2</v>
      </c>
      <c r="CA8">
        <v>6</v>
      </c>
      <c r="CB8">
        <v>3</v>
      </c>
      <c r="CC8">
        <v>1</v>
      </c>
      <c r="CD8">
        <v>5</v>
      </c>
      <c r="CE8">
        <v>5</v>
      </c>
      <c r="CF8">
        <v>3</v>
      </c>
      <c r="CG8">
        <v>2</v>
      </c>
      <c r="CH8">
        <v>1</v>
      </c>
      <c r="CI8">
        <v>1</v>
      </c>
      <c r="CJ8">
        <v>1</v>
      </c>
      <c r="CK8">
        <v>2</v>
      </c>
      <c r="CL8">
        <v>6</v>
      </c>
      <c r="CM8">
        <v>5</v>
      </c>
      <c r="CN8">
        <v>2</v>
      </c>
      <c r="CO8">
        <v>2</v>
      </c>
      <c r="CP8">
        <v>3</v>
      </c>
      <c r="CQ8">
        <v>1</v>
      </c>
      <c r="CR8">
        <v>10</v>
      </c>
      <c r="CS8">
        <v>8</v>
      </c>
      <c r="CT8">
        <v>6</v>
      </c>
      <c r="CU8">
        <v>1</v>
      </c>
      <c r="CV8">
        <v>2</v>
      </c>
      <c r="CW8">
        <v>2</v>
      </c>
      <c r="CX8">
        <v>12</v>
      </c>
      <c r="CY8">
        <v>1</v>
      </c>
      <c r="CZ8">
        <v>12</v>
      </c>
      <c r="DA8">
        <v>9</v>
      </c>
      <c r="DB8">
        <v>8</v>
      </c>
      <c r="DC8">
        <v>2</v>
      </c>
      <c r="DD8">
        <v>21</v>
      </c>
      <c r="DE8">
        <v>2</v>
      </c>
      <c r="DF8">
        <v>3</v>
      </c>
      <c r="DG8">
        <v>2</v>
      </c>
      <c r="DH8">
        <v>3</v>
      </c>
      <c r="DI8">
        <v>4</v>
      </c>
      <c r="DJ8">
        <v>3</v>
      </c>
      <c r="DK8">
        <v>5</v>
      </c>
      <c r="DL8">
        <v>1</v>
      </c>
      <c r="DM8">
        <v>1</v>
      </c>
      <c r="DN8">
        <v>3</v>
      </c>
      <c r="DO8">
        <v>1</v>
      </c>
      <c r="DP8">
        <v>2</v>
      </c>
      <c r="DQ8">
        <v>1</v>
      </c>
      <c r="DR8">
        <v>10</v>
      </c>
      <c r="DS8">
        <v>478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85575-8A10-4FCF-A748-C5705FAE409B}">
  <dimension ref="A1:L479"/>
  <sheetViews>
    <sheetView topLeftCell="M1" zoomScale="145" zoomScaleNormal="145" workbookViewId="0">
      <selection activeCell="Q17" sqref="Q17"/>
    </sheetView>
  </sheetViews>
  <sheetFormatPr defaultRowHeight="15"/>
  <cols>
    <col min="1" max="1" width="24.08984375" customWidth="1"/>
    <col min="2" max="2" width="14.1796875" customWidth="1"/>
    <col min="3" max="3" width="11" customWidth="1"/>
    <col min="10" max="10" width="22.6328125" customWidth="1"/>
    <col min="11" max="11" width="19.6328125" customWidth="1"/>
    <col min="12" max="12" width="14.08984375" customWidth="1"/>
  </cols>
  <sheetData>
    <row r="1" spans="1:12" ht="21">
      <c r="A1" s="15" t="s">
        <v>3</v>
      </c>
      <c r="B1" s="15" t="s">
        <v>8</v>
      </c>
      <c r="C1" s="15" t="s">
        <v>15</v>
      </c>
      <c r="D1" s="24" t="s">
        <v>26</v>
      </c>
      <c r="E1" s="24" t="s">
        <v>63</v>
      </c>
      <c r="F1" s="24" t="s">
        <v>56</v>
      </c>
      <c r="J1" s="15" t="s">
        <v>9</v>
      </c>
      <c r="K1" s="15" t="s">
        <v>2</v>
      </c>
      <c r="L1" s="15" t="s">
        <v>6</v>
      </c>
    </row>
    <row r="2" spans="1:12">
      <c r="A2" s="1">
        <v>37.799999999999997</v>
      </c>
      <c r="B2" s="1">
        <v>225</v>
      </c>
      <c r="C2" s="1" t="s">
        <v>26</v>
      </c>
      <c r="D2">
        <f>IF(C2="FWD",B2,NA())</f>
        <v>225</v>
      </c>
      <c r="E2" t="e">
        <f>IF($C2="AWD",B2,NA())</f>
        <v>#N/A</v>
      </c>
      <c r="F2" t="e">
        <f>IF($C2="RWD",B2,NA())</f>
        <v>#N/A</v>
      </c>
      <c r="J2" s="1">
        <v>7</v>
      </c>
      <c r="K2" s="1">
        <v>155</v>
      </c>
      <c r="L2" s="1">
        <v>235</v>
      </c>
    </row>
    <row r="3" spans="1:12">
      <c r="A3" s="1">
        <v>37.799999999999997</v>
      </c>
      <c r="B3" s="1">
        <v>225</v>
      </c>
      <c r="C3" s="1" t="s">
        <v>26</v>
      </c>
      <c r="D3">
        <f t="shared" ref="D3:D66" si="0">IF(C3="FWD",B3,NA())</f>
        <v>225</v>
      </c>
      <c r="E3" t="e">
        <f t="shared" ref="E3:E66" si="1">IF($C3="AWD",B3,NA())</f>
        <v>#N/A</v>
      </c>
      <c r="F3" t="e">
        <f t="shared" ref="F3:F66" si="2">IF($C3="RWD",B3,NA())</f>
        <v>#N/A</v>
      </c>
      <c r="J3" s="1">
        <v>7</v>
      </c>
      <c r="K3" s="1">
        <v>155</v>
      </c>
      <c r="L3" s="1">
        <v>235</v>
      </c>
    </row>
    <row r="4" spans="1:12">
      <c r="A4" s="1">
        <v>50.8</v>
      </c>
      <c r="B4" s="1">
        <v>280</v>
      </c>
      <c r="C4" s="1" t="s">
        <v>26</v>
      </c>
      <c r="D4">
        <f t="shared" si="0"/>
        <v>280</v>
      </c>
      <c r="E4" t="e">
        <f t="shared" si="1"/>
        <v>#N/A</v>
      </c>
      <c r="F4" t="e">
        <f t="shared" si="2"/>
        <v>#N/A</v>
      </c>
      <c r="J4" s="1">
        <v>5.9</v>
      </c>
      <c r="K4" s="1">
        <v>200</v>
      </c>
      <c r="L4" s="1">
        <v>345</v>
      </c>
    </row>
    <row r="5" spans="1:12">
      <c r="A5" s="1">
        <v>50.8</v>
      </c>
      <c r="B5" s="1">
        <v>280</v>
      </c>
      <c r="C5" s="1" t="s">
        <v>26</v>
      </c>
      <c r="D5">
        <f t="shared" si="0"/>
        <v>280</v>
      </c>
      <c r="E5" t="e">
        <f t="shared" si="1"/>
        <v>#N/A</v>
      </c>
      <c r="F5" t="e">
        <f t="shared" si="2"/>
        <v>#N/A</v>
      </c>
      <c r="J5" s="1">
        <v>6.2</v>
      </c>
      <c r="K5" s="1">
        <v>200</v>
      </c>
      <c r="L5" s="1">
        <v>345</v>
      </c>
    </row>
    <row r="6" spans="1:12">
      <c r="A6" s="1">
        <v>60</v>
      </c>
      <c r="B6" s="1">
        <v>315</v>
      </c>
      <c r="C6" s="1" t="s">
        <v>26</v>
      </c>
      <c r="D6">
        <f t="shared" si="0"/>
        <v>315</v>
      </c>
      <c r="E6" t="e">
        <f t="shared" si="1"/>
        <v>#N/A</v>
      </c>
      <c r="F6" t="e">
        <f t="shared" si="2"/>
        <v>#N/A</v>
      </c>
      <c r="J6" s="1">
        <v>7.5</v>
      </c>
      <c r="K6" s="1">
        <v>150</v>
      </c>
      <c r="L6" s="1">
        <v>310</v>
      </c>
    </row>
    <row r="7" spans="1:12">
      <c r="A7" s="1">
        <v>60</v>
      </c>
      <c r="B7" s="1">
        <v>350</v>
      </c>
      <c r="C7" s="1" t="s">
        <v>26</v>
      </c>
      <c r="D7">
        <f t="shared" si="0"/>
        <v>350</v>
      </c>
      <c r="E7" t="e">
        <f t="shared" si="1"/>
        <v>#N/A</v>
      </c>
      <c r="F7" t="e">
        <f t="shared" si="2"/>
        <v>#N/A</v>
      </c>
      <c r="J7" s="1">
        <v>7</v>
      </c>
      <c r="K7" s="1">
        <v>160</v>
      </c>
      <c r="L7" s="1">
        <v>315</v>
      </c>
    </row>
    <row r="8" spans="1:12">
      <c r="A8" s="1">
        <v>50.8</v>
      </c>
      <c r="B8" s="1">
        <v>320</v>
      </c>
      <c r="C8" s="1" t="s">
        <v>26</v>
      </c>
      <c r="D8">
        <f t="shared" si="0"/>
        <v>320</v>
      </c>
      <c r="E8" t="e">
        <f t="shared" si="1"/>
        <v>#N/A</v>
      </c>
      <c r="F8" t="e">
        <f t="shared" si="2"/>
        <v>#N/A</v>
      </c>
      <c r="J8" s="1">
        <v>9</v>
      </c>
      <c r="K8" s="1">
        <v>150</v>
      </c>
      <c r="L8" s="1">
        <v>260</v>
      </c>
    </row>
    <row r="9" spans="1:12">
      <c r="A9" s="1">
        <v>50.8</v>
      </c>
      <c r="B9" s="1">
        <v>310</v>
      </c>
      <c r="C9" s="1" t="s">
        <v>26</v>
      </c>
      <c r="D9">
        <f t="shared" si="0"/>
        <v>310</v>
      </c>
      <c r="E9" t="e">
        <f t="shared" si="1"/>
        <v>#N/A</v>
      </c>
      <c r="F9" t="e">
        <f t="shared" si="2"/>
        <v>#N/A</v>
      </c>
      <c r="J9" s="1">
        <v>6</v>
      </c>
      <c r="K9" s="1">
        <v>200</v>
      </c>
      <c r="L9" s="1">
        <v>345</v>
      </c>
    </row>
    <row r="10" spans="1:12">
      <c r="A10" s="1">
        <v>52</v>
      </c>
      <c r="B10" s="1">
        <v>310</v>
      </c>
      <c r="C10" s="1" t="s">
        <v>26</v>
      </c>
      <c r="D10">
        <f t="shared" si="0"/>
        <v>310</v>
      </c>
      <c r="E10" t="e">
        <f t="shared" si="1"/>
        <v>#N/A</v>
      </c>
      <c r="F10" t="e">
        <f t="shared" si="2"/>
        <v>#N/A</v>
      </c>
      <c r="J10" s="1">
        <v>7.4</v>
      </c>
      <c r="K10" s="1">
        <v>160</v>
      </c>
      <c r="L10" s="1">
        <v>285</v>
      </c>
    </row>
    <row r="11" spans="1:12">
      <c r="A11" s="1">
        <v>52</v>
      </c>
      <c r="B11" s="1">
        <v>305</v>
      </c>
      <c r="C11" s="1" t="s">
        <v>26</v>
      </c>
      <c r="D11">
        <f t="shared" si="0"/>
        <v>305</v>
      </c>
      <c r="E11" t="e">
        <f t="shared" si="1"/>
        <v>#N/A</v>
      </c>
      <c r="F11" t="e">
        <f t="shared" si="2"/>
        <v>#N/A</v>
      </c>
      <c r="J11" s="1">
        <v>6.4</v>
      </c>
      <c r="K11" s="1">
        <v>170</v>
      </c>
      <c r="L11" s="1">
        <v>300</v>
      </c>
    </row>
    <row r="12" spans="1:12">
      <c r="A12" s="1">
        <v>75.8</v>
      </c>
      <c r="B12" s="1">
        <v>465</v>
      </c>
      <c r="C12" s="1" t="s">
        <v>56</v>
      </c>
      <c r="D12" t="e">
        <f t="shared" si="0"/>
        <v>#N/A</v>
      </c>
      <c r="E12" t="e">
        <f t="shared" si="1"/>
        <v>#N/A</v>
      </c>
      <c r="F12">
        <f t="shared" si="2"/>
        <v>465</v>
      </c>
      <c r="J12" s="1">
        <v>6</v>
      </c>
      <c r="K12" s="1">
        <v>210</v>
      </c>
      <c r="L12" s="1">
        <v>435</v>
      </c>
    </row>
    <row r="13" spans="1:12">
      <c r="A13" s="1">
        <v>94.9</v>
      </c>
      <c r="B13" s="1">
        <v>575</v>
      </c>
      <c r="C13" s="1" t="s">
        <v>56</v>
      </c>
      <c r="D13" t="e">
        <f t="shared" si="0"/>
        <v>#N/A</v>
      </c>
      <c r="E13" t="e">
        <f t="shared" si="1"/>
        <v>#N/A</v>
      </c>
      <c r="F13">
        <f t="shared" si="2"/>
        <v>575</v>
      </c>
      <c r="J13" s="1">
        <v>5.4</v>
      </c>
      <c r="K13" s="1">
        <v>210</v>
      </c>
      <c r="L13" s="1">
        <v>565</v>
      </c>
    </row>
    <row r="14" spans="1:12">
      <c r="A14" s="1">
        <v>94.9</v>
      </c>
      <c r="B14" s="1">
        <v>560</v>
      </c>
      <c r="C14" s="1" t="s">
        <v>63</v>
      </c>
      <c r="D14" t="e">
        <f t="shared" si="0"/>
        <v>#N/A</v>
      </c>
      <c r="E14">
        <f t="shared" si="1"/>
        <v>560</v>
      </c>
      <c r="F14" t="e">
        <f t="shared" si="2"/>
        <v>#N/A</v>
      </c>
      <c r="J14" s="1">
        <v>4.5</v>
      </c>
      <c r="K14" s="1">
        <v>210</v>
      </c>
      <c r="L14" s="1">
        <v>855</v>
      </c>
    </row>
    <row r="15" spans="1:12">
      <c r="A15" s="1">
        <v>75.8</v>
      </c>
      <c r="B15" s="1">
        <v>495</v>
      </c>
      <c r="C15" s="1" t="s">
        <v>56</v>
      </c>
      <c r="D15" t="e">
        <f t="shared" si="0"/>
        <v>#N/A</v>
      </c>
      <c r="E15" t="e">
        <f t="shared" si="1"/>
        <v>#N/A</v>
      </c>
      <c r="F15">
        <f t="shared" si="2"/>
        <v>495</v>
      </c>
      <c r="J15" s="1">
        <v>6</v>
      </c>
      <c r="K15" s="1">
        <v>210</v>
      </c>
      <c r="L15" s="1">
        <v>435</v>
      </c>
    </row>
    <row r="16" spans="1:12">
      <c r="A16" s="1">
        <v>94.9</v>
      </c>
      <c r="B16" s="1">
        <v>610</v>
      </c>
      <c r="C16" s="1" t="s">
        <v>56</v>
      </c>
      <c r="D16" t="e">
        <f t="shared" si="0"/>
        <v>#N/A</v>
      </c>
      <c r="E16" t="e">
        <f t="shared" si="1"/>
        <v>#N/A</v>
      </c>
      <c r="F16">
        <f t="shared" si="2"/>
        <v>610</v>
      </c>
      <c r="J16" s="1">
        <v>5.4</v>
      </c>
      <c r="K16" s="1">
        <v>210</v>
      </c>
      <c r="L16" s="1">
        <v>565</v>
      </c>
    </row>
    <row r="17" spans="1:12">
      <c r="A17" s="1">
        <v>94.9</v>
      </c>
      <c r="B17" s="1">
        <v>590</v>
      </c>
      <c r="C17" s="1" t="s">
        <v>63</v>
      </c>
      <c r="D17" t="e">
        <f t="shared" si="0"/>
        <v>#N/A</v>
      </c>
      <c r="E17">
        <f t="shared" si="1"/>
        <v>590</v>
      </c>
      <c r="F17" t="e">
        <f t="shared" si="2"/>
        <v>#N/A</v>
      </c>
      <c r="J17" s="1">
        <v>4.7</v>
      </c>
      <c r="K17" s="1">
        <v>210</v>
      </c>
      <c r="L17" s="1">
        <v>855</v>
      </c>
    </row>
    <row r="18" spans="1:12">
      <c r="A18" s="1">
        <v>59</v>
      </c>
      <c r="B18" s="1">
        <v>340</v>
      </c>
      <c r="C18" s="1" t="s">
        <v>56</v>
      </c>
      <c r="D18" t="e">
        <f t="shared" si="0"/>
        <v>#N/A</v>
      </c>
      <c r="E18" t="e">
        <f t="shared" si="1"/>
        <v>#N/A</v>
      </c>
      <c r="F18">
        <f t="shared" si="2"/>
        <v>340</v>
      </c>
      <c r="J18" s="1">
        <v>8.1</v>
      </c>
      <c r="K18" s="1">
        <v>160</v>
      </c>
      <c r="L18" s="1">
        <v>310</v>
      </c>
    </row>
    <row r="19" spans="1:12">
      <c r="A19" s="1">
        <v>77</v>
      </c>
      <c r="B19" s="1">
        <v>435</v>
      </c>
      <c r="C19" s="1" t="s">
        <v>56</v>
      </c>
      <c r="D19" t="e">
        <f t="shared" si="0"/>
        <v>#N/A</v>
      </c>
      <c r="E19" t="e">
        <f t="shared" si="1"/>
        <v>#N/A</v>
      </c>
      <c r="F19">
        <f t="shared" si="2"/>
        <v>435</v>
      </c>
      <c r="J19" s="1">
        <v>6.7</v>
      </c>
      <c r="K19" s="1">
        <v>180</v>
      </c>
      <c r="L19" s="1">
        <v>545</v>
      </c>
    </row>
    <row r="20" spans="1:12">
      <c r="A20" s="1">
        <v>77</v>
      </c>
      <c r="B20" s="1">
        <v>410</v>
      </c>
      <c r="C20" s="1" t="s">
        <v>63</v>
      </c>
      <c r="D20" t="e">
        <f t="shared" si="0"/>
        <v>#N/A</v>
      </c>
      <c r="E20">
        <f t="shared" si="1"/>
        <v>410</v>
      </c>
      <c r="F20" t="e">
        <f t="shared" si="2"/>
        <v>#N/A</v>
      </c>
      <c r="J20" s="1">
        <v>6.6</v>
      </c>
      <c r="K20" s="1">
        <v>180</v>
      </c>
      <c r="L20" s="1">
        <v>679</v>
      </c>
    </row>
    <row r="21" spans="1:12">
      <c r="A21" s="1">
        <v>77</v>
      </c>
      <c r="B21" s="1">
        <v>415</v>
      </c>
      <c r="C21" s="1" t="s">
        <v>63</v>
      </c>
      <c r="D21" t="e">
        <f t="shared" si="0"/>
        <v>#N/A</v>
      </c>
      <c r="E21">
        <f t="shared" si="1"/>
        <v>415</v>
      </c>
      <c r="F21" t="e">
        <f t="shared" si="2"/>
        <v>#N/A</v>
      </c>
      <c r="J21" s="1">
        <v>5.4</v>
      </c>
      <c r="K21" s="1">
        <v>180</v>
      </c>
      <c r="L21" s="1">
        <v>679</v>
      </c>
    </row>
    <row r="22" spans="1:12">
      <c r="A22" s="1">
        <v>59</v>
      </c>
      <c r="B22" s="1">
        <v>325</v>
      </c>
      <c r="C22" s="1" t="s">
        <v>56</v>
      </c>
      <c r="D22" t="e">
        <f t="shared" si="0"/>
        <v>#N/A</v>
      </c>
      <c r="E22" t="e">
        <f t="shared" si="1"/>
        <v>#N/A</v>
      </c>
      <c r="F22">
        <f t="shared" si="2"/>
        <v>325</v>
      </c>
      <c r="J22" s="1">
        <v>8.1</v>
      </c>
      <c r="K22" s="1">
        <v>160</v>
      </c>
      <c r="L22" s="1">
        <v>310</v>
      </c>
    </row>
    <row r="23" spans="1:12">
      <c r="A23" s="1">
        <v>77</v>
      </c>
      <c r="B23" s="1">
        <v>420</v>
      </c>
      <c r="C23" s="1" t="s">
        <v>56</v>
      </c>
      <c r="D23" t="e">
        <f t="shared" si="0"/>
        <v>#N/A</v>
      </c>
      <c r="E23" t="e">
        <f t="shared" si="1"/>
        <v>#N/A</v>
      </c>
      <c r="F23">
        <f t="shared" si="2"/>
        <v>420</v>
      </c>
      <c r="J23" s="1">
        <v>6.7</v>
      </c>
      <c r="K23" s="1">
        <v>180</v>
      </c>
      <c r="L23" s="1">
        <v>545</v>
      </c>
    </row>
    <row r="24" spans="1:12">
      <c r="A24" s="1">
        <v>77</v>
      </c>
      <c r="B24" s="1">
        <v>395</v>
      </c>
      <c r="C24" s="1" t="s">
        <v>63</v>
      </c>
      <c r="D24" t="e">
        <f t="shared" si="0"/>
        <v>#N/A</v>
      </c>
      <c r="E24">
        <f t="shared" si="1"/>
        <v>395</v>
      </c>
      <c r="F24" t="e">
        <f t="shared" si="2"/>
        <v>#N/A</v>
      </c>
      <c r="J24" s="1">
        <v>6.6</v>
      </c>
      <c r="K24" s="1">
        <v>180</v>
      </c>
      <c r="L24" s="1">
        <v>679</v>
      </c>
    </row>
    <row r="25" spans="1:12">
      <c r="A25" s="1">
        <v>77</v>
      </c>
      <c r="B25" s="1">
        <v>395</v>
      </c>
      <c r="C25" s="1" t="s">
        <v>63</v>
      </c>
      <c r="D25" t="e">
        <f t="shared" si="0"/>
        <v>#N/A</v>
      </c>
      <c r="E25">
        <f t="shared" si="1"/>
        <v>395</v>
      </c>
      <c r="F25" t="e">
        <f t="shared" si="2"/>
        <v>#N/A</v>
      </c>
      <c r="J25" s="1">
        <v>5.4</v>
      </c>
      <c r="K25" s="1">
        <v>180</v>
      </c>
      <c r="L25" s="1">
        <v>679</v>
      </c>
    </row>
    <row r="26" spans="1:12">
      <c r="A26" s="1">
        <v>75.8</v>
      </c>
      <c r="B26" s="1">
        <v>395</v>
      </c>
      <c r="C26" s="1" t="s">
        <v>56</v>
      </c>
      <c r="D26" t="e">
        <f t="shared" si="0"/>
        <v>#N/A</v>
      </c>
      <c r="E26" t="e">
        <f t="shared" si="1"/>
        <v>#N/A</v>
      </c>
      <c r="F26">
        <f t="shared" si="2"/>
        <v>395</v>
      </c>
      <c r="J26" s="1">
        <v>7</v>
      </c>
      <c r="K26" s="1">
        <v>210</v>
      </c>
      <c r="L26" s="1">
        <v>450</v>
      </c>
    </row>
    <row r="27" spans="1:12">
      <c r="A27" s="1">
        <v>75.8</v>
      </c>
      <c r="B27" s="1">
        <v>410</v>
      </c>
      <c r="C27" s="1" t="s">
        <v>56</v>
      </c>
      <c r="D27" t="e">
        <f t="shared" si="0"/>
        <v>#N/A</v>
      </c>
      <c r="E27" t="e">
        <f t="shared" si="1"/>
        <v>#N/A</v>
      </c>
      <c r="F27">
        <f t="shared" si="2"/>
        <v>410</v>
      </c>
      <c r="J27" s="1">
        <v>7</v>
      </c>
      <c r="K27" s="1">
        <v>210</v>
      </c>
      <c r="L27" s="1">
        <v>450</v>
      </c>
    </row>
    <row r="28" spans="1:12">
      <c r="A28" s="1">
        <v>94.9</v>
      </c>
      <c r="B28" s="1">
        <v>510</v>
      </c>
      <c r="C28" s="1" t="s">
        <v>56</v>
      </c>
      <c r="D28" t="e">
        <f t="shared" si="0"/>
        <v>#N/A</v>
      </c>
      <c r="E28" t="e">
        <f t="shared" si="1"/>
        <v>#N/A</v>
      </c>
      <c r="F28">
        <f t="shared" si="2"/>
        <v>510</v>
      </c>
      <c r="J28" s="1">
        <v>6.6</v>
      </c>
      <c r="K28" s="1">
        <v>210</v>
      </c>
      <c r="L28" s="1">
        <v>485</v>
      </c>
    </row>
    <row r="29" spans="1:12">
      <c r="A29" s="1">
        <v>94.9</v>
      </c>
      <c r="B29" s="1">
        <v>500</v>
      </c>
      <c r="C29" s="1" t="s">
        <v>63</v>
      </c>
      <c r="D29" t="e">
        <f t="shared" si="0"/>
        <v>#N/A</v>
      </c>
      <c r="E29">
        <f t="shared" si="1"/>
        <v>500</v>
      </c>
      <c r="F29" t="e">
        <f t="shared" si="2"/>
        <v>#N/A</v>
      </c>
      <c r="J29" s="1">
        <v>5.9</v>
      </c>
      <c r="K29" s="1">
        <v>210</v>
      </c>
      <c r="L29" s="1">
        <v>855</v>
      </c>
    </row>
    <row r="30" spans="1:12">
      <c r="A30" s="1">
        <v>94.9</v>
      </c>
      <c r="B30" s="1">
        <v>490</v>
      </c>
      <c r="C30" s="1" t="s">
        <v>56</v>
      </c>
      <c r="D30" t="e">
        <f t="shared" si="0"/>
        <v>#N/A</v>
      </c>
      <c r="E30" t="e">
        <f t="shared" si="1"/>
        <v>#N/A</v>
      </c>
      <c r="F30">
        <f t="shared" si="2"/>
        <v>490</v>
      </c>
      <c r="J30" s="1">
        <v>6.6</v>
      </c>
      <c r="K30" s="1">
        <v>210</v>
      </c>
      <c r="L30" s="1">
        <v>485</v>
      </c>
    </row>
    <row r="31" spans="1:12">
      <c r="A31" s="1">
        <v>94.9</v>
      </c>
      <c r="B31" s="1">
        <v>480</v>
      </c>
      <c r="C31" s="1" t="s">
        <v>63</v>
      </c>
      <c r="D31" t="e">
        <f t="shared" si="0"/>
        <v>#N/A</v>
      </c>
      <c r="E31">
        <f t="shared" si="1"/>
        <v>480</v>
      </c>
      <c r="F31" t="e">
        <f t="shared" si="2"/>
        <v>#N/A</v>
      </c>
      <c r="J31" s="1">
        <v>5.9</v>
      </c>
      <c r="K31" s="1">
        <v>210</v>
      </c>
      <c r="L31" s="1">
        <v>855</v>
      </c>
    </row>
    <row r="32" spans="1:12">
      <c r="A32" s="1">
        <v>94.9</v>
      </c>
      <c r="B32" s="1">
        <v>530</v>
      </c>
      <c r="C32" s="1" t="s">
        <v>63</v>
      </c>
      <c r="D32" t="e">
        <f t="shared" si="0"/>
        <v>#N/A</v>
      </c>
      <c r="E32">
        <f t="shared" si="1"/>
        <v>530</v>
      </c>
      <c r="F32" t="e">
        <f t="shared" si="2"/>
        <v>#N/A</v>
      </c>
      <c r="J32" s="1">
        <v>3.9</v>
      </c>
      <c r="K32" s="1">
        <v>240</v>
      </c>
      <c r="L32" s="1">
        <v>855</v>
      </c>
    </row>
    <row r="33" spans="1:12">
      <c r="A33" s="1">
        <v>94.9</v>
      </c>
      <c r="B33" s="1">
        <v>555</v>
      </c>
      <c r="C33" s="1" t="s">
        <v>63</v>
      </c>
      <c r="D33" t="e">
        <f t="shared" si="0"/>
        <v>#N/A</v>
      </c>
      <c r="E33">
        <f t="shared" si="1"/>
        <v>555</v>
      </c>
      <c r="F33" t="e">
        <f t="shared" si="2"/>
        <v>#N/A</v>
      </c>
      <c r="J33" s="1">
        <v>3.9</v>
      </c>
      <c r="K33" s="1">
        <v>240</v>
      </c>
      <c r="L33" s="1">
        <v>855</v>
      </c>
    </row>
    <row r="34" spans="1:12">
      <c r="A34" s="1">
        <v>94.9</v>
      </c>
      <c r="B34" s="1">
        <v>470</v>
      </c>
      <c r="C34" s="1" t="s">
        <v>63</v>
      </c>
      <c r="D34" t="e">
        <f t="shared" si="0"/>
        <v>#N/A</v>
      </c>
      <c r="E34">
        <f t="shared" si="1"/>
        <v>470</v>
      </c>
      <c r="F34" t="e">
        <f t="shared" si="2"/>
        <v>#N/A</v>
      </c>
      <c r="J34" s="1">
        <v>4.3</v>
      </c>
      <c r="K34" s="1">
        <v>230</v>
      </c>
      <c r="L34" s="1">
        <v>855</v>
      </c>
    </row>
    <row r="35" spans="1:12">
      <c r="A35" s="1">
        <v>94.9</v>
      </c>
      <c r="B35" s="1">
        <v>495</v>
      </c>
      <c r="C35" s="1" t="s">
        <v>63</v>
      </c>
      <c r="D35" t="e">
        <f t="shared" si="0"/>
        <v>#N/A</v>
      </c>
      <c r="E35">
        <f t="shared" si="1"/>
        <v>495</v>
      </c>
      <c r="F35" t="e">
        <f t="shared" si="2"/>
        <v>#N/A</v>
      </c>
      <c r="J35" s="1">
        <v>4.3</v>
      </c>
      <c r="K35" s="1">
        <v>230</v>
      </c>
      <c r="L35" s="1">
        <v>855</v>
      </c>
    </row>
    <row r="36" spans="1:12">
      <c r="A36" s="1">
        <v>97</v>
      </c>
      <c r="B36" s="1">
        <v>525</v>
      </c>
      <c r="C36" s="1" t="s">
        <v>63</v>
      </c>
      <c r="D36" t="e">
        <f t="shared" si="0"/>
        <v>#N/A</v>
      </c>
      <c r="E36">
        <f t="shared" si="1"/>
        <v>525</v>
      </c>
      <c r="F36" t="e">
        <f t="shared" si="2"/>
        <v>#N/A</v>
      </c>
      <c r="J36" s="1">
        <v>2.8</v>
      </c>
      <c r="K36" s="1">
        <v>250</v>
      </c>
      <c r="L36" s="1">
        <v>865</v>
      </c>
    </row>
    <row r="37" spans="1:12">
      <c r="A37" s="1">
        <v>97</v>
      </c>
      <c r="B37" s="1">
        <v>525</v>
      </c>
      <c r="C37" s="1" t="s">
        <v>63</v>
      </c>
      <c r="D37" t="e">
        <f t="shared" si="0"/>
        <v>#N/A</v>
      </c>
      <c r="E37">
        <f t="shared" si="1"/>
        <v>525</v>
      </c>
      <c r="F37" t="e">
        <f t="shared" si="2"/>
        <v>#N/A</v>
      </c>
      <c r="J37" s="1">
        <v>2.5</v>
      </c>
      <c r="K37" s="1">
        <v>250</v>
      </c>
      <c r="L37" s="1">
        <v>1027</v>
      </c>
    </row>
    <row r="38" spans="1:12">
      <c r="A38" s="1">
        <v>97</v>
      </c>
      <c r="B38" s="1">
        <v>540</v>
      </c>
      <c r="C38" s="1" t="s">
        <v>63</v>
      </c>
      <c r="D38" t="e">
        <f t="shared" si="0"/>
        <v>#N/A</v>
      </c>
      <c r="E38">
        <f t="shared" si="1"/>
        <v>540</v>
      </c>
      <c r="F38" t="e">
        <f t="shared" si="2"/>
        <v>#N/A</v>
      </c>
      <c r="J38" s="1">
        <v>3.4</v>
      </c>
      <c r="K38" s="1">
        <v>245</v>
      </c>
      <c r="L38" s="1">
        <v>740</v>
      </c>
    </row>
    <row r="39" spans="1:12">
      <c r="A39" s="1">
        <v>97</v>
      </c>
      <c r="B39" s="1">
        <v>540</v>
      </c>
      <c r="C39" s="1" t="s">
        <v>63</v>
      </c>
      <c r="D39" t="e">
        <f t="shared" si="0"/>
        <v>#N/A</v>
      </c>
      <c r="E39">
        <f t="shared" si="1"/>
        <v>540</v>
      </c>
      <c r="F39" t="e">
        <f t="shared" si="2"/>
        <v>#N/A</v>
      </c>
      <c r="J39" s="1">
        <v>4</v>
      </c>
      <c r="K39" s="1">
        <v>245</v>
      </c>
      <c r="L39" s="1">
        <v>625</v>
      </c>
    </row>
    <row r="40" spans="1:12">
      <c r="A40" s="1">
        <v>81.3</v>
      </c>
      <c r="B40" s="1">
        <v>450</v>
      </c>
      <c r="C40" s="1" t="s">
        <v>63</v>
      </c>
      <c r="D40" t="e">
        <f t="shared" si="0"/>
        <v>#N/A</v>
      </c>
      <c r="E40">
        <f t="shared" si="1"/>
        <v>450</v>
      </c>
      <c r="F40" t="e">
        <f t="shared" si="2"/>
        <v>#N/A</v>
      </c>
      <c r="J40" s="1">
        <v>3.9</v>
      </c>
      <c r="K40" s="1">
        <v>225</v>
      </c>
      <c r="L40" s="1">
        <v>795</v>
      </c>
    </row>
    <row r="41" spans="1:12">
      <c r="A41" s="1">
        <v>67.099999999999994</v>
      </c>
      <c r="B41" s="1">
        <v>430</v>
      </c>
      <c r="C41" s="1" t="s">
        <v>56</v>
      </c>
      <c r="D41" t="e">
        <f t="shared" si="0"/>
        <v>#N/A</v>
      </c>
      <c r="E41" t="e">
        <f t="shared" si="1"/>
        <v>#N/A</v>
      </c>
      <c r="F41">
        <f t="shared" si="2"/>
        <v>430</v>
      </c>
      <c r="J41" s="1">
        <v>6</v>
      </c>
      <c r="K41" s="1">
        <v>190</v>
      </c>
      <c r="L41" s="1">
        <v>400</v>
      </c>
    </row>
    <row r="42" spans="1:12">
      <c r="A42" s="1">
        <v>81.3</v>
      </c>
      <c r="B42" s="1">
        <v>515</v>
      </c>
      <c r="C42" s="1" t="s">
        <v>56</v>
      </c>
      <c r="D42" t="e">
        <f t="shared" si="0"/>
        <v>#N/A</v>
      </c>
      <c r="E42" t="e">
        <f t="shared" si="1"/>
        <v>#N/A</v>
      </c>
      <c r="F42">
        <f t="shared" si="2"/>
        <v>515</v>
      </c>
      <c r="J42" s="1">
        <v>5.6</v>
      </c>
      <c r="K42" s="1">
        <v>190</v>
      </c>
      <c r="L42" s="1">
        <v>430</v>
      </c>
    </row>
    <row r="43" spans="1:12">
      <c r="A43" s="1">
        <v>81.3</v>
      </c>
      <c r="B43" s="1">
        <v>490</v>
      </c>
      <c r="C43" s="1" t="s">
        <v>63</v>
      </c>
      <c r="D43" t="e">
        <f t="shared" si="0"/>
        <v>#N/A</v>
      </c>
      <c r="E43">
        <f t="shared" si="1"/>
        <v>490</v>
      </c>
      <c r="F43" t="e">
        <f t="shared" si="2"/>
        <v>#N/A</v>
      </c>
      <c r="J43" s="1">
        <v>5.0999999999999996</v>
      </c>
      <c r="K43" s="1">
        <v>200</v>
      </c>
      <c r="L43" s="1">
        <v>600</v>
      </c>
    </row>
    <row r="44" spans="1:12">
      <c r="A44" s="1">
        <v>81.2</v>
      </c>
      <c r="B44" s="1">
        <v>430</v>
      </c>
      <c r="C44" s="1" t="s">
        <v>63</v>
      </c>
      <c r="D44" t="e">
        <f t="shared" si="0"/>
        <v>#N/A</v>
      </c>
      <c r="E44">
        <f t="shared" si="1"/>
        <v>430</v>
      </c>
      <c r="F44" t="e">
        <f t="shared" si="2"/>
        <v>#N/A</v>
      </c>
      <c r="J44" s="1">
        <v>3.8</v>
      </c>
      <c r="K44" s="1">
        <v>230</v>
      </c>
      <c r="L44" s="1">
        <v>795</v>
      </c>
    </row>
    <row r="45" spans="1:12">
      <c r="A45" s="1">
        <v>81.2</v>
      </c>
      <c r="B45" s="1">
        <v>425</v>
      </c>
      <c r="C45" s="1" t="s">
        <v>63</v>
      </c>
      <c r="D45" t="e">
        <f t="shared" si="0"/>
        <v>#N/A</v>
      </c>
      <c r="E45">
        <f t="shared" si="1"/>
        <v>425</v>
      </c>
      <c r="F45" t="e">
        <f t="shared" si="2"/>
        <v>#N/A</v>
      </c>
      <c r="J45" s="1">
        <v>3.9</v>
      </c>
      <c r="K45" s="1">
        <v>230</v>
      </c>
      <c r="L45" s="1">
        <v>795</v>
      </c>
    </row>
    <row r="46" spans="1:12">
      <c r="A46" s="1">
        <v>81.2</v>
      </c>
      <c r="B46" s="1">
        <v>480</v>
      </c>
      <c r="C46" s="1" t="s">
        <v>56</v>
      </c>
      <c r="D46" t="e">
        <f t="shared" si="0"/>
        <v>#N/A</v>
      </c>
      <c r="E46" t="e">
        <f t="shared" si="1"/>
        <v>#N/A</v>
      </c>
      <c r="F46">
        <f t="shared" si="2"/>
        <v>480</v>
      </c>
      <c r="J46" s="1">
        <v>6</v>
      </c>
      <c r="K46" s="1">
        <v>193</v>
      </c>
      <c r="L46" s="1">
        <v>400</v>
      </c>
    </row>
    <row r="47" spans="1:12">
      <c r="A47" s="1">
        <v>81.2</v>
      </c>
      <c r="B47" s="1">
        <v>465</v>
      </c>
      <c r="C47" s="1" t="s">
        <v>56</v>
      </c>
      <c r="D47" t="e">
        <f t="shared" si="0"/>
        <v>#N/A</v>
      </c>
      <c r="E47" t="e">
        <f t="shared" si="1"/>
        <v>#N/A</v>
      </c>
      <c r="F47">
        <f t="shared" si="2"/>
        <v>465</v>
      </c>
      <c r="J47" s="1">
        <v>6.1</v>
      </c>
      <c r="K47" s="1">
        <v>193</v>
      </c>
      <c r="L47" s="1">
        <v>400</v>
      </c>
    </row>
    <row r="48" spans="1:12">
      <c r="A48" s="1">
        <v>81.2</v>
      </c>
      <c r="B48" s="1">
        <v>465</v>
      </c>
      <c r="C48" s="1" t="s">
        <v>63</v>
      </c>
      <c r="D48" t="e">
        <f t="shared" si="0"/>
        <v>#N/A</v>
      </c>
      <c r="E48">
        <f t="shared" si="1"/>
        <v>465</v>
      </c>
      <c r="F48" t="e">
        <f t="shared" si="2"/>
        <v>#N/A</v>
      </c>
      <c r="J48" s="1">
        <v>5.4</v>
      </c>
      <c r="K48" s="1">
        <v>215</v>
      </c>
      <c r="L48" s="1">
        <v>590</v>
      </c>
    </row>
    <row r="49" spans="1:12">
      <c r="A49" s="1">
        <v>81.2</v>
      </c>
      <c r="B49" s="1">
        <v>450</v>
      </c>
      <c r="C49" s="1" t="s">
        <v>63</v>
      </c>
      <c r="D49" t="e">
        <f t="shared" si="0"/>
        <v>#N/A</v>
      </c>
      <c r="E49">
        <f t="shared" si="1"/>
        <v>450</v>
      </c>
      <c r="F49" t="e">
        <f t="shared" si="2"/>
        <v>#N/A</v>
      </c>
      <c r="J49" s="1">
        <v>5.5</v>
      </c>
      <c r="K49" s="1">
        <v>215</v>
      </c>
      <c r="L49" s="1">
        <v>590</v>
      </c>
    </row>
    <row r="50" spans="1:12">
      <c r="A50" s="1">
        <v>101.7</v>
      </c>
      <c r="B50" s="1">
        <v>490</v>
      </c>
      <c r="C50" s="1" t="s">
        <v>63</v>
      </c>
      <c r="D50" t="e">
        <f t="shared" si="0"/>
        <v>#N/A</v>
      </c>
      <c r="E50">
        <f t="shared" si="1"/>
        <v>490</v>
      </c>
      <c r="F50" t="e">
        <f t="shared" si="2"/>
        <v>#N/A</v>
      </c>
      <c r="J50" s="1">
        <v>3.7</v>
      </c>
      <c r="K50" s="1">
        <v>250</v>
      </c>
      <c r="L50" s="1">
        <v>1100</v>
      </c>
    </row>
    <row r="51" spans="1:12">
      <c r="A51" s="1">
        <v>101.7</v>
      </c>
      <c r="B51" s="1">
        <v>520</v>
      </c>
      <c r="C51" s="1" t="s">
        <v>56</v>
      </c>
      <c r="D51" t="e">
        <f t="shared" si="0"/>
        <v>#N/A</v>
      </c>
      <c r="E51" t="e">
        <f t="shared" si="1"/>
        <v>#N/A</v>
      </c>
      <c r="F51">
        <f t="shared" si="2"/>
        <v>520</v>
      </c>
      <c r="J51" s="1">
        <v>5.5</v>
      </c>
      <c r="K51" s="1">
        <v>205</v>
      </c>
      <c r="L51" s="1">
        <v>650</v>
      </c>
    </row>
    <row r="52" spans="1:12">
      <c r="A52" s="1">
        <v>101.7</v>
      </c>
      <c r="B52" s="1">
        <v>510</v>
      </c>
      <c r="C52" s="1" t="s">
        <v>63</v>
      </c>
      <c r="D52" t="e">
        <f t="shared" si="0"/>
        <v>#N/A</v>
      </c>
      <c r="E52">
        <f t="shared" si="1"/>
        <v>510</v>
      </c>
      <c r="F52" t="e">
        <f t="shared" si="2"/>
        <v>#N/A</v>
      </c>
      <c r="J52" s="1">
        <v>4.7</v>
      </c>
      <c r="K52" s="1">
        <v>240</v>
      </c>
      <c r="L52" s="1">
        <v>745</v>
      </c>
    </row>
    <row r="53" spans="1:12">
      <c r="A53" s="1">
        <v>108.9</v>
      </c>
      <c r="B53" s="1">
        <v>500</v>
      </c>
      <c r="C53" s="1" t="s">
        <v>63</v>
      </c>
      <c r="D53" t="e">
        <f t="shared" si="0"/>
        <v>#N/A</v>
      </c>
      <c r="E53">
        <f t="shared" si="1"/>
        <v>500</v>
      </c>
      <c r="F53" t="e">
        <f t="shared" si="2"/>
        <v>#N/A</v>
      </c>
      <c r="J53" s="1">
        <v>3.8</v>
      </c>
      <c r="K53" s="1">
        <v>250</v>
      </c>
      <c r="L53" s="1">
        <v>1015</v>
      </c>
    </row>
    <row r="54" spans="1:12">
      <c r="A54" s="1">
        <v>94.8</v>
      </c>
      <c r="B54" s="1">
        <v>470</v>
      </c>
      <c r="C54" s="1" t="s">
        <v>63</v>
      </c>
      <c r="D54" t="e">
        <f t="shared" si="0"/>
        <v>#N/A</v>
      </c>
      <c r="E54">
        <f t="shared" si="1"/>
        <v>470</v>
      </c>
      <c r="F54" t="e">
        <f t="shared" si="2"/>
        <v>#N/A</v>
      </c>
      <c r="J54" s="1">
        <v>5.0999999999999996</v>
      </c>
      <c r="K54" s="1">
        <v>200</v>
      </c>
      <c r="L54" s="1">
        <v>700</v>
      </c>
    </row>
    <row r="55" spans="1:12">
      <c r="A55" s="1">
        <v>109.1</v>
      </c>
      <c r="B55" s="1">
        <v>525</v>
      </c>
      <c r="C55" s="1" t="s">
        <v>63</v>
      </c>
      <c r="D55" t="e">
        <f t="shared" si="0"/>
        <v>#N/A</v>
      </c>
      <c r="E55">
        <f t="shared" si="1"/>
        <v>525</v>
      </c>
      <c r="F55" t="e">
        <f t="shared" si="2"/>
        <v>#N/A</v>
      </c>
      <c r="J55" s="1">
        <v>4.5999999999999996</v>
      </c>
      <c r="K55" s="1">
        <v>200</v>
      </c>
      <c r="L55" s="1">
        <v>765</v>
      </c>
    </row>
    <row r="56" spans="1:12">
      <c r="A56" s="1">
        <v>64.7</v>
      </c>
      <c r="B56" s="1">
        <v>390</v>
      </c>
      <c r="C56" s="1" t="s">
        <v>26</v>
      </c>
      <c r="D56">
        <f t="shared" si="0"/>
        <v>390</v>
      </c>
      <c r="E56" t="e">
        <f t="shared" si="1"/>
        <v>#N/A</v>
      </c>
      <c r="F56" t="e">
        <f t="shared" si="2"/>
        <v>#N/A</v>
      </c>
      <c r="J56" s="1">
        <v>8.3000000000000007</v>
      </c>
      <c r="K56" s="1">
        <v>170</v>
      </c>
      <c r="L56" s="1">
        <v>247</v>
      </c>
    </row>
    <row r="57" spans="1:12">
      <c r="A57" s="1">
        <v>64.7</v>
      </c>
      <c r="B57" s="1">
        <v>380</v>
      </c>
      <c r="C57" s="1" t="s">
        <v>63</v>
      </c>
      <c r="D57" t="e">
        <f t="shared" si="0"/>
        <v>#N/A</v>
      </c>
      <c r="E57">
        <f t="shared" si="1"/>
        <v>380</v>
      </c>
      <c r="F57" t="e">
        <f t="shared" si="2"/>
        <v>#N/A</v>
      </c>
      <c r="J57" s="1">
        <v>5.6</v>
      </c>
      <c r="K57" s="1">
        <v>180</v>
      </c>
      <c r="L57" s="1">
        <v>494</v>
      </c>
    </row>
    <row r="58" spans="1:12">
      <c r="A58" s="1">
        <v>64.7</v>
      </c>
      <c r="B58" s="1">
        <v>395</v>
      </c>
      <c r="C58" s="1" t="s">
        <v>26</v>
      </c>
      <c r="D58">
        <f t="shared" si="0"/>
        <v>395</v>
      </c>
      <c r="E58" t="e">
        <f t="shared" si="1"/>
        <v>#N/A</v>
      </c>
      <c r="F58" t="e">
        <f t="shared" si="2"/>
        <v>#N/A</v>
      </c>
      <c r="J58" s="1">
        <v>8.6</v>
      </c>
      <c r="K58" s="1">
        <v>170</v>
      </c>
      <c r="L58" s="1">
        <v>247</v>
      </c>
    </row>
    <row r="59" spans="1:12">
      <c r="A59" s="1">
        <v>64.7</v>
      </c>
      <c r="B59" s="1">
        <v>385</v>
      </c>
      <c r="C59" s="1" t="s">
        <v>63</v>
      </c>
      <c r="D59" t="e">
        <f t="shared" si="0"/>
        <v>#N/A</v>
      </c>
      <c r="E59">
        <f t="shared" si="1"/>
        <v>385</v>
      </c>
      <c r="F59" t="e">
        <f t="shared" si="2"/>
        <v>#N/A</v>
      </c>
      <c r="J59" s="1">
        <v>5.6</v>
      </c>
      <c r="K59" s="1">
        <v>180</v>
      </c>
      <c r="L59" s="1">
        <v>494</v>
      </c>
    </row>
    <row r="60" spans="1:12">
      <c r="A60" s="1">
        <v>45.1</v>
      </c>
      <c r="B60" s="1">
        <v>245</v>
      </c>
      <c r="C60" s="1" t="s">
        <v>26</v>
      </c>
      <c r="D60">
        <f t="shared" si="0"/>
        <v>245</v>
      </c>
      <c r="E60" t="e">
        <f t="shared" si="1"/>
        <v>#N/A</v>
      </c>
      <c r="F60" t="e">
        <f t="shared" si="2"/>
        <v>#N/A</v>
      </c>
      <c r="J60" s="1">
        <v>7.9</v>
      </c>
      <c r="K60" s="1">
        <v>160</v>
      </c>
      <c r="L60" s="1">
        <v>290</v>
      </c>
    </row>
    <row r="61" spans="1:12">
      <c r="A61" s="1">
        <v>60.5</v>
      </c>
      <c r="B61" s="1">
        <v>340</v>
      </c>
      <c r="C61" s="1" t="s">
        <v>26</v>
      </c>
      <c r="D61">
        <f t="shared" si="0"/>
        <v>340</v>
      </c>
      <c r="E61" t="e">
        <f t="shared" si="1"/>
        <v>#N/A</v>
      </c>
      <c r="F61" t="e">
        <f t="shared" si="2"/>
        <v>#N/A</v>
      </c>
      <c r="J61" s="1">
        <v>7.3</v>
      </c>
      <c r="K61" s="1">
        <v>160</v>
      </c>
      <c r="L61" s="1">
        <v>310</v>
      </c>
    </row>
    <row r="62" spans="1:12">
      <c r="A62" s="1">
        <v>44.9</v>
      </c>
      <c r="B62" s="1">
        <v>265</v>
      </c>
      <c r="C62" s="1" t="s">
        <v>26</v>
      </c>
      <c r="D62">
        <f t="shared" si="0"/>
        <v>265</v>
      </c>
      <c r="E62" t="e">
        <f t="shared" si="1"/>
        <v>#N/A</v>
      </c>
      <c r="F62" t="e">
        <f t="shared" si="2"/>
        <v>#N/A</v>
      </c>
      <c r="J62" s="1">
        <v>12.3</v>
      </c>
      <c r="K62" s="1">
        <v>150</v>
      </c>
      <c r="L62" s="1">
        <v>180</v>
      </c>
    </row>
    <row r="63" spans="1:12">
      <c r="A63" s="1">
        <v>44.9</v>
      </c>
      <c r="B63" s="1">
        <v>260</v>
      </c>
      <c r="C63" s="1" t="s">
        <v>26</v>
      </c>
      <c r="D63">
        <f t="shared" si="0"/>
        <v>260</v>
      </c>
      <c r="E63" t="e">
        <f t="shared" si="1"/>
        <v>#N/A</v>
      </c>
      <c r="F63" t="e">
        <f t="shared" si="2"/>
        <v>#N/A</v>
      </c>
      <c r="J63" s="1">
        <v>8</v>
      </c>
      <c r="K63" s="1">
        <v>160</v>
      </c>
      <c r="L63" s="1">
        <v>498</v>
      </c>
    </row>
    <row r="64" spans="1:12">
      <c r="A64" s="1">
        <v>60.5</v>
      </c>
      <c r="B64" s="1">
        <v>350</v>
      </c>
      <c r="C64" s="1" t="s">
        <v>26</v>
      </c>
      <c r="D64">
        <f t="shared" si="0"/>
        <v>350</v>
      </c>
      <c r="E64" t="e">
        <f t="shared" si="1"/>
        <v>#N/A</v>
      </c>
      <c r="F64" t="e">
        <f t="shared" si="2"/>
        <v>#N/A</v>
      </c>
      <c r="J64" s="1">
        <v>7</v>
      </c>
      <c r="K64" s="1">
        <v>160</v>
      </c>
      <c r="L64" s="1">
        <v>310</v>
      </c>
    </row>
    <row r="65" spans="1:12">
      <c r="A65" s="1">
        <v>30</v>
      </c>
      <c r="B65" s="1">
        <v>190</v>
      </c>
      <c r="C65" s="1" t="s">
        <v>26</v>
      </c>
      <c r="D65">
        <f t="shared" si="0"/>
        <v>190</v>
      </c>
      <c r="E65" t="e">
        <f t="shared" si="1"/>
        <v>#N/A</v>
      </c>
      <c r="F65" t="e">
        <f t="shared" si="2"/>
        <v>#N/A</v>
      </c>
      <c r="J65" s="1">
        <v>11.1</v>
      </c>
      <c r="K65" s="1">
        <v>150</v>
      </c>
      <c r="L65" s="1">
        <v>175</v>
      </c>
    </row>
    <row r="66" spans="1:12">
      <c r="A66" s="1">
        <v>43.2</v>
      </c>
      <c r="B66" s="1">
        <v>270</v>
      </c>
      <c r="C66" s="1" t="s">
        <v>26</v>
      </c>
      <c r="D66">
        <f t="shared" si="0"/>
        <v>270</v>
      </c>
      <c r="E66" t="e">
        <f t="shared" si="1"/>
        <v>#N/A</v>
      </c>
      <c r="F66" t="e">
        <f t="shared" si="2"/>
        <v>#N/A</v>
      </c>
      <c r="J66" s="1">
        <v>12.1</v>
      </c>
      <c r="K66" s="1">
        <v>150</v>
      </c>
      <c r="L66" s="1">
        <v>175</v>
      </c>
    </row>
    <row r="67" spans="1:12">
      <c r="A67" s="1">
        <v>43.2</v>
      </c>
      <c r="B67" s="1">
        <v>265</v>
      </c>
      <c r="C67" s="1" t="s">
        <v>26</v>
      </c>
      <c r="D67">
        <f t="shared" ref="D67:D130" si="3">IF(C67="FWD",B67,NA())</f>
        <v>265</v>
      </c>
      <c r="E67" t="e">
        <f t="shared" ref="E67:E130" si="4">IF($C67="AWD",B67,NA())</f>
        <v>#N/A</v>
      </c>
      <c r="F67" t="e">
        <f t="shared" ref="F67:F130" si="5">IF($C67="RWD",B67,NA())</f>
        <v>#N/A</v>
      </c>
      <c r="J67" s="1">
        <v>9.1</v>
      </c>
      <c r="K67" s="1">
        <v>150</v>
      </c>
      <c r="L67" s="1">
        <v>220</v>
      </c>
    </row>
    <row r="68" spans="1:12">
      <c r="A68" s="1">
        <v>61.4</v>
      </c>
      <c r="B68" s="1">
        <v>365</v>
      </c>
      <c r="C68" s="1" t="s">
        <v>56</v>
      </c>
      <c r="D68" t="e">
        <f t="shared" si="3"/>
        <v>#N/A</v>
      </c>
      <c r="E68" t="e">
        <f t="shared" si="4"/>
        <v>#N/A</v>
      </c>
      <c r="F68">
        <f t="shared" si="5"/>
        <v>365</v>
      </c>
      <c r="J68" s="1">
        <v>7.5</v>
      </c>
      <c r="K68" s="1">
        <v>220</v>
      </c>
      <c r="L68" s="1">
        <v>380</v>
      </c>
    </row>
    <row r="69" spans="1:12">
      <c r="A69" s="1">
        <v>82.5</v>
      </c>
      <c r="B69" s="1">
        <v>445</v>
      </c>
      <c r="C69" s="1" t="s">
        <v>63</v>
      </c>
      <c r="D69" t="e">
        <f t="shared" si="3"/>
        <v>#N/A</v>
      </c>
      <c r="E69">
        <f t="shared" si="4"/>
        <v>445</v>
      </c>
      <c r="F69" t="e">
        <f t="shared" si="5"/>
        <v>#N/A</v>
      </c>
      <c r="J69" s="1">
        <v>3.8</v>
      </c>
      <c r="K69" s="1">
        <v>180</v>
      </c>
      <c r="L69" s="1">
        <v>670</v>
      </c>
    </row>
    <row r="70" spans="1:12">
      <c r="A70" s="1">
        <v>82.5</v>
      </c>
      <c r="B70" s="1">
        <v>480</v>
      </c>
      <c r="C70" s="1" t="s">
        <v>56</v>
      </c>
      <c r="D70" t="e">
        <f t="shared" si="3"/>
        <v>#N/A</v>
      </c>
      <c r="E70" t="e">
        <f t="shared" si="4"/>
        <v>#N/A</v>
      </c>
      <c r="F70">
        <f t="shared" si="5"/>
        <v>480</v>
      </c>
      <c r="J70" s="1">
        <v>5.9</v>
      </c>
      <c r="K70" s="1">
        <v>180</v>
      </c>
      <c r="L70" s="1">
        <v>360</v>
      </c>
    </row>
    <row r="71" spans="1:12">
      <c r="A71" s="1">
        <v>71.8</v>
      </c>
      <c r="B71" s="1">
        <v>360</v>
      </c>
      <c r="C71" s="1" t="s">
        <v>26</v>
      </c>
      <c r="D71">
        <f t="shared" si="3"/>
        <v>360</v>
      </c>
      <c r="E71" t="e">
        <f t="shared" si="4"/>
        <v>#N/A</v>
      </c>
      <c r="F71" t="e">
        <f t="shared" si="5"/>
        <v>#N/A</v>
      </c>
      <c r="J71" s="1">
        <v>9.3000000000000007</v>
      </c>
      <c r="K71" s="1">
        <v>175</v>
      </c>
      <c r="L71" s="1">
        <v>310</v>
      </c>
    </row>
    <row r="72" spans="1:12">
      <c r="A72" s="1">
        <v>87</v>
      </c>
      <c r="B72" s="1">
        <v>425</v>
      </c>
      <c r="C72" s="1" t="s">
        <v>26</v>
      </c>
      <c r="D72">
        <f t="shared" si="3"/>
        <v>425</v>
      </c>
      <c r="E72" t="e">
        <f t="shared" si="4"/>
        <v>#N/A</v>
      </c>
      <c r="F72" t="e">
        <f t="shared" si="5"/>
        <v>#N/A</v>
      </c>
      <c r="J72" s="1">
        <v>9.6</v>
      </c>
      <c r="K72" s="1">
        <v>175</v>
      </c>
      <c r="L72" s="1">
        <v>330</v>
      </c>
    </row>
    <row r="73" spans="1:12">
      <c r="A73" s="1">
        <v>82.5</v>
      </c>
      <c r="B73" s="1">
        <v>400</v>
      </c>
      <c r="C73" s="1" t="s">
        <v>63</v>
      </c>
      <c r="D73" t="e">
        <f t="shared" si="3"/>
        <v>#N/A</v>
      </c>
      <c r="E73">
        <f t="shared" si="4"/>
        <v>400</v>
      </c>
      <c r="F73" t="e">
        <f t="shared" si="5"/>
        <v>#N/A</v>
      </c>
      <c r="J73" s="1">
        <v>4.5</v>
      </c>
      <c r="K73" s="1">
        <v>215</v>
      </c>
      <c r="L73" s="1">
        <v>690</v>
      </c>
    </row>
    <row r="74" spans="1:12">
      <c r="A74" s="1">
        <v>82.5</v>
      </c>
      <c r="B74" s="1">
        <v>415</v>
      </c>
      <c r="C74" s="1" t="s">
        <v>56</v>
      </c>
      <c r="D74" t="e">
        <f t="shared" si="3"/>
        <v>#N/A</v>
      </c>
      <c r="E74" t="e">
        <f t="shared" si="4"/>
        <v>#N/A</v>
      </c>
      <c r="F74">
        <f t="shared" si="5"/>
        <v>415</v>
      </c>
      <c r="J74" s="1">
        <v>6.7</v>
      </c>
      <c r="K74" s="1">
        <v>215</v>
      </c>
      <c r="L74" s="1">
        <v>380</v>
      </c>
    </row>
    <row r="75" spans="1:12">
      <c r="A75" s="1">
        <v>91.3</v>
      </c>
      <c r="B75" s="1">
        <v>430</v>
      </c>
      <c r="C75" s="1" t="s">
        <v>63</v>
      </c>
      <c r="D75" t="e">
        <f t="shared" si="3"/>
        <v>#N/A</v>
      </c>
      <c r="E75">
        <f t="shared" si="4"/>
        <v>430</v>
      </c>
      <c r="F75" t="e">
        <f t="shared" si="5"/>
        <v>#N/A</v>
      </c>
      <c r="J75" s="1">
        <v>4.5</v>
      </c>
      <c r="K75" s="1">
        <v>215</v>
      </c>
      <c r="L75" s="1">
        <v>690</v>
      </c>
    </row>
    <row r="76" spans="1:12">
      <c r="A76" s="1">
        <v>108.8</v>
      </c>
      <c r="B76" s="1">
        <v>460</v>
      </c>
      <c r="C76" s="1" t="s">
        <v>63</v>
      </c>
      <c r="D76" t="e">
        <f t="shared" si="3"/>
        <v>#N/A</v>
      </c>
      <c r="E76">
        <f t="shared" si="4"/>
        <v>460</v>
      </c>
      <c r="F76" t="e">
        <f t="shared" si="5"/>
        <v>#N/A</v>
      </c>
      <c r="J76" s="1">
        <v>4.9000000000000004</v>
      </c>
      <c r="K76" s="1">
        <v>190</v>
      </c>
      <c r="L76" s="1">
        <v>700</v>
      </c>
    </row>
    <row r="77" spans="1:12">
      <c r="A77" s="1">
        <v>59</v>
      </c>
      <c r="B77" s="1">
        <v>360</v>
      </c>
      <c r="C77" s="1" t="s">
        <v>56</v>
      </c>
      <c r="D77" t="e">
        <f t="shared" si="3"/>
        <v>#N/A</v>
      </c>
      <c r="E77" t="e">
        <f t="shared" si="4"/>
        <v>#N/A</v>
      </c>
      <c r="F77">
        <f t="shared" si="5"/>
        <v>360</v>
      </c>
      <c r="J77" s="1">
        <v>6.7</v>
      </c>
      <c r="K77" s="1">
        <v>160</v>
      </c>
      <c r="L77" s="1">
        <v>310</v>
      </c>
    </row>
    <row r="78" spans="1:12">
      <c r="A78" s="1">
        <v>77</v>
      </c>
      <c r="B78" s="1">
        <v>460</v>
      </c>
      <c r="C78" s="1" t="s">
        <v>56</v>
      </c>
      <c r="D78" t="e">
        <f t="shared" si="3"/>
        <v>#N/A</v>
      </c>
      <c r="E78" t="e">
        <f t="shared" si="4"/>
        <v>#N/A</v>
      </c>
      <c r="F78">
        <f t="shared" si="5"/>
        <v>460</v>
      </c>
      <c r="J78" s="1">
        <v>7</v>
      </c>
      <c r="K78" s="1">
        <v>160</v>
      </c>
      <c r="L78" s="1">
        <v>310</v>
      </c>
    </row>
    <row r="79" spans="1:12">
      <c r="A79" s="1">
        <v>79</v>
      </c>
      <c r="B79" s="1">
        <v>465</v>
      </c>
      <c r="C79" s="1" t="s">
        <v>56</v>
      </c>
      <c r="D79" t="e">
        <f t="shared" si="3"/>
        <v>#N/A</v>
      </c>
      <c r="E79" t="e">
        <f t="shared" si="4"/>
        <v>#N/A</v>
      </c>
      <c r="F79">
        <f t="shared" si="5"/>
        <v>465</v>
      </c>
      <c r="J79" s="1">
        <v>5.6</v>
      </c>
      <c r="K79" s="1">
        <v>200</v>
      </c>
      <c r="L79" s="1">
        <v>545</v>
      </c>
    </row>
    <row r="80" spans="1:12">
      <c r="A80" s="1">
        <v>77</v>
      </c>
      <c r="B80" s="1">
        <v>445</v>
      </c>
      <c r="C80" s="1" t="s">
        <v>56</v>
      </c>
      <c r="D80" t="e">
        <f t="shared" si="3"/>
        <v>#N/A</v>
      </c>
      <c r="E80" t="e">
        <f t="shared" si="4"/>
        <v>#N/A</v>
      </c>
      <c r="F80">
        <f t="shared" si="5"/>
        <v>445</v>
      </c>
      <c r="J80" s="1">
        <v>6.8</v>
      </c>
      <c r="K80" s="1">
        <v>180</v>
      </c>
      <c r="L80" s="1">
        <v>545</v>
      </c>
    </row>
    <row r="81" spans="1:12">
      <c r="A81" s="1">
        <v>77</v>
      </c>
      <c r="B81" s="1">
        <v>425</v>
      </c>
      <c r="C81" s="1" t="s">
        <v>63</v>
      </c>
      <c r="D81" t="e">
        <f t="shared" si="3"/>
        <v>#N/A</v>
      </c>
      <c r="E81">
        <f t="shared" si="4"/>
        <v>425</v>
      </c>
      <c r="F81" t="e">
        <f t="shared" si="5"/>
        <v>#N/A</v>
      </c>
      <c r="J81" s="1">
        <v>5.5</v>
      </c>
      <c r="K81" s="1">
        <v>180</v>
      </c>
      <c r="L81" s="1">
        <v>545</v>
      </c>
    </row>
    <row r="82" spans="1:12">
      <c r="A82" s="1">
        <v>102</v>
      </c>
      <c r="B82" s="1">
        <v>460</v>
      </c>
      <c r="C82" s="1" t="s">
        <v>63</v>
      </c>
      <c r="D82" t="e">
        <f t="shared" si="3"/>
        <v>#N/A</v>
      </c>
      <c r="E82">
        <f t="shared" si="4"/>
        <v>460</v>
      </c>
      <c r="F82" t="e">
        <f t="shared" si="5"/>
        <v>#N/A</v>
      </c>
      <c r="J82" s="1">
        <v>5.3</v>
      </c>
      <c r="K82" s="1">
        <v>210</v>
      </c>
      <c r="L82" s="1">
        <v>610</v>
      </c>
    </row>
    <row r="83" spans="1:12">
      <c r="A83" s="1">
        <v>50</v>
      </c>
      <c r="B83" s="1">
        <v>235</v>
      </c>
      <c r="C83" s="1" t="s">
        <v>26</v>
      </c>
      <c r="D83">
        <f t="shared" si="3"/>
        <v>235</v>
      </c>
      <c r="E83" t="e">
        <f t="shared" si="4"/>
        <v>#N/A</v>
      </c>
      <c r="F83" t="e">
        <f t="shared" si="5"/>
        <v>#N/A</v>
      </c>
      <c r="J83" s="1">
        <v>11.7</v>
      </c>
      <c r="K83" s="1">
        <v>132</v>
      </c>
      <c r="L83" s="1">
        <v>260</v>
      </c>
    </row>
    <row r="84" spans="1:12">
      <c r="A84" s="1">
        <v>50</v>
      </c>
      <c r="B84" s="1">
        <v>230</v>
      </c>
      <c r="C84" s="1" t="s">
        <v>26</v>
      </c>
      <c r="D84">
        <f t="shared" si="3"/>
        <v>230</v>
      </c>
      <c r="E84" t="e">
        <f t="shared" si="4"/>
        <v>#N/A</v>
      </c>
      <c r="F84" t="e">
        <f t="shared" si="5"/>
        <v>#N/A</v>
      </c>
      <c r="J84" s="1">
        <v>11.7</v>
      </c>
      <c r="K84" s="1">
        <v>132</v>
      </c>
      <c r="L84" s="1">
        <v>260</v>
      </c>
    </row>
    <row r="85" spans="1:12">
      <c r="A85" s="1">
        <v>44</v>
      </c>
      <c r="B85" s="1">
        <v>255</v>
      </c>
      <c r="C85" s="1" t="s">
        <v>26</v>
      </c>
      <c r="D85">
        <f t="shared" si="3"/>
        <v>255</v>
      </c>
      <c r="E85" t="e">
        <f t="shared" si="4"/>
        <v>#N/A</v>
      </c>
      <c r="F85" t="e">
        <f t="shared" si="5"/>
        <v>#N/A</v>
      </c>
      <c r="J85" s="1">
        <v>11.5</v>
      </c>
      <c r="K85" s="1">
        <v>135</v>
      </c>
      <c r="L85" s="1">
        <v>120</v>
      </c>
    </row>
    <row r="86" spans="1:12">
      <c r="A86" s="1">
        <v>44</v>
      </c>
      <c r="B86" s="1">
        <v>240</v>
      </c>
      <c r="C86" s="1" t="s">
        <v>26</v>
      </c>
      <c r="D86">
        <f t="shared" si="3"/>
        <v>240</v>
      </c>
      <c r="E86" t="e">
        <f t="shared" si="4"/>
        <v>#N/A</v>
      </c>
      <c r="F86" t="e">
        <f t="shared" si="5"/>
        <v>#N/A</v>
      </c>
      <c r="J86" s="1">
        <v>12.9</v>
      </c>
      <c r="K86" s="1">
        <v>145</v>
      </c>
      <c r="L86" s="1">
        <v>125</v>
      </c>
    </row>
    <row r="87" spans="1:12">
      <c r="A87" s="1">
        <v>46.3</v>
      </c>
      <c r="B87" s="1">
        <v>285</v>
      </c>
      <c r="C87" s="1" t="s">
        <v>26</v>
      </c>
      <c r="D87">
        <f t="shared" si="3"/>
        <v>285</v>
      </c>
      <c r="E87" t="e">
        <f t="shared" si="4"/>
        <v>#N/A</v>
      </c>
      <c r="F87" t="e">
        <f t="shared" si="5"/>
        <v>#N/A</v>
      </c>
      <c r="J87" s="1">
        <v>9.9</v>
      </c>
      <c r="K87" s="1">
        <v>150</v>
      </c>
      <c r="L87" s="1">
        <v>260</v>
      </c>
    </row>
    <row r="88" spans="1:12">
      <c r="A88" s="1">
        <v>50.8</v>
      </c>
      <c r="B88" s="1">
        <v>325</v>
      </c>
      <c r="C88" s="1" t="s">
        <v>26</v>
      </c>
      <c r="D88">
        <f t="shared" si="3"/>
        <v>325</v>
      </c>
      <c r="E88" t="e">
        <f t="shared" si="4"/>
        <v>#N/A</v>
      </c>
      <c r="F88" t="e">
        <f t="shared" si="5"/>
        <v>#N/A</v>
      </c>
      <c r="J88" s="1">
        <v>9.1</v>
      </c>
      <c r="K88" s="1">
        <v>150</v>
      </c>
      <c r="L88" s="1">
        <v>260</v>
      </c>
    </row>
    <row r="89" spans="1:12">
      <c r="A89" s="1">
        <v>46.3</v>
      </c>
      <c r="B89" s="1">
        <v>290</v>
      </c>
      <c r="C89" s="1" t="s">
        <v>26</v>
      </c>
      <c r="D89">
        <f t="shared" si="3"/>
        <v>290</v>
      </c>
      <c r="E89" t="e">
        <f t="shared" si="4"/>
        <v>#N/A</v>
      </c>
      <c r="F89" t="e">
        <f t="shared" si="5"/>
        <v>#N/A</v>
      </c>
      <c r="J89" s="1">
        <v>9.9</v>
      </c>
      <c r="K89" s="1">
        <v>150</v>
      </c>
      <c r="L89" s="1">
        <v>260</v>
      </c>
    </row>
    <row r="90" spans="1:12">
      <c r="A90" s="1">
        <v>50.8</v>
      </c>
      <c r="B90" s="1">
        <v>335</v>
      </c>
      <c r="C90" s="1" t="s">
        <v>26</v>
      </c>
      <c r="D90">
        <f t="shared" si="3"/>
        <v>335</v>
      </c>
      <c r="E90" t="e">
        <f t="shared" si="4"/>
        <v>#N/A</v>
      </c>
      <c r="F90" t="e">
        <f t="shared" si="5"/>
        <v>#N/A</v>
      </c>
      <c r="J90" s="1">
        <v>9.1</v>
      </c>
      <c r="K90" s="1">
        <v>150</v>
      </c>
      <c r="L90" s="1">
        <v>260</v>
      </c>
    </row>
    <row r="91" spans="1:12">
      <c r="A91" s="1">
        <v>46.3</v>
      </c>
      <c r="B91" s="1">
        <v>180</v>
      </c>
      <c r="C91" s="1" t="s">
        <v>26</v>
      </c>
      <c r="D91">
        <f t="shared" si="3"/>
        <v>180</v>
      </c>
      <c r="E91" t="e">
        <f t="shared" si="4"/>
        <v>#N/A</v>
      </c>
      <c r="F91" t="e">
        <f t="shared" si="5"/>
        <v>#N/A</v>
      </c>
      <c r="J91" s="1">
        <v>13.3</v>
      </c>
      <c r="K91" s="1">
        <v>130</v>
      </c>
      <c r="L91" s="1">
        <v>220</v>
      </c>
    </row>
    <row r="92" spans="1:12">
      <c r="A92" s="1">
        <v>68</v>
      </c>
      <c r="B92" s="1">
        <v>260</v>
      </c>
      <c r="C92" s="1" t="s">
        <v>26</v>
      </c>
      <c r="D92">
        <f t="shared" si="3"/>
        <v>260</v>
      </c>
      <c r="E92" t="e">
        <f t="shared" si="4"/>
        <v>#N/A</v>
      </c>
      <c r="F92" t="e">
        <f t="shared" si="5"/>
        <v>#N/A</v>
      </c>
      <c r="J92" s="1">
        <v>14.2</v>
      </c>
      <c r="K92" s="1">
        <v>130</v>
      </c>
      <c r="L92" s="1">
        <v>220</v>
      </c>
    </row>
    <row r="93" spans="1:12">
      <c r="A93" s="1">
        <v>46.3</v>
      </c>
      <c r="B93" s="1">
        <v>180</v>
      </c>
      <c r="C93" s="1" t="s">
        <v>26</v>
      </c>
      <c r="D93">
        <f t="shared" si="3"/>
        <v>180</v>
      </c>
      <c r="E93" t="e">
        <f t="shared" si="4"/>
        <v>#N/A</v>
      </c>
      <c r="F93" t="e">
        <f t="shared" si="5"/>
        <v>#N/A</v>
      </c>
      <c r="J93" s="1">
        <v>13.3</v>
      </c>
      <c r="K93" s="1">
        <v>130</v>
      </c>
      <c r="L93" s="1">
        <v>220</v>
      </c>
    </row>
    <row r="94" spans="1:12">
      <c r="A94" s="1">
        <v>68</v>
      </c>
      <c r="B94" s="1">
        <v>260</v>
      </c>
      <c r="C94" s="1" t="s">
        <v>26</v>
      </c>
      <c r="D94">
        <f t="shared" si="3"/>
        <v>260</v>
      </c>
      <c r="E94" t="e">
        <f t="shared" si="4"/>
        <v>#N/A</v>
      </c>
      <c r="F94" t="e">
        <f t="shared" si="5"/>
        <v>#N/A</v>
      </c>
      <c r="J94" s="1">
        <v>14.2</v>
      </c>
      <c r="K94" s="1">
        <v>130</v>
      </c>
      <c r="L94" s="1">
        <v>220</v>
      </c>
    </row>
    <row r="95" spans="1:12">
      <c r="A95" s="1">
        <v>50.8</v>
      </c>
      <c r="B95" s="1">
        <v>300</v>
      </c>
      <c r="C95" s="1" t="s">
        <v>26</v>
      </c>
      <c r="D95">
        <f t="shared" si="3"/>
        <v>300</v>
      </c>
      <c r="E95" t="e">
        <f t="shared" si="4"/>
        <v>#N/A</v>
      </c>
      <c r="F95" t="e">
        <f t="shared" si="5"/>
        <v>#N/A</v>
      </c>
      <c r="J95" s="1">
        <v>9</v>
      </c>
      <c r="K95" s="1">
        <v>150</v>
      </c>
      <c r="L95" s="1">
        <v>260</v>
      </c>
    </row>
    <row r="96" spans="1:12">
      <c r="A96" s="1">
        <v>58.3</v>
      </c>
      <c r="B96" s="1">
        <v>375</v>
      </c>
      <c r="C96" s="1" t="s">
        <v>26</v>
      </c>
      <c r="D96">
        <f t="shared" si="3"/>
        <v>375</v>
      </c>
      <c r="E96" t="e">
        <f t="shared" si="4"/>
        <v>#N/A</v>
      </c>
      <c r="F96" t="e">
        <f t="shared" si="5"/>
        <v>#N/A</v>
      </c>
      <c r="J96" s="1">
        <v>7.1</v>
      </c>
      <c r="K96" s="1">
        <v>160</v>
      </c>
      <c r="L96" s="1">
        <v>345</v>
      </c>
    </row>
    <row r="97" spans="1:12">
      <c r="A97" s="1">
        <v>97.2</v>
      </c>
      <c r="B97" s="1">
        <v>530</v>
      </c>
      <c r="C97" s="1" t="s">
        <v>63</v>
      </c>
      <c r="D97" t="e">
        <f t="shared" si="3"/>
        <v>#N/A</v>
      </c>
      <c r="E97">
        <f t="shared" si="4"/>
        <v>530</v>
      </c>
      <c r="F97" t="e">
        <f t="shared" si="5"/>
        <v>#N/A</v>
      </c>
      <c r="J97" s="1">
        <v>5.4</v>
      </c>
      <c r="K97" s="1">
        <v>190</v>
      </c>
      <c r="L97" s="1">
        <v>511</v>
      </c>
    </row>
    <row r="98" spans="1:12">
      <c r="A98" s="1">
        <v>73.7</v>
      </c>
      <c r="B98" s="1">
        <v>415</v>
      </c>
      <c r="C98" s="1" t="s">
        <v>26</v>
      </c>
      <c r="D98">
        <f t="shared" si="3"/>
        <v>415</v>
      </c>
      <c r="E98" t="e">
        <f t="shared" si="4"/>
        <v>#N/A</v>
      </c>
      <c r="F98" t="e">
        <f t="shared" si="5"/>
        <v>#N/A</v>
      </c>
      <c r="J98" s="1">
        <v>7.7</v>
      </c>
      <c r="K98" s="1">
        <v>190</v>
      </c>
      <c r="L98" s="1">
        <v>345</v>
      </c>
    </row>
    <row r="99" spans="1:12">
      <c r="A99" s="1">
        <v>97.2</v>
      </c>
      <c r="B99" s="1">
        <v>545</v>
      </c>
      <c r="C99" s="1" t="s">
        <v>26</v>
      </c>
      <c r="D99">
        <f t="shared" si="3"/>
        <v>545</v>
      </c>
      <c r="E99" t="e">
        <f t="shared" si="4"/>
        <v>#N/A</v>
      </c>
      <c r="F99" t="e">
        <f t="shared" si="5"/>
        <v>#N/A</v>
      </c>
      <c r="J99" s="1">
        <v>7.8</v>
      </c>
      <c r="K99" s="1">
        <v>190</v>
      </c>
      <c r="L99" s="1">
        <v>345</v>
      </c>
    </row>
    <row r="100" spans="1:12">
      <c r="A100" s="1">
        <v>25</v>
      </c>
      <c r="B100" s="1">
        <v>165</v>
      </c>
      <c r="C100" s="1" t="s">
        <v>26</v>
      </c>
      <c r="D100">
        <f t="shared" si="3"/>
        <v>165</v>
      </c>
      <c r="E100" t="e">
        <f t="shared" si="4"/>
        <v>#N/A</v>
      </c>
      <c r="F100" t="e">
        <f t="shared" si="5"/>
        <v>#N/A</v>
      </c>
      <c r="J100" s="1">
        <v>19.100000000000001</v>
      </c>
      <c r="K100" s="1">
        <v>125</v>
      </c>
      <c r="L100" s="1">
        <v>125</v>
      </c>
    </row>
    <row r="101" spans="1:12">
      <c r="A101" s="1">
        <v>25</v>
      </c>
      <c r="B101" s="1">
        <v>160</v>
      </c>
      <c r="C101" s="1" t="s">
        <v>26</v>
      </c>
      <c r="D101">
        <f t="shared" si="3"/>
        <v>160</v>
      </c>
      <c r="E101" t="e">
        <f t="shared" si="4"/>
        <v>#N/A</v>
      </c>
      <c r="F101" t="e">
        <f t="shared" si="5"/>
        <v>#N/A</v>
      </c>
      <c r="J101" s="1">
        <v>13.7</v>
      </c>
      <c r="K101" s="1">
        <v>125</v>
      </c>
      <c r="L101" s="1">
        <v>113</v>
      </c>
    </row>
    <row r="102" spans="1:12">
      <c r="A102" s="1">
        <v>29</v>
      </c>
      <c r="B102" s="1">
        <v>190</v>
      </c>
      <c r="C102" s="1" t="s">
        <v>26</v>
      </c>
      <c r="D102">
        <f t="shared" si="3"/>
        <v>190</v>
      </c>
      <c r="E102" t="e">
        <f t="shared" si="4"/>
        <v>#N/A</v>
      </c>
      <c r="F102" t="e">
        <f t="shared" si="5"/>
        <v>#N/A</v>
      </c>
      <c r="J102" s="1">
        <v>12.5</v>
      </c>
      <c r="K102" s="1">
        <v>140</v>
      </c>
      <c r="L102" s="1">
        <v>160</v>
      </c>
    </row>
    <row r="103" spans="1:12">
      <c r="A103" s="1">
        <v>40</v>
      </c>
      <c r="B103" s="1">
        <v>255</v>
      </c>
      <c r="C103" s="1" t="s">
        <v>26</v>
      </c>
      <c r="D103">
        <f t="shared" si="3"/>
        <v>255</v>
      </c>
      <c r="E103" t="e">
        <f t="shared" si="4"/>
        <v>#N/A</v>
      </c>
      <c r="F103" t="e">
        <f t="shared" si="5"/>
        <v>#N/A</v>
      </c>
      <c r="J103" s="1">
        <v>12.5</v>
      </c>
      <c r="K103" s="1">
        <v>140</v>
      </c>
      <c r="L103" s="1">
        <v>160</v>
      </c>
    </row>
    <row r="104" spans="1:12">
      <c r="A104" s="1">
        <v>81</v>
      </c>
      <c r="B104" s="1">
        <v>390</v>
      </c>
      <c r="C104" s="1" t="s">
        <v>26</v>
      </c>
      <c r="D104">
        <f t="shared" si="3"/>
        <v>390</v>
      </c>
      <c r="E104" t="e">
        <f t="shared" si="4"/>
        <v>#N/A</v>
      </c>
      <c r="F104" t="e">
        <f t="shared" si="5"/>
        <v>#N/A</v>
      </c>
      <c r="J104" s="1">
        <v>9.5</v>
      </c>
      <c r="K104" s="1">
        <v>150</v>
      </c>
      <c r="L104" s="1">
        <v>320</v>
      </c>
    </row>
    <row r="105" spans="1:12">
      <c r="A105" s="1">
        <v>21.3</v>
      </c>
      <c r="B105" s="1">
        <v>135</v>
      </c>
      <c r="C105" s="1" t="s">
        <v>26</v>
      </c>
      <c r="D105">
        <f t="shared" si="3"/>
        <v>135</v>
      </c>
      <c r="E105" t="e">
        <f t="shared" si="4"/>
        <v>#N/A</v>
      </c>
      <c r="F105" t="e">
        <f t="shared" si="5"/>
        <v>#N/A</v>
      </c>
      <c r="J105" s="1">
        <v>9</v>
      </c>
      <c r="K105" s="1">
        <v>135</v>
      </c>
      <c r="L105" s="1">
        <v>220</v>
      </c>
    </row>
    <row r="106" spans="1:12">
      <c r="A106" s="1">
        <v>37.299999999999997</v>
      </c>
      <c r="B106" s="1">
        <v>235</v>
      </c>
      <c r="C106" s="1" t="s">
        <v>26</v>
      </c>
      <c r="D106">
        <f t="shared" si="3"/>
        <v>235</v>
      </c>
      <c r="E106" t="e">
        <f t="shared" si="4"/>
        <v>#N/A</v>
      </c>
      <c r="F106" t="e">
        <f t="shared" si="5"/>
        <v>#N/A</v>
      </c>
      <c r="J106" s="1">
        <v>9</v>
      </c>
      <c r="K106" s="1">
        <v>150</v>
      </c>
      <c r="L106" s="1">
        <v>220</v>
      </c>
    </row>
    <row r="107" spans="1:12">
      <c r="A107" s="1">
        <v>21.3</v>
      </c>
      <c r="B107" s="1">
        <v>135</v>
      </c>
      <c r="C107" s="1" t="s">
        <v>26</v>
      </c>
      <c r="D107">
        <f t="shared" si="3"/>
        <v>135</v>
      </c>
      <c r="E107" t="e">
        <f t="shared" si="4"/>
        <v>#N/A</v>
      </c>
      <c r="F107" t="e">
        <f t="shared" si="5"/>
        <v>#N/A</v>
      </c>
      <c r="J107" s="1">
        <v>9</v>
      </c>
      <c r="K107" s="1">
        <v>135</v>
      </c>
      <c r="L107" s="1">
        <v>220</v>
      </c>
    </row>
    <row r="108" spans="1:12">
      <c r="A108" s="1">
        <v>37.299999999999997</v>
      </c>
      <c r="B108" s="1">
        <v>230</v>
      </c>
      <c r="C108" s="1" t="s">
        <v>26</v>
      </c>
      <c r="D108">
        <f t="shared" si="3"/>
        <v>230</v>
      </c>
      <c r="E108" t="e">
        <f t="shared" si="4"/>
        <v>#N/A</v>
      </c>
      <c r="F108" t="e">
        <f t="shared" si="5"/>
        <v>#N/A</v>
      </c>
      <c r="J108" s="1">
        <v>9</v>
      </c>
      <c r="K108" s="1">
        <v>150</v>
      </c>
      <c r="L108" s="1">
        <v>220</v>
      </c>
    </row>
    <row r="109" spans="1:12">
      <c r="A109" s="1">
        <v>21.3</v>
      </c>
      <c r="B109" s="1">
        <v>135</v>
      </c>
      <c r="C109" s="1" t="s">
        <v>26</v>
      </c>
      <c r="D109">
        <f t="shared" si="3"/>
        <v>135</v>
      </c>
      <c r="E109" t="e">
        <f t="shared" si="4"/>
        <v>#N/A</v>
      </c>
      <c r="F109" t="e">
        <f t="shared" si="5"/>
        <v>#N/A</v>
      </c>
      <c r="J109" s="1">
        <v>9</v>
      </c>
      <c r="K109" s="1">
        <v>135</v>
      </c>
      <c r="L109" s="1">
        <v>220</v>
      </c>
    </row>
    <row r="110" spans="1:12">
      <c r="A110" s="1">
        <v>37.299999999999997</v>
      </c>
      <c r="B110" s="1">
        <v>235</v>
      </c>
      <c r="C110" s="1" t="s">
        <v>26</v>
      </c>
      <c r="D110">
        <f t="shared" si="3"/>
        <v>235</v>
      </c>
      <c r="E110" t="e">
        <f t="shared" si="4"/>
        <v>#N/A</v>
      </c>
      <c r="F110" t="e">
        <f t="shared" si="5"/>
        <v>#N/A</v>
      </c>
      <c r="J110" s="1">
        <v>9</v>
      </c>
      <c r="K110" s="1">
        <v>150</v>
      </c>
      <c r="L110" s="1">
        <v>220</v>
      </c>
    </row>
    <row r="111" spans="1:12">
      <c r="A111" s="1">
        <v>50.8</v>
      </c>
      <c r="B111" s="1">
        <v>310</v>
      </c>
      <c r="C111" s="1" t="s">
        <v>26</v>
      </c>
      <c r="D111">
        <f t="shared" si="3"/>
        <v>310</v>
      </c>
      <c r="E111" t="e">
        <f t="shared" si="4"/>
        <v>#N/A</v>
      </c>
      <c r="F111" t="e">
        <f t="shared" si="5"/>
        <v>#N/A</v>
      </c>
      <c r="J111" s="1">
        <v>9</v>
      </c>
      <c r="K111" s="1">
        <v>150</v>
      </c>
      <c r="L111" s="1">
        <v>260</v>
      </c>
    </row>
    <row r="112" spans="1:12">
      <c r="A112" s="1">
        <v>43.8</v>
      </c>
      <c r="B112" s="1">
        <v>260</v>
      </c>
      <c r="C112" s="1" t="s">
        <v>26</v>
      </c>
      <c r="D112">
        <f t="shared" si="3"/>
        <v>260</v>
      </c>
      <c r="E112" t="e">
        <f t="shared" si="4"/>
        <v>#N/A</v>
      </c>
      <c r="F112" t="e">
        <f t="shared" si="5"/>
        <v>#N/A</v>
      </c>
      <c r="J112" s="1">
        <v>11</v>
      </c>
      <c r="K112" s="1">
        <v>132</v>
      </c>
      <c r="L112" s="1">
        <v>122</v>
      </c>
    </row>
    <row r="113" spans="1:12">
      <c r="A113" s="1">
        <v>79</v>
      </c>
      <c r="B113" s="1">
        <v>455</v>
      </c>
      <c r="C113" s="1" t="s">
        <v>63</v>
      </c>
      <c r="D113" t="e">
        <f t="shared" si="3"/>
        <v>#N/A</v>
      </c>
      <c r="E113">
        <f t="shared" si="4"/>
        <v>455</v>
      </c>
      <c r="F113" t="e">
        <f t="shared" si="5"/>
        <v>#N/A</v>
      </c>
      <c r="J113" s="1">
        <v>5.3</v>
      </c>
      <c r="K113" s="1">
        <v>180</v>
      </c>
      <c r="L113" s="1">
        <v>679</v>
      </c>
    </row>
    <row r="114" spans="1:12">
      <c r="A114" s="1">
        <v>77</v>
      </c>
      <c r="B114" s="1">
        <v>455</v>
      </c>
      <c r="C114" s="1" t="s">
        <v>56</v>
      </c>
      <c r="D114" t="e">
        <f t="shared" si="3"/>
        <v>#N/A</v>
      </c>
      <c r="E114" t="e">
        <f t="shared" si="4"/>
        <v>#N/A</v>
      </c>
      <c r="F114">
        <f t="shared" si="5"/>
        <v>455</v>
      </c>
      <c r="J114" s="1">
        <v>6.4</v>
      </c>
      <c r="K114" s="1">
        <v>180</v>
      </c>
      <c r="L114" s="1">
        <v>545</v>
      </c>
    </row>
    <row r="115" spans="1:12">
      <c r="A115" s="1">
        <v>52</v>
      </c>
      <c r="B115" s="1">
        <v>320</v>
      </c>
      <c r="C115" s="1" t="s">
        <v>56</v>
      </c>
      <c r="D115" t="e">
        <f t="shared" si="3"/>
        <v>#N/A</v>
      </c>
      <c r="E115" t="e">
        <f t="shared" si="4"/>
        <v>#N/A</v>
      </c>
      <c r="F115">
        <f t="shared" si="5"/>
        <v>320</v>
      </c>
      <c r="J115" s="1">
        <v>9</v>
      </c>
      <c r="K115" s="1">
        <v>160</v>
      </c>
      <c r="L115" s="1">
        <v>310</v>
      </c>
    </row>
    <row r="116" spans="1:12">
      <c r="A116" s="1">
        <v>79</v>
      </c>
      <c r="B116" s="1">
        <v>440</v>
      </c>
      <c r="C116" s="1" t="s">
        <v>63</v>
      </c>
      <c r="D116" t="e">
        <f t="shared" si="3"/>
        <v>#N/A</v>
      </c>
      <c r="E116">
        <f t="shared" si="4"/>
        <v>440</v>
      </c>
      <c r="F116" t="e">
        <f t="shared" si="5"/>
        <v>#N/A</v>
      </c>
      <c r="J116" s="1">
        <v>5.3</v>
      </c>
      <c r="K116" s="1">
        <v>180</v>
      </c>
      <c r="L116" s="1">
        <v>679</v>
      </c>
    </row>
    <row r="117" spans="1:12">
      <c r="A117" s="1">
        <v>77</v>
      </c>
      <c r="B117" s="1">
        <v>435</v>
      </c>
      <c r="C117" s="1" t="s">
        <v>56</v>
      </c>
      <c r="D117" t="e">
        <f t="shared" si="3"/>
        <v>#N/A</v>
      </c>
      <c r="E117" t="e">
        <f t="shared" si="4"/>
        <v>#N/A</v>
      </c>
      <c r="F117">
        <f t="shared" si="5"/>
        <v>435</v>
      </c>
      <c r="J117" s="1">
        <v>6.4</v>
      </c>
      <c r="K117" s="1">
        <v>180</v>
      </c>
      <c r="L117" s="1">
        <v>545</v>
      </c>
    </row>
    <row r="118" spans="1:12">
      <c r="A118" s="1">
        <v>52</v>
      </c>
      <c r="B118" s="1">
        <v>305</v>
      </c>
      <c r="C118" s="1" t="s">
        <v>56</v>
      </c>
      <c r="D118" t="e">
        <f t="shared" si="3"/>
        <v>#N/A</v>
      </c>
      <c r="E118" t="e">
        <f t="shared" si="4"/>
        <v>#N/A</v>
      </c>
      <c r="F118">
        <f t="shared" si="5"/>
        <v>305</v>
      </c>
      <c r="J118" s="1">
        <v>8.6999999999999993</v>
      </c>
      <c r="K118" s="1">
        <v>160</v>
      </c>
      <c r="L118" s="1">
        <v>310</v>
      </c>
    </row>
    <row r="119" spans="1:12">
      <c r="A119" s="1">
        <v>88</v>
      </c>
      <c r="B119" s="1">
        <v>435</v>
      </c>
      <c r="C119" s="1" t="s">
        <v>63</v>
      </c>
      <c r="D119" t="e">
        <f t="shared" si="3"/>
        <v>#N/A</v>
      </c>
      <c r="E119">
        <f t="shared" si="4"/>
        <v>435</v>
      </c>
      <c r="F119" t="e">
        <f t="shared" si="5"/>
        <v>#N/A</v>
      </c>
      <c r="J119" s="1">
        <v>4.8</v>
      </c>
      <c r="K119" s="1">
        <v>180</v>
      </c>
      <c r="L119" s="1">
        <v>675</v>
      </c>
    </row>
    <row r="120" spans="1:12">
      <c r="A120" s="1">
        <v>91</v>
      </c>
      <c r="B120" s="1">
        <v>445</v>
      </c>
      <c r="C120" s="1" t="s">
        <v>63</v>
      </c>
      <c r="D120" t="e">
        <f t="shared" si="3"/>
        <v>#N/A</v>
      </c>
      <c r="E120">
        <f t="shared" si="4"/>
        <v>445</v>
      </c>
      <c r="F120" t="e">
        <f t="shared" si="5"/>
        <v>#N/A</v>
      </c>
      <c r="J120" s="1">
        <v>4.5999999999999996</v>
      </c>
      <c r="K120" s="1">
        <v>180</v>
      </c>
      <c r="L120" s="1">
        <v>675</v>
      </c>
    </row>
    <row r="121" spans="1:12">
      <c r="A121" s="1">
        <v>88</v>
      </c>
      <c r="B121" s="1">
        <v>475</v>
      </c>
      <c r="C121" s="1" t="s">
        <v>56</v>
      </c>
      <c r="D121" t="e">
        <f t="shared" si="3"/>
        <v>#N/A</v>
      </c>
      <c r="E121" t="e">
        <f t="shared" si="4"/>
        <v>#N/A</v>
      </c>
      <c r="F121">
        <f t="shared" si="5"/>
        <v>475</v>
      </c>
      <c r="J121" s="1">
        <v>6.1</v>
      </c>
      <c r="K121" s="1">
        <v>180</v>
      </c>
      <c r="L121" s="1">
        <v>525</v>
      </c>
    </row>
    <row r="122" spans="1:12">
      <c r="A122" s="1">
        <v>91</v>
      </c>
      <c r="B122" s="1">
        <v>480</v>
      </c>
      <c r="C122" s="1" t="s">
        <v>56</v>
      </c>
      <c r="D122" t="e">
        <f t="shared" si="3"/>
        <v>#N/A</v>
      </c>
      <c r="E122" t="e">
        <f t="shared" si="4"/>
        <v>#N/A</v>
      </c>
      <c r="F122">
        <f t="shared" si="5"/>
        <v>480</v>
      </c>
      <c r="J122" s="1">
        <v>5.9</v>
      </c>
      <c r="K122" s="1">
        <v>180</v>
      </c>
      <c r="L122" s="1">
        <v>525</v>
      </c>
    </row>
    <row r="123" spans="1:12">
      <c r="A123" s="1">
        <v>91</v>
      </c>
      <c r="B123" s="1">
        <v>425</v>
      </c>
      <c r="C123" s="1" t="s">
        <v>63</v>
      </c>
      <c r="D123" t="e">
        <f t="shared" si="3"/>
        <v>#N/A</v>
      </c>
      <c r="E123">
        <f t="shared" si="4"/>
        <v>425</v>
      </c>
      <c r="F123" t="e">
        <f t="shared" si="5"/>
        <v>#N/A</v>
      </c>
      <c r="J123" s="1">
        <v>3.8</v>
      </c>
      <c r="K123" s="1">
        <v>200</v>
      </c>
      <c r="L123" s="1">
        <v>950</v>
      </c>
    </row>
    <row r="124" spans="1:12">
      <c r="A124" s="1">
        <v>91</v>
      </c>
      <c r="B124" s="1">
        <v>435</v>
      </c>
      <c r="C124" s="1" t="s">
        <v>63</v>
      </c>
      <c r="D124" t="e">
        <f t="shared" si="3"/>
        <v>#N/A</v>
      </c>
      <c r="E124">
        <f t="shared" si="4"/>
        <v>435</v>
      </c>
      <c r="F124" t="e">
        <f t="shared" si="5"/>
        <v>#N/A</v>
      </c>
      <c r="J124" s="1">
        <v>3.8</v>
      </c>
      <c r="K124" s="1">
        <v>200</v>
      </c>
      <c r="L124" s="1">
        <v>950</v>
      </c>
    </row>
    <row r="125" spans="1:12">
      <c r="A125" s="1">
        <v>91</v>
      </c>
      <c r="B125" s="1">
        <v>415</v>
      </c>
      <c r="C125" s="1" t="s">
        <v>63</v>
      </c>
      <c r="D125" t="e">
        <f t="shared" si="3"/>
        <v>#N/A</v>
      </c>
      <c r="E125">
        <f t="shared" si="4"/>
        <v>415</v>
      </c>
      <c r="F125" t="e">
        <f t="shared" si="5"/>
        <v>#N/A</v>
      </c>
      <c r="J125" s="1">
        <v>3.9</v>
      </c>
      <c r="K125" s="1">
        <v>200</v>
      </c>
      <c r="L125" s="1">
        <v>950</v>
      </c>
    </row>
    <row r="126" spans="1:12">
      <c r="A126" s="1">
        <v>91</v>
      </c>
      <c r="B126" s="1">
        <v>410</v>
      </c>
      <c r="C126" s="1" t="s">
        <v>63</v>
      </c>
      <c r="D126" t="e">
        <f t="shared" si="3"/>
        <v>#N/A</v>
      </c>
      <c r="E126">
        <f t="shared" si="4"/>
        <v>410</v>
      </c>
      <c r="F126" t="e">
        <f t="shared" si="5"/>
        <v>#N/A</v>
      </c>
      <c r="J126" s="1">
        <v>3.9</v>
      </c>
      <c r="K126" s="1">
        <v>200</v>
      </c>
      <c r="L126" s="1">
        <v>950</v>
      </c>
    </row>
    <row r="127" spans="1:12">
      <c r="A127" s="1">
        <v>72.599999999999994</v>
      </c>
      <c r="B127" s="1">
        <v>385</v>
      </c>
      <c r="C127" s="1" t="s">
        <v>56</v>
      </c>
      <c r="D127" t="e">
        <f t="shared" si="3"/>
        <v>#N/A</v>
      </c>
      <c r="E127" t="e">
        <f t="shared" si="4"/>
        <v>#N/A</v>
      </c>
      <c r="F127">
        <f t="shared" si="5"/>
        <v>385</v>
      </c>
      <c r="J127" s="1">
        <v>6.2</v>
      </c>
      <c r="K127" s="1">
        <v>180</v>
      </c>
      <c r="L127" s="1">
        <v>525</v>
      </c>
    </row>
    <row r="128" spans="1:12">
      <c r="A128" s="1">
        <v>72.599999999999994</v>
      </c>
      <c r="B128" s="1">
        <v>380</v>
      </c>
      <c r="C128" s="1" t="s">
        <v>56</v>
      </c>
      <c r="D128" t="e">
        <f t="shared" si="3"/>
        <v>#N/A</v>
      </c>
      <c r="E128" t="e">
        <f t="shared" si="4"/>
        <v>#N/A</v>
      </c>
      <c r="F128">
        <f t="shared" si="5"/>
        <v>380</v>
      </c>
      <c r="J128" s="1">
        <v>6.2</v>
      </c>
      <c r="K128" s="1">
        <v>180</v>
      </c>
      <c r="L128" s="1">
        <v>525</v>
      </c>
    </row>
    <row r="129" spans="1:12">
      <c r="A129" s="1">
        <v>43.6</v>
      </c>
      <c r="B129" s="1">
        <v>275</v>
      </c>
      <c r="C129" s="1" t="s">
        <v>26</v>
      </c>
      <c r="D129">
        <f t="shared" si="3"/>
        <v>275</v>
      </c>
      <c r="E129" t="e">
        <f t="shared" si="4"/>
        <v>#N/A</v>
      </c>
      <c r="F129" t="e">
        <f t="shared" si="5"/>
        <v>#N/A</v>
      </c>
      <c r="J129" s="1">
        <v>8</v>
      </c>
      <c r="K129" s="1">
        <v>160</v>
      </c>
      <c r="L129" s="1">
        <v>290</v>
      </c>
    </row>
    <row r="130" spans="1:12">
      <c r="A130" s="1">
        <v>43.6</v>
      </c>
      <c r="B130" s="1">
        <v>200</v>
      </c>
      <c r="C130" s="1" t="s">
        <v>26</v>
      </c>
      <c r="D130">
        <f t="shared" si="3"/>
        <v>200</v>
      </c>
      <c r="E130" t="e">
        <f t="shared" si="4"/>
        <v>#N/A</v>
      </c>
      <c r="F130" t="e">
        <f t="shared" si="5"/>
        <v>#N/A</v>
      </c>
      <c r="J130" s="1">
        <v>11</v>
      </c>
      <c r="K130" s="1">
        <v>145</v>
      </c>
      <c r="L130" s="1">
        <v>290</v>
      </c>
    </row>
    <row r="131" spans="1:12">
      <c r="A131" s="1">
        <v>64</v>
      </c>
      <c r="B131" s="1">
        <v>235</v>
      </c>
      <c r="C131" s="1" t="s">
        <v>56</v>
      </c>
      <c r="D131" t="e">
        <f t="shared" ref="D131:D194" si="6">IF(C131="FWD",B131,NA())</f>
        <v>#N/A</v>
      </c>
      <c r="E131" t="e">
        <f t="shared" ref="E131:E194" si="7">IF($C131="AWD",B131,NA())</f>
        <v>#N/A</v>
      </c>
      <c r="F131">
        <f t="shared" ref="F131:F194" si="8">IF($C131="RWD",B131,NA())</f>
        <v>235</v>
      </c>
      <c r="J131" s="1">
        <v>9</v>
      </c>
      <c r="K131" s="1">
        <v>130</v>
      </c>
      <c r="L131" s="1">
        <v>415</v>
      </c>
    </row>
    <row r="132" spans="1:12">
      <c r="A132" s="1">
        <v>64</v>
      </c>
      <c r="B132" s="1">
        <v>235</v>
      </c>
      <c r="C132" s="1" t="s">
        <v>56</v>
      </c>
      <c r="D132" t="e">
        <f t="shared" si="6"/>
        <v>#N/A</v>
      </c>
      <c r="E132" t="e">
        <f t="shared" si="7"/>
        <v>#N/A</v>
      </c>
      <c r="F132">
        <f t="shared" si="8"/>
        <v>235</v>
      </c>
      <c r="J132" s="1">
        <v>8</v>
      </c>
      <c r="K132" s="1">
        <v>130</v>
      </c>
      <c r="L132" s="1">
        <v>415</v>
      </c>
    </row>
    <row r="133" spans="1:12">
      <c r="A133" s="1">
        <v>64</v>
      </c>
      <c r="B133" s="1">
        <v>235</v>
      </c>
      <c r="C133" s="1" t="s">
        <v>56</v>
      </c>
      <c r="D133" t="e">
        <f t="shared" si="6"/>
        <v>#N/A</v>
      </c>
      <c r="E133" t="e">
        <f t="shared" si="7"/>
        <v>#N/A</v>
      </c>
      <c r="F133">
        <f t="shared" si="8"/>
        <v>235</v>
      </c>
      <c r="J133" s="1">
        <v>9</v>
      </c>
      <c r="K133" s="1">
        <v>150</v>
      </c>
      <c r="L133" s="1">
        <v>415</v>
      </c>
    </row>
    <row r="134" spans="1:12">
      <c r="A134" s="1">
        <v>64</v>
      </c>
      <c r="B134" s="1">
        <v>235</v>
      </c>
      <c r="C134" s="1" t="s">
        <v>56</v>
      </c>
      <c r="D134" t="e">
        <f t="shared" si="6"/>
        <v>#N/A</v>
      </c>
      <c r="E134" t="e">
        <f t="shared" si="7"/>
        <v>#N/A</v>
      </c>
      <c r="F134">
        <f t="shared" si="8"/>
        <v>235</v>
      </c>
      <c r="J134" s="1">
        <v>8</v>
      </c>
      <c r="K134" s="1">
        <v>150</v>
      </c>
      <c r="L134" s="1">
        <v>415</v>
      </c>
    </row>
    <row r="135" spans="1:12">
      <c r="A135" s="1">
        <v>45.4</v>
      </c>
      <c r="B135" s="1">
        <v>260</v>
      </c>
      <c r="C135" s="1" t="s">
        <v>26</v>
      </c>
      <c r="D135">
        <f t="shared" si="6"/>
        <v>260</v>
      </c>
      <c r="E135" t="e">
        <f t="shared" si="7"/>
        <v>#N/A</v>
      </c>
      <c r="F135" t="e">
        <f t="shared" si="8"/>
        <v>#N/A</v>
      </c>
      <c r="J135" s="1">
        <v>8.3000000000000007</v>
      </c>
      <c r="K135" s="1">
        <v>160</v>
      </c>
      <c r="L135" s="1">
        <v>250</v>
      </c>
    </row>
    <row r="136" spans="1:12">
      <c r="A136" s="1">
        <v>59.3</v>
      </c>
      <c r="B136" s="1">
        <v>340</v>
      </c>
      <c r="C136" s="1" t="s">
        <v>26</v>
      </c>
      <c r="D136">
        <f t="shared" si="6"/>
        <v>340</v>
      </c>
      <c r="E136" t="e">
        <f t="shared" si="7"/>
        <v>#N/A</v>
      </c>
      <c r="F136" t="e">
        <f t="shared" si="8"/>
        <v>#N/A</v>
      </c>
      <c r="J136" s="1">
        <v>8.1999999999999993</v>
      </c>
      <c r="K136" s="1">
        <v>160</v>
      </c>
      <c r="L136" s="1">
        <v>250</v>
      </c>
    </row>
    <row r="137" spans="1:12">
      <c r="A137" s="1">
        <v>59.3</v>
      </c>
      <c r="B137" s="1">
        <v>325</v>
      </c>
      <c r="C137" s="1" t="s">
        <v>26</v>
      </c>
      <c r="D137">
        <f t="shared" si="6"/>
        <v>325</v>
      </c>
      <c r="E137" t="e">
        <f t="shared" si="7"/>
        <v>#N/A</v>
      </c>
      <c r="F137" t="e">
        <f t="shared" si="8"/>
        <v>#N/A</v>
      </c>
      <c r="J137" s="1">
        <v>8.1999999999999993</v>
      </c>
      <c r="K137" s="1">
        <v>160</v>
      </c>
      <c r="L137" s="1">
        <v>250</v>
      </c>
    </row>
    <row r="138" spans="1:12">
      <c r="A138" s="1">
        <v>83.5</v>
      </c>
      <c r="B138" s="1">
        <v>430</v>
      </c>
      <c r="C138" s="1" t="s">
        <v>63</v>
      </c>
      <c r="D138" t="e">
        <f t="shared" si="6"/>
        <v>#N/A</v>
      </c>
      <c r="E138">
        <f t="shared" si="7"/>
        <v>430</v>
      </c>
      <c r="F138" t="e">
        <f t="shared" si="8"/>
        <v>#N/A</v>
      </c>
      <c r="J138" s="1">
        <v>4.5</v>
      </c>
      <c r="K138" s="1">
        <v>180</v>
      </c>
      <c r="L138" s="1">
        <v>680</v>
      </c>
    </row>
    <row r="139" spans="1:12">
      <c r="A139" s="1">
        <v>64.3</v>
      </c>
      <c r="B139" s="1">
        <v>350</v>
      </c>
      <c r="C139" s="1" t="s">
        <v>26</v>
      </c>
      <c r="D139">
        <f t="shared" si="6"/>
        <v>350</v>
      </c>
      <c r="E139" t="e">
        <f t="shared" si="7"/>
        <v>#N/A</v>
      </c>
      <c r="F139" t="e">
        <f t="shared" si="8"/>
        <v>#N/A</v>
      </c>
      <c r="J139" s="1">
        <v>8.1999999999999993</v>
      </c>
      <c r="K139" s="1">
        <v>170</v>
      </c>
      <c r="L139" s="1">
        <v>340</v>
      </c>
    </row>
    <row r="140" spans="1:12">
      <c r="A140" s="1">
        <v>64.3</v>
      </c>
      <c r="B140" s="1">
        <v>350</v>
      </c>
      <c r="C140" s="1" t="s">
        <v>26</v>
      </c>
      <c r="D140">
        <f t="shared" si="6"/>
        <v>350</v>
      </c>
      <c r="E140" t="e">
        <f t="shared" si="7"/>
        <v>#N/A</v>
      </c>
      <c r="F140" t="e">
        <f t="shared" si="8"/>
        <v>#N/A</v>
      </c>
      <c r="J140" s="1">
        <v>8.1999999999999993</v>
      </c>
      <c r="K140" s="1">
        <v>170</v>
      </c>
      <c r="L140" s="1">
        <v>340</v>
      </c>
    </row>
    <row r="141" spans="1:12">
      <c r="A141" s="1">
        <v>82.5</v>
      </c>
      <c r="B141" s="1">
        <v>440</v>
      </c>
      <c r="C141" s="1" t="s">
        <v>63</v>
      </c>
      <c r="D141" t="e">
        <f t="shared" si="6"/>
        <v>#N/A</v>
      </c>
      <c r="E141">
        <f t="shared" si="7"/>
        <v>440</v>
      </c>
      <c r="F141" t="e">
        <f t="shared" si="8"/>
        <v>#N/A</v>
      </c>
      <c r="J141" s="1">
        <v>4.9000000000000004</v>
      </c>
      <c r="K141" s="1">
        <v>225</v>
      </c>
      <c r="L141" s="1">
        <v>700</v>
      </c>
    </row>
    <row r="142" spans="1:12">
      <c r="A142" s="1">
        <v>74</v>
      </c>
      <c r="B142" s="1">
        <v>390</v>
      </c>
      <c r="C142" s="1" t="s">
        <v>56</v>
      </c>
      <c r="D142" t="e">
        <f t="shared" si="6"/>
        <v>#N/A</v>
      </c>
      <c r="E142" t="e">
        <f t="shared" si="7"/>
        <v>#N/A</v>
      </c>
      <c r="F142">
        <f t="shared" si="8"/>
        <v>390</v>
      </c>
      <c r="J142" s="1">
        <v>7.8</v>
      </c>
      <c r="K142" s="1">
        <v>185</v>
      </c>
      <c r="L142" s="1">
        <v>350</v>
      </c>
    </row>
    <row r="143" spans="1:12">
      <c r="A143" s="1">
        <v>74</v>
      </c>
      <c r="B143" s="1">
        <v>375</v>
      </c>
      <c r="C143" s="1" t="s">
        <v>63</v>
      </c>
      <c r="D143" t="e">
        <f t="shared" si="6"/>
        <v>#N/A</v>
      </c>
      <c r="E143">
        <f t="shared" si="7"/>
        <v>375</v>
      </c>
      <c r="F143" t="e">
        <f t="shared" si="8"/>
        <v>#N/A</v>
      </c>
      <c r="J143" s="1">
        <v>5.5</v>
      </c>
      <c r="K143" s="1">
        <v>200</v>
      </c>
      <c r="L143" s="1">
        <v>605</v>
      </c>
    </row>
    <row r="144" spans="1:12">
      <c r="A144" s="1">
        <v>74</v>
      </c>
      <c r="B144" s="1">
        <v>360</v>
      </c>
      <c r="C144" s="1" t="s">
        <v>63</v>
      </c>
      <c r="D144" t="e">
        <f t="shared" si="6"/>
        <v>#N/A</v>
      </c>
      <c r="E144">
        <f t="shared" si="7"/>
        <v>360</v>
      </c>
      <c r="F144" t="e">
        <f t="shared" si="8"/>
        <v>#N/A</v>
      </c>
      <c r="J144" s="1">
        <v>4</v>
      </c>
      <c r="K144" s="1">
        <v>235</v>
      </c>
      <c r="L144" s="1">
        <v>700</v>
      </c>
    </row>
    <row r="145" spans="1:12">
      <c r="A145" s="1">
        <v>74</v>
      </c>
      <c r="B145" s="1">
        <v>350</v>
      </c>
      <c r="C145" s="1" t="s">
        <v>63</v>
      </c>
      <c r="D145" t="e">
        <f t="shared" si="6"/>
        <v>#N/A</v>
      </c>
      <c r="E145">
        <f t="shared" si="7"/>
        <v>350</v>
      </c>
      <c r="F145" t="e">
        <f t="shared" si="8"/>
        <v>#N/A</v>
      </c>
      <c r="J145" s="1">
        <v>4.2</v>
      </c>
      <c r="K145" s="1">
        <v>235</v>
      </c>
      <c r="L145" s="1">
        <v>700</v>
      </c>
    </row>
    <row r="146" spans="1:12">
      <c r="A146" s="1">
        <v>61.9</v>
      </c>
      <c r="B146" s="1">
        <v>335</v>
      </c>
      <c r="C146" s="1" t="s">
        <v>26</v>
      </c>
      <c r="D146">
        <f t="shared" si="6"/>
        <v>335</v>
      </c>
      <c r="E146" t="e">
        <f t="shared" si="7"/>
        <v>#N/A</v>
      </c>
      <c r="F146" t="e">
        <f t="shared" si="8"/>
        <v>#N/A</v>
      </c>
      <c r="J146" s="1">
        <v>7.6</v>
      </c>
      <c r="K146" s="1">
        <v>160</v>
      </c>
      <c r="L146" s="1">
        <v>310</v>
      </c>
    </row>
    <row r="147" spans="1:12">
      <c r="A147" s="1">
        <v>112</v>
      </c>
      <c r="B147" s="1">
        <v>455</v>
      </c>
      <c r="C147" s="1" t="s">
        <v>63</v>
      </c>
      <c r="D147" t="e">
        <f t="shared" si="6"/>
        <v>#N/A</v>
      </c>
      <c r="E147">
        <f t="shared" si="7"/>
        <v>455</v>
      </c>
      <c r="F147" t="e">
        <f t="shared" si="8"/>
        <v>#N/A</v>
      </c>
      <c r="J147" s="1">
        <v>4.9000000000000004</v>
      </c>
      <c r="K147" s="1">
        <v>200</v>
      </c>
      <c r="L147" s="1">
        <v>750</v>
      </c>
    </row>
    <row r="148" spans="1:12">
      <c r="A148" s="1">
        <v>76.5</v>
      </c>
      <c r="B148" s="1">
        <v>320</v>
      </c>
      <c r="C148" s="1" t="s">
        <v>63</v>
      </c>
      <c r="D148" t="e">
        <f t="shared" si="6"/>
        <v>#N/A</v>
      </c>
      <c r="E148">
        <f t="shared" si="7"/>
        <v>320</v>
      </c>
      <c r="F148" t="e">
        <f t="shared" si="8"/>
        <v>#N/A</v>
      </c>
      <c r="J148" s="1">
        <v>6.5</v>
      </c>
      <c r="K148" s="1">
        <v>200</v>
      </c>
      <c r="L148" s="1">
        <v>600</v>
      </c>
    </row>
    <row r="149" spans="1:12">
      <c r="A149" s="1">
        <v>90</v>
      </c>
      <c r="B149" s="1">
        <v>370</v>
      </c>
      <c r="C149" s="1" t="s">
        <v>63</v>
      </c>
      <c r="D149" t="e">
        <f t="shared" si="6"/>
        <v>#N/A</v>
      </c>
      <c r="E149">
        <f t="shared" si="7"/>
        <v>370</v>
      </c>
      <c r="F149" t="e">
        <f t="shared" si="8"/>
        <v>#N/A</v>
      </c>
      <c r="J149" s="1">
        <v>4.9000000000000004</v>
      </c>
      <c r="K149" s="1">
        <v>200</v>
      </c>
      <c r="L149" s="1">
        <v>750</v>
      </c>
    </row>
    <row r="150" spans="1:12">
      <c r="A150" s="1">
        <v>46</v>
      </c>
      <c r="B150" s="1">
        <v>300</v>
      </c>
      <c r="C150" s="1" t="s">
        <v>26</v>
      </c>
      <c r="D150">
        <f t="shared" si="6"/>
        <v>300</v>
      </c>
      <c r="E150" t="e">
        <f t="shared" si="7"/>
        <v>#N/A</v>
      </c>
      <c r="F150" t="e">
        <f t="shared" si="8"/>
        <v>#N/A</v>
      </c>
      <c r="J150" s="1">
        <v>10.6</v>
      </c>
      <c r="K150" s="1">
        <v>150</v>
      </c>
      <c r="L150" s="1">
        <v>147</v>
      </c>
    </row>
    <row r="151" spans="1:12">
      <c r="A151" s="1">
        <v>39</v>
      </c>
      <c r="B151" s="1">
        <v>255</v>
      </c>
      <c r="C151" s="1" t="s">
        <v>26</v>
      </c>
      <c r="D151">
        <f t="shared" si="6"/>
        <v>255</v>
      </c>
      <c r="E151" t="e">
        <f t="shared" si="7"/>
        <v>#N/A</v>
      </c>
      <c r="F151" t="e">
        <f t="shared" si="8"/>
        <v>#N/A</v>
      </c>
      <c r="J151" s="1">
        <v>11.7</v>
      </c>
      <c r="K151" s="1">
        <v>140</v>
      </c>
      <c r="L151" s="1">
        <v>147</v>
      </c>
    </row>
    <row r="152" spans="1:12">
      <c r="A152" s="1">
        <v>60</v>
      </c>
      <c r="B152" s="1">
        <v>345</v>
      </c>
      <c r="C152" s="1" t="s">
        <v>56</v>
      </c>
      <c r="D152" t="e">
        <f t="shared" si="6"/>
        <v>#N/A</v>
      </c>
      <c r="E152" t="e">
        <f t="shared" si="7"/>
        <v>#N/A</v>
      </c>
      <c r="F152">
        <f t="shared" si="8"/>
        <v>345</v>
      </c>
      <c r="J152" s="1">
        <v>8.5</v>
      </c>
      <c r="K152" s="1">
        <v>185</v>
      </c>
      <c r="L152" s="1">
        <v>350</v>
      </c>
    </row>
    <row r="153" spans="1:12">
      <c r="A153" s="1">
        <v>80</v>
      </c>
      <c r="B153" s="1">
        <v>445</v>
      </c>
      <c r="C153" s="1" t="s">
        <v>63</v>
      </c>
      <c r="D153" t="e">
        <f t="shared" si="6"/>
        <v>#N/A</v>
      </c>
      <c r="E153">
        <f t="shared" si="7"/>
        <v>445</v>
      </c>
      <c r="F153" t="e">
        <f t="shared" si="8"/>
        <v>#N/A</v>
      </c>
      <c r="J153" s="1">
        <v>5.3</v>
      </c>
      <c r="K153" s="1">
        <v>185</v>
      </c>
      <c r="L153" s="1">
        <v>605</v>
      </c>
    </row>
    <row r="154" spans="1:12">
      <c r="A154" s="1">
        <v>80</v>
      </c>
      <c r="B154" s="1">
        <v>450</v>
      </c>
      <c r="C154" s="1" t="s">
        <v>56</v>
      </c>
      <c r="D154" t="e">
        <f t="shared" si="6"/>
        <v>#N/A</v>
      </c>
      <c r="E154" t="e">
        <f t="shared" si="7"/>
        <v>#N/A</v>
      </c>
      <c r="F154">
        <f t="shared" si="8"/>
        <v>450</v>
      </c>
      <c r="J154" s="1">
        <v>7.5</v>
      </c>
      <c r="K154" s="1">
        <v>185</v>
      </c>
      <c r="L154" s="1">
        <v>350</v>
      </c>
    </row>
    <row r="155" spans="1:12">
      <c r="A155" s="1">
        <v>80</v>
      </c>
      <c r="B155" s="1">
        <v>390</v>
      </c>
      <c r="C155" s="1" t="s">
        <v>63</v>
      </c>
      <c r="D155" t="e">
        <f t="shared" si="6"/>
        <v>#N/A</v>
      </c>
      <c r="E155">
        <f t="shared" si="7"/>
        <v>390</v>
      </c>
      <c r="F155" t="e">
        <f t="shared" si="8"/>
        <v>#N/A</v>
      </c>
      <c r="J155" s="1">
        <v>3.4</v>
      </c>
      <c r="K155" s="1">
        <v>260</v>
      </c>
      <c r="L155" s="1">
        <v>740</v>
      </c>
    </row>
    <row r="156" spans="1:12">
      <c r="A156" s="1">
        <v>74</v>
      </c>
      <c r="B156" s="1">
        <v>495</v>
      </c>
      <c r="C156" s="1" t="s">
        <v>56</v>
      </c>
      <c r="D156" t="e">
        <f t="shared" si="6"/>
        <v>#N/A</v>
      </c>
      <c r="E156" t="e">
        <f t="shared" si="7"/>
        <v>#N/A</v>
      </c>
      <c r="F156">
        <f t="shared" si="8"/>
        <v>495</v>
      </c>
      <c r="J156" s="1">
        <v>7.4</v>
      </c>
      <c r="K156" s="1">
        <v>185</v>
      </c>
      <c r="L156" s="1">
        <v>350</v>
      </c>
    </row>
    <row r="157" spans="1:12">
      <c r="A157" s="1">
        <v>74</v>
      </c>
      <c r="B157" s="1">
        <v>440</v>
      </c>
      <c r="C157" s="1" t="s">
        <v>63</v>
      </c>
      <c r="D157" t="e">
        <f t="shared" si="6"/>
        <v>#N/A</v>
      </c>
      <c r="E157">
        <f t="shared" si="7"/>
        <v>440</v>
      </c>
      <c r="F157" t="e">
        <f t="shared" si="8"/>
        <v>#N/A</v>
      </c>
      <c r="J157" s="1">
        <v>5.0999999999999996</v>
      </c>
      <c r="K157" s="1">
        <v>185</v>
      </c>
      <c r="L157" s="1">
        <v>605</v>
      </c>
    </row>
    <row r="158" spans="1:12">
      <c r="A158" s="1">
        <v>50</v>
      </c>
      <c r="B158" s="1">
        <v>335</v>
      </c>
      <c r="C158" s="1" t="s">
        <v>56</v>
      </c>
      <c r="D158" t="e">
        <f t="shared" si="6"/>
        <v>#N/A</v>
      </c>
      <c r="E158" t="e">
        <f t="shared" si="7"/>
        <v>#N/A</v>
      </c>
      <c r="F158">
        <f t="shared" si="8"/>
        <v>335</v>
      </c>
      <c r="J158" s="1">
        <v>8.8000000000000007</v>
      </c>
      <c r="K158" s="1">
        <v>185</v>
      </c>
      <c r="L158" s="1">
        <v>350</v>
      </c>
    </row>
    <row r="159" spans="1:12">
      <c r="A159" s="1">
        <v>106</v>
      </c>
      <c r="B159" s="1">
        <v>490</v>
      </c>
      <c r="C159" s="1" t="s">
        <v>63</v>
      </c>
      <c r="D159" t="e">
        <f t="shared" si="6"/>
        <v>#N/A</v>
      </c>
      <c r="E159">
        <f t="shared" si="7"/>
        <v>490</v>
      </c>
      <c r="F159" t="e">
        <f t="shared" si="8"/>
        <v>#N/A</v>
      </c>
      <c r="J159" s="1">
        <v>6.7</v>
      </c>
      <c r="K159" s="1">
        <v>200</v>
      </c>
      <c r="L159" s="1">
        <v>605</v>
      </c>
    </row>
    <row r="160" spans="1:12">
      <c r="A160" s="1">
        <v>106</v>
      </c>
      <c r="B160" s="1">
        <v>500</v>
      </c>
      <c r="C160" s="1" t="s">
        <v>56</v>
      </c>
      <c r="D160" t="e">
        <f t="shared" si="6"/>
        <v>#N/A</v>
      </c>
      <c r="E160" t="e">
        <f t="shared" si="7"/>
        <v>#N/A</v>
      </c>
      <c r="F160">
        <f t="shared" si="8"/>
        <v>500</v>
      </c>
      <c r="J160" s="1">
        <v>9.4</v>
      </c>
      <c r="K160" s="1">
        <v>185</v>
      </c>
      <c r="L160" s="1">
        <v>350</v>
      </c>
    </row>
    <row r="161" spans="1:12">
      <c r="A161" s="1">
        <v>106</v>
      </c>
      <c r="B161" s="1">
        <v>480</v>
      </c>
      <c r="C161" s="1" t="s">
        <v>63</v>
      </c>
      <c r="D161" t="e">
        <f t="shared" si="6"/>
        <v>#N/A</v>
      </c>
      <c r="E161">
        <f t="shared" si="7"/>
        <v>480</v>
      </c>
      <c r="F161" t="e">
        <f t="shared" si="8"/>
        <v>#N/A</v>
      </c>
      <c r="J161" s="1">
        <v>5.2</v>
      </c>
      <c r="K161" s="1">
        <v>200</v>
      </c>
      <c r="L161" s="1">
        <v>700</v>
      </c>
    </row>
    <row r="162" spans="1:12">
      <c r="A162" s="1">
        <v>48.4</v>
      </c>
      <c r="B162" s="1">
        <v>295</v>
      </c>
      <c r="C162" s="1" t="s">
        <v>26</v>
      </c>
      <c r="D162">
        <f t="shared" si="6"/>
        <v>295</v>
      </c>
      <c r="E162" t="e">
        <f t="shared" si="7"/>
        <v>#N/A</v>
      </c>
      <c r="F162" t="e">
        <f t="shared" si="8"/>
        <v>#N/A</v>
      </c>
      <c r="J162" s="1">
        <v>8.8000000000000007</v>
      </c>
      <c r="K162" s="1">
        <v>160</v>
      </c>
      <c r="L162" s="1">
        <v>255</v>
      </c>
    </row>
    <row r="163" spans="1:12">
      <c r="A163" s="1">
        <v>65.400000000000006</v>
      </c>
      <c r="B163" s="1">
        <v>390</v>
      </c>
      <c r="C163" s="1" t="s">
        <v>26</v>
      </c>
      <c r="D163">
        <f t="shared" si="6"/>
        <v>390</v>
      </c>
      <c r="E163" t="e">
        <f t="shared" si="7"/>
        <v>#N/A</v>
      </c>
      <c r="F163" t="e">
        <f t="shared" si="8"/>
        <v>#N/A</v>
      </c>
      <c r="J163" s="1">
        <v>7.8</v>
      </c>
      <c r="K163" s="1">
        <v>170</v>
      </c>
      <c r="L163" s="1">
        <v>255</v>
      </c>
    </row>
    <row r="164" spans="1:12">
      <c r="A164" s="1">
        <v>84.7</v>
      </c>
      <c r="B164" s="1">
        <v>380</v>
      </c>
      <c r="C164" s="1" t="s">
        <v>63</v>
      </c>
      <c r="D164" t="e">
        <f t="shared" si="6"/>
        <v>#N/A</v>
      </c>
      <c r="E164">
        <f t="shared" si="7"/>
        <v>380</v>
      </c>
      <c r="F164" t="e">
        <f t="shared" si="8"/>
        <v>#N/A</v>
      </c>
      <c r="J164" s="1">
        <v>4.8</v>
      </c>
      <c r="K164" s="1">
        <v>200</v>
      </c>
      <c r="L164" s="1">
        <v>696</v>
      </c>
    </row>
    <row r="165" spans="1:12">
      <c r="A165" s="1">
        <v>50.8</v>
      </c>
      <c r="B165" s="1">
        <v>310</v>
      </c>
      <c r="C165" s="1" t="s">
        <v>26</v>
      </c>
      <c r="D165">
        <f t="shared" si="6"/>
        <v>310</v>
      </c>
      <c r="E165" t="e">
        <f t="shared" si="7"/>
        <v>#N/A</v>
      </c>
      <c r="F165" t="e">
        <f t="shared" si="8"/>
        <v>#N/A</v>
      </c>
      <c r="J165" s="1">
        <v>9</v>
      </c>
      <c r="K165" s="1">
        <v>150</v>
      </c>
      <c r="L165" s="1">
        <v>260</v>
      </c>
    </row>
    <row r="166" spans="1:12">
      <c r="A166" s="1">
        <v>74</v>
      </c>
      <c r="B166" s="1">
        <v>370</v>
      </c>
      <c r="C166" s="1" t="s">
        <v>26</v>
      </c>
      <c r="D166">
        <f t="shared" si="6"/>
        <v>370</v>
      </c>
      <c r="E166" t="e">
        <f t="shared" si="7"/>
        <v>#N/A</v>
      </c>
      <c r="F166" t="e">
        <f t="shared" si="8"/>
        <v>#N/A</v>
      </c>
      <c r="J166" s="1">
        <v>8.5</v>
      </c>
      <c r="K166" s="1">
        <v>180</v>
      </c>
      <c r="L166" s="1">
        <v>345</v>
      </c>
    </row>
    <row r="167" spans="1:12">
      <c r="A167" s="1">
        <v>72</v>
      </c>
      <c r="B167" s="1">
        <v>370</v>
      </c>
      <c r="C167" s="1" t="s">
        <v>26</v>
      </c>
      <c r="D167">
        <f t="shared" si="6"/>
        <v>370</v>
      </c>
      <c r="E167" t="e">
        <f t="shared" si="7"/>
        <v>#N/A</v>
      </c>
      <c r="F167" t="e">
        <f t="shared" si="8"/>
        <v>#N/A</v>
      </c>
      <c r="J167" s="1">
        <v>8.1</v>
      </c>
      <c r="K167" s="1">
        <v>175</v>
      </c>
      <c r="L167" s="1">
        <v>339</v>
      </c>
    </row>
    <row r="168" spans="1:12">
      <c r="A168" s="1">
        <v>78</v>
      </c>
      <c r="B168" s="1">
        <v>455</v>
      </c>
      <c r="C168" s="1" t="s">
        <v>26</v>
      </c>
      <c r="D168">
        <f t="shared" si="6"/>
        <v>455</v>
      </c>
      <c r="E168" t="e">
        <f t="shared" si="7"/>
        <v>#N/A</v>
      </c>
      <c r="F168" t="e">
        <f t="shared" si="8"/>
        <v>#N/A</v>
      </c>
      <c r="J168" s="1">
        <v>7.7</v>
      </c>
      <c r="K168" s="1">
        <v>170</v>
      </c>
      <c r="L168" s="1">
        <v>283</v>
      </c>
    </row>
    <row r="169" spans="1:12">
      <c r="A169" s="1">
        <v>55</v>
      </c>
      <c r="B169" s="1">
        <v>325</v>
      </c>
      <c r="C169" s="1" t="s">
        <v>26</v>
      </c>
      <c r="D169">
        <f t="shared" si="6"/>
        <v>325</v>
      </c>
      <c r="E169" t="e">
        <f t="shared" si="7"/>
        <v>#N/A</v>
      </c>
      <c r="F169" t="e">
        <f t="shared" si="8"/>
        <v>#N/A</v>
      </c>
      <c r="J169" s="1">
        <v>7.5</v>
      </c>
      <c r="K169" s="1">
        <v>170</v>
      </c>
      <c r="L169" s="1">
        <v>283</v>
      </c>
    </row>
    <row r="170" spans="1:12">
      <c r="A170" s="1">
        <v>78</v>
      </c>
      <c r="B170" s="1">
        <v>475</v>
      </c>
      <c r="C170" s="1" t="s">
        <v>26</v>
      </c>
      <c r="D170">
        <f t="shared" si="6"/>
        <v>475</v>
      </c>
      <c r="E170" t="e">
        <f t="shared" si="7"/>
        <v>#N/A</v>
      </c>
      <c r="F170" t="e">
        <f t="shared" si="8"/>
        <v>#N/A</v>
      </c>
      <c r="J170" s="1">
        <v>7.7</v>
      </c>
      <c r="K170" s="1">
        <v>170</v>
      </c>
      <c r="L170" s="1">
        <v>283</v>
      </c>
    </row>
    <row r="171" spans="1:12">
      <c r="A171" s="1">
        <v>55</v>
      </c>
      <c r="B171" s="1">
        <v>340</v>
      </c>
      <c r="C171" s="1" t="s">
        <v>26</v>
      </c>
      <c r="D171">
        <f t="shared" si="6"/>
        <v>340</v>
      </c>
      <c r="E171" t="e">
        <f t="shared" si="7"/>
        <v>#N/A</v>
      </c>
      <c r="F171" t="e">
        <f t="shared" si="8"/>
        <v>#N/A</v>
      </c>
      <c r="J171" s="1">
        <v>7.4</v>
      </c>
      <c r="K171" s="1">
        <v>170</v>
      </c>
      <c r="L171" s="1">
        <v>283</v>
      </c>
    </row>
    <row r="172" spans="1:12">
      <c r="A172" s="1">
        <v>78</v>
      </c>
      <c r="B172" s="1">
        <v>495</v>
      </c>
      <c r="C172" s="1" t="s">
        <v>26</v>
      </c>
      <c r="D172">
        <f t="shared" si="6"/>
        <v>495</v>
      </c>
      <c r="E172" t="e">
        <f t="shared" si="7"/>
        <v>#N/A</v>
      </c>
      <c r="F172" t="e">
        <f t="shared" si="8"/>
        <v>#N/A</v>
      </c>
      <c r="J172" s="1">
        <v>7.7</v>
      </c>
      <c r="K172" s="1">
        <v>170</v>
      </c>
      <c r="L172" s="1">
        <v>283</v>
      </c>
    </row>
    <row r="173" spans="1:12">
      <c r="A173" s="1">
        <v>55</v>
      </c>
      <c r="B173" s="1">
        <v>355</v>
      </c>
      <c r="C173" s="1" t="s">
        <v>26</v>
      </c>
      <c r="D173">
        <f t="shared" si="6"/>
        <v>355</v>
      </c>
      <c r="E173" t="e">
        <f t="shared" si="7"/>
        <v>#N/A</v>
      </c>
      <c r="F173" t="e">
        <f t="shared" si="8"/>
        <v>#N/A</v>
      </c>
      <c r="J173" s="1">
        <v>7.4</v>
      </c>
      <c r="K173" s="1">
        <v>170</v>
      </c>
      <c r="L173" s="1">
        <v>283</v>
      </c>
    </row>
    <row r="174" spans="1:12">
      <c r="A174" s="1">
        <v>80</v>
      </c>
      <c r="B174" s="1">
        <v>385</v>
      </c>
      <c r="C174" s="1" t="s">
        <v>63</v>
      </c>
      <c r="D174" t="e">
        <f t="shared" si="6"/>
        <v>#N/A</v>
      </c>
      <c r="E174">
        <f t="shared" si="7"/>
        <v>385</v>
      </c>
      <c r="F174" t="e">
        <f t="shared" si="8"/>
        <v>#N/A</v>
      </c>
      <c r="J174" s="1">
        <v>3.5</v>
      </c>
      <c r="K174" s="1">
        <v>260</v>
      </c>
      <c r="L174" s="1">
        <v>770</v>
      </c>
    </row>
    <row r="175" spans="1:12">
      <c r="A175" s="1">
        <v>80</v>
      </c>
      <c r="B175" s="1">
        <v>455</v>
      </c>
      <c r="C175" s="1" t="s">
        <v>56</v>
      </c>
      <c r="D175" t="e">
        <f t="shared" si="6"/>
        <v>#N/A</v>
      </c>
      <c r="E175" t="e">
        <f t="shared" si="7"/>
        <v>#N/A</v>
      </c>
      <c r="F175">
        <f t="shared" si="8"/>
        <v>455</v>
      </c>
      <c r="J175" s="1">
        <v>7.3</v>
      </c>
      <c r="K175" s="1">
        <v>185</v>
      </c>
      <c r="L175" s="1">
        <v>350</v>
      </c>
    </row>
    <row r="176" spans="1:12">
      <c r="A176" s="1">
        <v>80</v>
      </c>
      <c r="B176" s="1">
        <v>440</v>
      </c>
      <c r="C176" s="1" t="s">
        <v>63</v>
      </c>
      <c r="D176" t="e">
        <f t="shared" si="6"/>
        <v>#N/A</v>
      </c>
      <c r="E176">
        <f t="shared" si="7"/>
        <v>440</v>
      </c>
      <c r="F176" t="e">
        <f t="shared" si="8"/>
        <v>#N/A</v>
      </c>
      <c r="J176" s="1">
        <v>5.2</v>
      </c>
      <c r="K176" s="1">
        <v>185</v>
      </c>
      <c r="L176" s="1">
        <v>605</v>
      </c>
    </row>
    <row r="177" spans="1:12">
      <c r="A177" s="1">
        <v>60</v>
      </c>
      <c r="B177" s="1">
        <v>345</v>
      </c>
      <c r="C177" s="1" t="s">
        <v>56</v>
      </c>
      <c r="D177" t="e">
        <f t="shared" si="6"/>
        <v>#N/A</v>
      </c>
      <c r="E177" t="e">
        <f t="shared" si="7"/>
        <v>#N/A</v>
      </c>
      <c r="F177">
        <f t="shared" si="8"/>
        <v>345</v>
      </c>
      <c r="J177" s="1">
        <v>8.6999999999999993</v>
      </c>
      <c r="K177" s="1">
        <v>185</v>
      </c>
      <c r="L177" s="1">
        <v>350</v>
      </c>
    </row>
    <row r="178" spans="1:12">
      <c r="A178" s="1">
        <v>73</v>
      </c>
      <c r="B178" s="1">
        <v>355</v>
      </c>
      <c r="C178" s="1" t="s">
        <v>56</v>
      </c>
      <c r="D178" t="e">
        <f t="shared" si="6"/>
        <v>#N/A</v>
      </c>
      <c r="E178" t="e">
        <f t="shared" si="7"/>
        <v>#N/A</v>
      </c>
      <c r="F178">
        <f t="shared" si="8"/>
        <v>355</v>
      </c>
      <c r="J178" s="1">
        <v>8.5</v>
      </c>
      <c r="K178" s="1">
        <v>190</v>
      </c>
      <c r="L178" s="1">
        <v>350</v>
      </c>
    </row>
    <row r="179" spans="1:12">
      <c r="A179" s="1">
        <v>96</v>
      </c>
      <c r="B179" s="1">
        <v>435</v>
      </c>
      <c r="C179" s="1" t="s">
        <v>63</v>
      </c>
      <c r="D179" t="e">
        <f t="shared" si="6"/>
        <v>#N/A</v>
      </c>
      <c r="E179">
        <f t="shared" si="7"/>
        <v>435</v>
      </c>
      <c r="F179" t="e">
        <f t="shared" si="8"/>
        <v>#N/A</v>
      </c>
      <c r="J179" s="1">
        <v>6</v>
      </c>
      <c r="K179" s="1">
        <v>200</v>
      </c>
      <c r="L179" s="1">
        <v>600</v>
      </c>
    </row>
    <row r="180" spans="1:12">
      <c r="A180" s="1">
        <v>96</v>
      </c>
      <c r="B180" s="1">
        <v>420</v>
      </c>
      <c r="C180" s="1" t="s">
        <v>63</v>
      </c>
      <c r="D180" t="e">
        <f t="shared" si="6"/>
        <v>#N/A</v>
      </c>
      <c r="E180">
        <f t="shared" si="7"/>
        <v>420</v>
      </c>
      <c r="F180" t="e">
        <f t="shared" si="8"/>
        <v>#N/A</v>
      </c>
      <c r="J180" s="1">
        <v>4.5999999999999996</v>
      </c>
      <c r="K180" s="1">
        <v>220</v>
      </c>
      <c r="L180" s="1">
        <v>740</v>
      </c>
    </row>
    <row r="181" spans="1:12">
      <c r="A181" s="1">
        <v>96</v>
      </c>
      <c r="B181" s="1">
        <v>425</v>
      </c>
      <c r="C181" s="1" t="s">
        <v>63</v>
      </c>
      <c r="D181" t="e">
        <f t="shared" si="6"/>
        <v>#N/A</v>
      </c>
      <c r="E181">
        <f t="shared" si="7"/>
        <v>425</v>
      </c>
      <c r="F181" t="e">
        <f t="shared" si="8"/>
        <v>#N/A</v>
      </c>
      <c r="J181" s="1">
        <v>5.3</v>
      </c>
      <c r="K181" s="1">
        <v>200</v>
      </c>
      <c r="L181" s="1">
        <v>700</v>
      </c>
    </row>
    <row r="182" spans="1:12">
      <c r="A182" s="1">
        <v>96</v>
      </c>
      <c r="B182" s="1">
        <v>450</v>
      </c>
      <c r="C182" s="1" t="s">
        <v>56</v>
      </c>
      <c r="D182" t="e">
        <f t="shared" si="6"/>
        <v>#N/A</v>
      </c>
      <c r="E182" t="e">
        <f t="shared" si="7"/>
        <v>#N/A</v>
      </c>
      <c r="F182">
        <f t="shared" si="8"/>
        <v>450</v>
      </c>
      <c r="J182" s="1">
        <v>9.4</v>
      </c>
      <c r="K182" s="1">
        <v>185</v>
      </c>
      <c r="L182" s="1">
        <v>350</v>
      </c>
    </row>
    <row r="183" spans="1:12">
      <c r="A183" s="1">
        <v>64.8</v>
      </c>
      <c r="B183" s="1">
        <v>385</v>
      </c>
      <c r="C183" s="1" t="s">
        <v>26</v>
      </c>
      <c r="D183">
        <f t="shared" si="6"/>
        <v>385</v>
      </c>
      <c r="E183" t="e">
        <f t="shared" si="7"/>
        <v>#N/A</v>
      </c>
      <c r="F183" t="e">
        <f t="shared" si="8"/>
        <v>#N/A</v>
      </c>
      <c r="J183" s="1">
        <v>7.8</v>
      </c>
      <c r="K183" s="1">
        <v>167</v>
      </c>
      <c r="L183" s="1">
        <v>255</v>
      </c>
    </row>
    <row r="184" spans="1:12">
      <c r="A184" s="1">
        <v>48.1</v>
      </c>
      <c r="B184" s="1">
        <v>310</v>
      </c>
      <c r="C184" s="1" t="s">
        <v>26</v>
      </c>
      <c r="D184">
        <f t="shared" si="6"/>
        <v>310</v>
      </c>
      <c r="E184" t="e">
        <f t="shared" si="7"/>
        <v>#N/A</v>
      </c>
      <c r="F184" t="e">
        <f t="shared" si="8"/>
        <v>#N/A</v>
      </c>
      <c r="J184" s="1">
        <v>8.1999999999999993</v>
      </c>
      <c r="K184" s="1">
        <v>150</v>
      </c>
      <c r="L184" s="1">
        <v>260</v>
      </c>
    </row>
    <row r="185" spans="1:12">
      <c r="A185" s="1">
        <v>69.900000000000006</v>
      </c>
      <c r="B185" s="1">
        <v>350</v>
      </c>
      <c r="C185" s="1" t="s">
        <v>56</v>
      </c>
      <c r="D185" t="e">
        <f t="shared" si="6"/>
        <v>#N/A</v>
      </c>
      <c r="E185" t="e">
        <f t="shared" si="7"/>
        <v>#N/A</v>
      </c>
      <c r="F185">
        <f t="shared" si="8"/>
        <v>350</v>
      </c>
      <c r="J185" s="1">
        <v>7.5</v>
      </c>
      <c r="K185" s="1">
        <v>170</v>
      </c>
      <c r="L185" s="1">
        <v>320</v>
      </c>
    </row>
    <row r="186" spans="1:12">
      <c r="A186" s="1">
        <v>36</v>
      </c>
      <c r="B186" s="1">
        <v>225</v>
      </c>
      <c r="C186" s="1" t="s">
        <v>26</v>
      </c>
      <c r="D186">
        <f t="shared" si="6"/>
        <v>225</v>
      </c>
      <c r="E186" t="e">
        <f t="shared" si="7"/>
        <v>#N/A</v>
      </c>
      <c r="F186" t="e">
        <f t="shared" si="8"/>
        <v>#N/A</v>
      </c>
      <c r="J186" s="1">
        <v>12.7</v>
      </c>
      <c r="K186" s="1">
        <v>130</v>
      </c>
      <c r="L186" s="1">
        <v>158</v>
      </c>
    </row>
    <row r="187" spans="1:12">
      <c r="A187" s="1">
        <v>64</v>
      </c>
      <c r="B187" s="1">
        <v>365</v>
      </c>
      <c r="C187" s="1" t="s">
        <v>26</v>
      </c>
      <c r="D187">
        <f t="shared" si="6"/>
        <v>365</v>
      </c>
      <c r="E187" t="e">
        <f t="shared" si="7"/>
        <v>#N/A</v>
      </c>
      <c r="F187" t="e">
        <f t="shared" si="8"/>
        <v>#N/A</v>
      </c>
      <c r="J187" s="1">
        <v>8</v>
      </c>
      <c r="K187" s="1">
        <v>160</v>
      </c>
      <c r="L187" s="1">
        <v>266</v>
      </c>
    </row>
    <row r="188" spans="1:12">
      <c r="A188" s="1">
        <v>64</v>
      </c>
      <c r="B188" s="1">
        <v>350</v>
      </c>
      <c r="C188" s="1" t="s">
        <v>63</v>
      </c>
      <c r="D188" t="e">
        <f t="shared" si="6"/>
        <v>#N/A</v>
      </c>
      <c r="E188">
        <f t="shared" si="7"/>
        <v>350</v>
      </c>
      <c r="F188" t="e">
        <f t="shared" si="8"/>
        <v>#N/A</v>
      </c>
      <c r="J188" s="1">
        <v>5.6</v>
      </c>
      <c r="K188" s="1">
        <v>160</v>
      </c>
      <c r="L188" s="1">
        <v>435</v>
      </c>
    </row>
    <row r="189" spans="1:12">
      <c r="A189" s="1">
        <v>64</v>
      </c>
      <c r="B189" s="1">
        <v>340</v>
      </c>
      <c r="C189" s="1" t="s">
        <v>26</v>
      </c>
      <c r="D189">
        <f t="shared" si="6"/>
        <v>340</v>
      </c>
      <c r="E189" t="e">
        <f t="shared" si="7"/>
        <v>#N/A</v>
      </c>
      <c r="F189" t="e">
        <f t="shared" si="8"/>
        <v>#N/A</v>
      </c>
      <c r="J189" s="1">
        <v>7.5</v>
      </c>
      <c r="K189" s="1">
        <v>160</v>
      </c>
      <c r="L189" s="1">
        <v>300</v>
      </c>
    </row>
    <row r="190" spans="1:12">
      <c r="A190" s="1">
        <v>109</v>
      </c>
      <c r="B190" s="1">
        <v>495</v>
      </c>
      <c r="C190" s="1" t="s">
        <v>63</v>
      </c>
      <c r="D190" t="e">
        <f t="shared" si="6"/>
        <v>#N/A</v>
      </c>
      <c r="E190">
        <f t="shared" si="7"/>
        <v>495</v>
      </c>
      <c r="F190" t="e">
        <f t="shared" si="8"/>
        <v>#N/A</v>
      </c>
      <c r="J190" s="1">
        <v>4.5</v>
      </c>
      <c r="K190" s="1">
        <v>250</v>
      </c>
      <c r="L190" s="1">
        <v>710</v>
      </c>
    </row>
    <row r="191" spans="1:12">
      <c r="A191" s="1">
        <v>109</v>
      </c>
      <c r="B191" s="1">
        <v>455</v>
      </c>
      <c r="C191" s="1" t="s">
        <v>63</v>
      </c>
      <c r="D191" t="e">
        <f t="shared" si="6"/>
        <v>#N/A</v>
      </c>
      <c r="E191">
        <f t="shared" si="7"/>
        <v>455</v>
      </c>
      <c r="F191" t="e">
        <f t="shared" si="8"/>
        <v>#N/A</v>
      </c>
      <c r="J191" s="1">
        <v>2.9</v>
      </c>
      <c r="K191" s="1">
        <v>260</v>
      </c>
      <c r="L191" s="1">
        <v>985</v>
      </c>
    </row>
    <row r="192" spans="1:12">
      <c r="A192" s="1">
        <v>109</v>
      </c>
      <c r="B192" s="1">
        <v>480</v>
      </c>
      <c r="C192" s="1" t="s">
        <v>63</v>
      </c>
      <c r="D192" t="e">
        <f t="shared" si="6"/>
        <v>#N/A</v>
      </c>
      <c r="E192">
        <f t="shared" si="7"/>
        <v>480</v>
      </c>
      <c r="F192" t="e">
        <f t="shared" si="8"/>
        <v>#N/A</v>
      </c>
      <c r="J192" s="1">
        <v>4.5</v>
      </c>
      <c r="K192" s="1">
        <v>250</v>
      </c>
      <c r="L192" s="1">
        <v>710</v>
      </c>
    </row>
    <row r="193" spans="1:12">
      <c r="A193" s="1">
        <v>98.9</v>
      </c>
      <c r="B193" s="1">
        <v>520</v>
      </c>
      <c r="C193" s="1" t="s">
        <v>63</v>
      </c>
      <c r="D193" t="e">
        <f t="shared" si="6"/>
        <v>#N/A</v>
      </c>
      <c r="E193">
        <f t="shared" si="7"/>
        <v>520</v>
      </c>
      <c r="F193" t="e">
        <f t="shared" si="8"/>
        <v>#N/A</v>
      </c>
      <c r="J193" s="1">
        <v>4.2</v>
      </c>
      <c r="K193" s="1">
        <v>250</v>
      </c>
      <c r="L193" s="1">
        <v>710</v>
      </c>
    </row>
    <row r="194" spans="1:12">
      <c r="A194" s="1">
        <v>98.9</v>
      </c>
      <c r="B194" s="1">
        <v>465</v>
      </c>
      <c r="C194" s="1" t="s">
        <v>63</v>
      </c>
      <c r="D194" t="e">
        <f t="shared" si="6"/>
        <v>#N/A</v>
      </c>
      <c r="E194">
        <f t="shared" si="7"/>
        <v>465</v>
      </c>
      <c r="F194" t="e">
        <f t="shared" si="8"/>
        <v>#N/A</v>
      </c>
      <c r="J194" s="1">
        <v>2.8</v>
      </c>
      <c r="K194" s="1">
        <v>256</v>
      </c>
      <c r="L194" s="1">
        <v>985</v>
      </c>
    </row>
    <row r="195" spans="1:12">
      <c r="A195" s="1">
        <v>98.9</v>
      </c>
      <c r="B195" s="1">
        <v>520</v>
      </c>
      <c r="C195" s="1" t="s">
        <v>63</v>
      </c>
      <c r="D195" t="e">
        <f t="shared" ref="D195:D258" si="9">IF(C195="FWD",B195,NA())</f>
        <v>#N/A</v>
      </c>
      <c r="E195">
        <f t="shared" ref="E195:E258" si="10">IF($C195="AWD",B195,NA())</f>
        <v>520</v>
      </c>
      <c r="F195" t="e">
        <f t="shared" ref="F195:F258" si="11">IF($C195="RWD",B195,NA())</f>
        <v>#N/A</v>
      </c>
      <c r="J195" s="1">
        <v>4.2</v>
      </c>
      <c r="K195" s="1">
        <v>250</v>
      </c>
      <c r="L195" s="1">
        <v>710</v>
      </c>
    </row>
    <row r="196" spans="1:12">
      <c r="A196" s="1">
        <v>112</v>
      </c>
      <c r="B196" s="1">
        <v>665</v>
      </c>
      <c r="C196" s="1" t="s">
        <v>63</v>
      </c>
      <c r="D196" t="e">
        <f t="shared" si="9"/>
        <v>#N/A</v>
      </c>
      <c r="E196">
        <f t="shared" si="10"/>
        <v>665</v>
      </c>
      <c r="F196" t="e">
        <f t="shared" si="11"/>
        <v>#N/A</v>
      </c>
      <c r="J196" s="1">
        <v>3</v>
      </c>
      <c r="K196" s="1">
        <v>270</v>
      </c>
      <c r="L196" s="1">
        <v>1200</v>
      </c>
    </row>
    <row r="197" spans="1:12">
      <c r="A197" s="1">
        <v>92</v>
      </c>
      <c r="B197" s="1">
        <v>565</v>
      </c>
      <c r="C197" s="1" t="s">
        <v>56</v>
      </c>
      <c r="D197" t="e">
        <f t="shared" si="9"/>
        <v>#N/A</v>
      </c>
      <c r="E197" t="e">
        <f t="shared" si="10"/>
        <v>#N/A</v>
      </c>
      <c r="F197">
        <f t="shared" si="11"/>
        <v>565</v>
      </c>
      <c r="J197" s="1">
        <v>4.7</v>
      </c>
      <c r="K197" s="1">
        <v>200</v>
      </c>
      <c r="L197" s="1">
        <v>498</v>
      </c>
    </row>
    <row r="198" spans="1:12">
      <c r="A198" s="1">
        <v>92</v>
      </c>
      <c r="B198" s="1">
        <v>580</v>
      </c>
      <c r="C198" s="1" t="s">
        <v>63</v>
      </c>
      <c r="D198" t="e">
        <f t="shared" si="9"/>
        <v>#N/A</v>
      </c>
      <c r="E198">
        <f t="shared" si="10"/>
        <v>580</v>
      </c>
      <c r="F198" t="e">
        <f t="shared" si="11"/>
        <v>#N/A</v>
      </c>
      <c r="J198" s="1">
        <v>3.2</v>
      </c>
      <c r="K198" s="1">
        <v>250</v>
      </c>
      <c r="L198" s="1">
        <v>498</v>
      </c>
    </row>
    <row r="199" spans="1:12">
      <c r="A199" s="1">
        <v>65</v>
      </c>
      <c r="B199" s="1">
        <v>370</v>
      </c>
      <c r="C199" s="1" t="s">
        <v>56</v>
      </c>
      <c r="D199" t="e">
        <f t="shared" si="9"/>
        <v>#N/A</v>
      </c>
      <c r="E199" t="e">
        <f t="shared" si="10"/>
        <v>#N/A</v>
      </c>
      <c r="F199">
        <f t="shared" si="11"/>
        <v>370</v>
      </c>
      <c r="J199" s="1">
        <v>5.5</v>
      </c>
      <c r="K199" s="1">
        <v>180</v>
      </c>
      <c r="L199" s="1">
        <v>343</v>
      </c>
    </row>
    <row r="200" spans="1:12">
      <c r="A200" s="1">
        <v>74.400000000000006</v>
      </c>
      <c r="B200" s="1">
        <v>395</v>
      </c>
      <c r="C200" s="1" t="s">
        <v>63</v>
      </c>
      <c r="D200" t="e">
        <f t="shared" si="9"/>
        <v>#N/A</v>
      </c>
      <c r="E200">
        <f t="shared" si="10"/>
        <v>395</v>
      </c>
      <c r="F200" t="e">
        <f t="shared" si="11"/>
        <v>#N/A</v>
      </c>
      <c r="J200" s="1">
        <v>3.2</v>
      </c>
      <c r="K200" s="1">
        <v>200</v>
      </c>
      <c r="L200" s="1">
        <v>725</v>
      </c>
    </row>
    <row r="201" spans="1:12">
      <c r="A201" s="1">
        <v>74.400000000000006</v>
      </c>
      <c r="B201" s="1">
        <v>425</v>
      </c>
      <c r="C201" s="1" t="s">
        <v>56</v>
      </c>
      <c r="D201" t="e">
        <f t="shared" si="9"/>
        <v>#N/A</v>
      </c>
      <c r="E201" t="e">
        <f t="shared" si="10"/>
        <v>#N/A</v>
      </c>
      <c r="F201">
        <f t="shared" si="11"/>
        <v>425</v>
      </c>
      <c r="J201" s="1">
        <v>5</v>
      </c>
      <c r="K201" s="1">
        <v>195</v>
      </c>
      <c r="L201" s="1">
        <v>475</v>
      </c>
    </row>
    <row r="202" spans="1:12">
      <c r="A202" s="1">
        <v>50.8</v>
      </c>
      <c r="B202" s="1">
        <v>300</v>
      </c>
      <c r="C202" s="1" t="s">
        <v>56</v>
      </c>
      <c r="D202" t="e">
        <f t="shared" si="9"/>
        <v>#N/A</v>
      </c>
      <c r="E202" t="e">
        <f t="shared" si="10"/>
        <v>#N/A</v>
      </c>
      <c r="F202">
        <f t="shared" si="11"/>
        <v>300</v>
      </c>
      <c r="J202" s="1">
        <v>7.7</v>
      </c>
      <c r="K202" s="1">
        <v>160</v>
      </c>
      <c r="L202" s="1">
        <v>250</v>
      </c>
    </row>
    <row r="203" spans="1:12">
      <c r="A203" s="1">
        <v>61.7</v>
      </c>
      <c r="B203" s="1">
        <v>360</v>
      </c>
      <c r="C203" s="1" t="s">
        <v>56</v>
      </c>
      <c r="D203" t="e">
        <f t="shared" si="9"/>
        <v>#N/A</v>
      </c>
      <c r="E203" t="e">
        <f t="shared" si="10"/>
        <v>#N/A</v>
      </c>
      <c r="F203">
        <f t="shared" si="11"/>
        <v>360</v>
      </c>
      <c r="J203" s="1">
        <v>7.9</v>
      </c>
      <c r="K203" s="1">
        <v>160</v>
      </c>
      <c r="L203" s="1">
        <v>250</v>
      </c>
    </row>
    <row r="204" spans="1:12">
      <c r="A204" s="1">
        <v>74.400000000000006</v>
      </c>
      <c r="B204" s="1">
        <v>425</v>
      </c>
      <c r="C204" s="1" t="s">
        <v>56</v>
      </c>
      <c r="D204" t="e">
        <f t="shared" si="9"/>
        <v>#N/A</v>
      </c>
      <c r="E204" t="e">
        <f t="shared" si="10"/>
        <v>#N/A</v>
      </c>
      <c r="F204">
        <f t="shared" si="11"/>
        <v>425</v>
      </c>
      <c r="J204" s="1">
        <v>6.5</v>
      </c>
      <c r="K204" s="1">
        <v>180</v>
      </c>
      <c r="L204" s="1">
        <v>350</v>
      </c>
    </row>
    <row r="205" spans="1:12">
      <c r="A205" s="1">
        <v>61.7</v>
      </c>
      <c r="B205" s="1">
        <v>320</v>
      </c>
      <c r="C205" s="1" t="s">
        <v>63</v>
      </c>
      <c r="D205" t="e">
        <f t="shared" si="9"/>
        <v>#N/A</v>
      </c>
      <c r="E205">
        <f t="shared" si="10"/>
        <v>320</v>
      </c>
      <c r="F205" t="e">
        <f t="shared" si="11"/>
        <v>#N/A</v>
      </c>
      <c r="J205" s="1">
        <v>3.8</v>
      </c>
      <c r="K205" s="1">
        <v>200</v>
      </c>
      <c r="L205" s="1">
        <v>600</v>
      </c>
    </row>
    <row r="206" spans="1:12">
      <c r="A206" s="1">
        <v>57.4</v>
      </c>
      <c r="B206" s="1">
        <v>335</v>
      </c>
      <c r="C206" s="1" t="s">
        <v>26</v>
      </c>
      <c r="D206">
        <f t="shared" si="9"/>
        <v>335</v>
      </c>
      <c r="E206" t="e">
        <f t="shared" si="10"/>
        <v>#N/A</v>
      </c>
      <c r="F206" t="e">
        <f t="shared" si="11"/>
        <v>#N/A</v>
      </c>
      <c r="J206" s="1">
        <v>7.7</v>
      </c>
      <c r="K206" s="1">
        <v>185</v>
      </c>
      <c r="L206" s="1">
        <v>280</v>
      </c>
    </row>
    <row r="207" spans="1:12">
      <c r="A207" s="1">
        <v>46</v>
      </c>
      <c r="B207" s="1">
        <v>265</v>
      </c>
      <c r="C207" s="1" t="s">
        <v>26</v>
      </c>
      <c r="D207">
        <f t="shared" si="9"/>
        <v>265</v>
      </c>
      <c r="E207" t="e">
        <f t="shared" si="10"/>
        <v>#N/A</v>
      </c>
      <c r="F207" t="e">
        <f t="shared" si="11"/>
        <v>#N/A</v>
      </c>
      <c r="J207" s="1">
        <v>7.7</v>
      </c>
      <c r="K207" s="1">
        <v>185</v>
      </c>
      <c r="L207" s="1">
        <v>280</v>
      </c>
    </row>
    <row r="208" spans="1:12">
      <c r="A208" s="1">
        <v>47.1</v>
      </c>
      <c r="B208" s="1">
        <v>275</v>
      </c>
      <c r="C208" s="1" t="s">
        <v>56</v>
      </c>
      <c r="D208" t="e">
        <f t="shared" si="9"/>
        <v>#N/A</v>
      </c>
      <c r="E208" t="e">
        <f t="shared" si="10"/>
        <v>#N/A</v>
      </c>
      <c r="F208">
        <f t="shared" si="11"/>
        <v>275</v>
      </c>
      <c r="J208" s="1">
        <v>8</v>
      </c>
      <c r="K208" s="1">
        <v>170</v>
      </c>
      <c r="L208" s="1">
        <v>250</v>
      </c>
    </row>
    <row r="209" spans="1:12">
      <c r="A209" s="1">
        <v>62.1</v>
      </c>
      <c r="B209" s="1">
        <v>365</v>
      </c>
      <c r="C209" s="1" t="s">
        <v>56</v>
      </c>
      <c r="D209" t="e">
        <f t="shared" si="9"/>
        <v>#N/A</v>
      </c>
      <c r="E209" t="e">
        <f t="shared" si="10"/>
        <v>#N/A</v>
      </c>
      <c r="F209">
        <f t="shared" si="11"/>
        <v>365</v>
      </c>
      <c r="J209" s="1">
        <v>6.3</v>
      </c>
      <c r="K209" s="1">
        <v>190</v>
      </c>
      <c r="L209" s="1">
        <v>350</v>
      </c>
    </row>
    <row r="210" spans="1:12">
      <c r="A210" s="1">
        <v>68.3</v>
      </c>
      <c r="B210" s="1">
        <v>370</v>
      </c>
      <c r="C210" s="1" t="s">
        <v>26</v>
      </c>
      <c r="D210">
        <f t="shared" si="9"/>
        <v>370</v>
      </c>
      <c r="E210" t="e">
        <f t="shared" si="10"/>
        <v>#N/A</v>
      </c>
      <c r="F210" t="e">
        <f t="shared" si="11"/>
        <v>#N/A</v>
      </c>
      <c r="J210" s="1">
        <v>8.4</v>
      </c>
      <c r="K210" s="1">
        <v>175</v>
      </c>
      <c r="L210" s="1">
        <v>280</v>
      </c>
    </row>
    <row r="211" spans="1:12">
      <c r="A211" s="1">
        <v>49</v>
      </c>
      <c r="B211" s="1">
        <v>265</v>
      </c>
      <c r="C211" s="1" t="s">
        <v>26</v>
      </c>
      <c r="D211">
        <f t="shared" si="9"/>
        <v>265</v>
      </c>
      <c r="E211" t="e">
        <f t="shared" si="10"/>
        <v>#N/A</v>
      </c>
      <c r="F211" t="e">
        <f t="shared" si="11"/>
        <v>#N/A</v>
      </c>
      <c r="J211" s="1">
        <v>8.6</v>
      </c>
      <c r="K211" s="1">
        <v>175</v>
      </c>
      <c r="L211" s="1">
        <v>280</v>
      </c>
    </row>
    <row r="212" spans="1:12">
      <c r="A212" s="1">
        <v>83</v>
      </c>
      <c r="B212" s="1">
        <v>395</v>
      </c>
      <c r="C212" s="1" t="s">
        <v>63</v>
      </c>
      <c r="D212" t="e">
        <f t="shared" si="9"/>
        <v>#N/A</v>
      </c>
      <c r="E212">
        <f t="shared" si="10"/>
        <v>395</v>
      </c>
      <c r="F212" t="e">
        <f t="shared" si="11"/>
        <v>#N/A</v>
      </c>
      <c r="J212" s="1">
        <v>2.8</v>
      </c>
      <c r="K212" s="1">
        <v>290</v>
      </c>
      <c r="L212" s="1">
        <v>1350</v>
      </c>
    </row>
    <row r="213" spans="1:12">
      <c r="A213" s="1">
        <v>83</v>
      </c>
      <c r="B213" s="1">
        <v>420</v>
      </c>
      <c r="C213" s="1" t="s">
        <v>63</v>
      </c>
      <c r="D213" t="e">
        <f t="shared" si="9"/>
        <v>#N/A</v>
      </c>
      <c r="E213">
        <f t="shared" si="10"/>
        <v>420</v>
      </c>
      <c r="F213" t="e">
        <f t="shared" si="11"/>
        <v>#N/A</v>
      </c>
      <c r="J213" s="1">
        <v>2.7</v>
      </c>
      <c r="K213" s="1">
        <v>325</v>
      </c>
      <c r="L213" s="1">
        <v>1350</v>
      </c>
    </row>
    <row r="214" spans="1:12">
      <c r="A214" s="1">
        <v>95</v>
      </c>
      <c r="B214" s="1">
        <v>400</v>
      </c>
      <c r="C214" s="1" t="s">
        <v>63</v>
      </c>
      <c r="D214" t="e">
        <f t="shared" si="9"/>
        <v>#N/A</v>
      </c>
      <c r="E214">
        <f t="shared" si="10"/>
        <v>400</v>
      </c>
      <c r="F214" t="e">
        <f t="shared" si="11"/>
        <v>#N/A</v>
      </c>
      <c r="J214" s="1">
        <v>4.0999999999999996</v>
      </c>
      <c r="K214" s="1">
        <v>220</v>
      </c>
      <c r="L214" s="1">
        <v>820</v>
      </c>
    </row>
    <row r="215" spans="1:12">
      <c r="A215" s="1">
        <v>84</v>
      </c>
      <c r="B215" s="1">
        <v>365</v>
      </c>
      <c r="C215" s="1" t="s">
        <v>26</v>
      </c>
      <c r="D215">
        <f t="shared" si="9"/>
        <v>365</v>
      </c>
      <c r="E215" t="e">
        <f t="shared" si="10"/>
        <v>#N/A</v>
      </c>
      <c r="F215" t="e">
        <f t="shared" si="11"/>
        <v>#N/A</v>
      </c>
      <c r="J215" s="1">
        <v>9.1999999999999993</v>
      </c>
      <c r="K215" s="1">
        <v>180</v>
      </c>
      <c r="L215" s="1">
        <v>350</v>
      </c>
    </row>
    <row r="216" spans="1:12">
      <c r="A216" s="1">
        <v>66</v>
      </c>
      <c r="B216" s="1">
        <v>390</v>
      </c>
      <c r="C216" s="1" t="s">
        <v>56</v>
      </c>
      <c r="D216" t="e">
        <f t="shared" si="9"/>
        <v>#N/A</v>
      </c>
      <c r="E216" t="e">
        <f t="shared" si="10"/>
        <v>#N/A</v>
      </c>
      <c r="F216">
        <f t="shared" si="11"/>
        <v>390</v>
      </c>
      <c r="J216" s="1">
        <v>7.6</v>
      </c>
      <c r="K216" s="1">
        <v>175</v>
      </c>
      <c r="L216" s="1">
        <v>320</v>
      </c>
    </row>
    <row r="217" spans="1:12">
      <c r="A217" s="1">
        <v>75</v>
      </c>
      <c r="B217" s="1">
        <v>440</v>
      </c>
      <c r="C217" s="1" t="s">
        <v>56</v>
      </c>
      <c r="D217" t="e">
        <f t="shared" si="9"/>
        <v>#N/A</v>
      </c>
      <c r="E217" t="e">
        <f t="shared" si="10"/>
        <v>#N/A</v>
      </c>
      <c r="F217">
        <f t="shared" si="11"/>
        <v>440</v>
      </c>
      <c r="J217" s="1">
        <v>7.8</v>
      </c>
      <c r="K217" s="1">
        <v>175</v>
      </c>
      <c r="L217" s="1">
        <v>320</v>
      </c>
    </row>
    <row r="218" spans="1:12">
      <c r="A218" s="1">
        <v>85</v>
      </c>
      <c r="B218" s="1">
        <v>565</v>
      </c>
      <c r="C218" s="1" t="s">
        <v>56</v>
      </c>
      <c r="D218" t="e">
        <f t="shared" si="9"/>
        <v>#N/A</v>
      </c>
      <c r="E218" t="e">
        <f t="shared" si="10"/>
        <v>#N/A</v>
      </c>
      <c r="F218">
        <f t="shared" si="11"/>
        <v>565</v>
      </c>
      <c r="J218" s="1">
        <v>6.7</v>
      </c>
      <c r="K218" s="1">
        <v>210</v>
      </c>
      <c r="L218" s="1">
        <v>335</v>
      </c>
    </row>
    <row r="219" spans="1:12">
      <c r="A219" s="1">
        <v>85</v>
      </c>
      <c r="B219" s="1">
        <v>550</v>
      </c>
      <c r="C219" s="1" t="s">
        <v>63</v>
      </c>
      <c r="D219" t="e">
        <f t="shared" si="9"/>
        <v>#N/A</v>
      </c>
      <c r="E219">
        <f t="shared" si="10"/>
        <v>550</v>
      </c>
      <c r="F219" t="e">
        <f t="shared" si="11"/>
        <v>#N/A</v>
      </c>
      <c r="J219" s="1">
        <v>4.9000000000000004</v>
      </c>
      <c r="K219" s="1">
        <v>210</v>
      </c>
      <c r="L219" s="1">
        <v>515</v>
      </c>
    </row>
    <row r="220" spans="1:12">
      <c r="A220" s="1">
        <v>66.5</v>
      </c>
      <c r="B220" s="1">
        <v>395</v>
      </c>
      <c r="C220" s="1" t="s">
        <v>26</v>
      </c>
      <c r="D220">
        <f t="shared" si="9"/>
        <v>395</v>
      </c>
      <c r="E220" t="e">
        <f t="shared" si="10"/>
        <v>#N/A</v>
      </c>
      <c r="F220" t="e">
        <f t="shared" si="11"/>
        <v>#N/A</v>
      </c>
      <c r="J220" s="1">
        <v>8.6</v>
      </c>
      <c r="K220" s="1">
        <v>160</v>
      </c>
      <c r="L220" s="1">
        <v>385</v>
      </c>
    </row>
    <row r="221" spans="1:12">
      <c r="A221" s="1">
        <v>70.5</v>
      </c>
      <c r="B221" s="1">
        <v>420</v>
      </c>
      <c r="C221" s="1" t="s">
        <v>26</v>
      </c>
      <c r="D221">
        <f t="shared" si="9"/>
        <v>420</v>
      </c>
      <c r="E221" t="e">
        <f t="shared" si="10"/>
        <v>#N/A</v>
      </c>
      <c r="F221" t="e">
        <f t="shared" si="11"/>
        <v>#N/A</v>
      </c>
      <c r="J221" s="1">
        <v>8.6</v>
      </c>
      <c r="K221" s="1">
        <v>160</v>
      </c>
      <c r="L221" s="1">
        <v>385</v>
      </c>
    </row>
    <row r="222" spans="1:12">
      <c r="A222" s="1">
        <v>66.5</v>
      </c>
      <c r="B222" s="1">
        <v>350</v>
      </c>
      <c r="C222" s="1" t="s">
        <v>63</v>
      </c>
      <c r="D222" t="e">
        <f t="shared" si="9"/>
        <v>#N/A</v>
      </c>
      <c r="E222">
        <f t="shared" si="10"/>
        <v>350</v>
      </c>
      <c r="F222" t="e">
        <f t="shared" si="11"/>
        <v>#N/A</v>
      </c>
      <c r="J222" s="1">
        <v>7.7</v>
      </c>
      <c r="K222" s="1">
        <v>160</v>
      </c>
      <c r="L222" s="1">
        <v>390</v>
      </c>
    </row>
    <row r="223" spans="1:12">
      <c r="A223" s="1">
        <v>66.5</v>
      </c>
      <c r="B223" s="1">
        <v>350</v>
      </c>
      <c r="C223" s="1" t="s">
        <v>63</v>
      </c>
      <c r="D223" t="e">
        <f t="shared" si="9"/>
        <v>#N/A</v>
      </c>
      <c r="E223">
        <f t="shared" si="10"/>
        <v>350</v>
      </c>
      <c r="F223" t="e">
        <f t="shared" si="11"/>
        <v>#N/A</v>
      </c>
      <c r="J223" s="1">
        <v>6</v>
      </c>
      <c r="K223" s="1">
        <v>160</v>
      </c>
      <c r="L223" s="1">
        <v>520</v>
      </c>
    </row>
    <row r="224" spans="1:12">
      <c r="A224" s="1">
        <v>70.5</v>
      </c>
      <c r="B224" s="1">
        <v>415</v>
      </c>
      <c r="C224" s="1" t="s">
        <v>26</v>
      </c>
      <c r="D224">
        <f t="shared" si="9"/>
        <v>415</v>
      </c>
      <c r="E224" t="e">
        <f t="shared" si="10"/>
        <v>#N/A</v>
      </c>
      <c r="F224" t="e">
        <f t="shared" si="11"/>
        <v>#N/A</v>
      </c>
      <c r="J224" s="1">
        <v>8.9</v>
      </c>
      <c r="K224" s="1">
        <v>160</v>
      </c>
      <c r="L224" s="1">
        <v>385</v>
      </c>
    </row>
    <row r="225" spans="1:12">
      <c r="A225" s="1">
        <v>66.5</v>
      </c>
      <c r="B225" s="1">
        <v>345</v>
      </c>
      <c r="C225" s="1" t="s">
        <v>63</v>
      </c>
      <c r="D225" t="e">
        <f t="shared" si="9"/>
        <v>#N/A</v>
      </c>
      <c r="E225">
        <f t="shared" si="10"/>
        <v>345</v>
      </c>
      <c r="F225" t="e">
        <f t="shared" si="11"/>
        <v>#N/A</v>
      </c>
      <c r="J225" s="1">
        <v>8</v>
      </c>
      <c r="K225" s="1">
        <v>160</v>
      </c>
      <c r="L225" s="1">
        <v>390</v>
      </c>
    </row>
    <row r="226" spans="1:12">
      <c r="A226" s="1">
        <v>66.5</v>
      </c>
      <c r="B226" s="1">
        <v>345</v>
      </c>
      <c r="C226" s="1" t="s">
        <v>63</v>
      </c>
      <c r="D226" t="e">
        <f t="shared" si="9"/>
        <v>#N/A</v>
      </c>
      <c r="E226">
        <f t="shared" si="10"/>
        <v>345</v>
      </c>
      <c r="F226" t="e">
        <f t="shared" si="11"/>
        <v>#N/A</v>
      </c>
      <c r="J226" s="1">
        <v>6.2</v>
      </c>
      <c r="K226" s="1">
        <v>160</v>
      </c>
      <c r="L226" s="1">
        <v>520</v>
      </c>
    </row>
    <row r="227" spans="1:12">
      <c r="A227" s="1">
        <v>89</v>
      </c>
      <c r="B227" s="1">
        <v>525</v>
      </c>
      <c r="C227" s="1" t="s">
        <v>56</v>
      </c>
      <c r="D227" t="e">
        <f t="shared" si="9"/>
        <v>#N/A</v>
      </c>
      <c r="E227" t="e">
        <f t="shared" si="10"/>
        <v>#N/A</v>
      </c>
      <c r="F227">
        <f t="shared" si="11"/>
        <v>525</v>
      </c>
      <c r="J227" s="1">
        <v>7.3</v>
      </c>
      <c r="K227" s="1">
        <v>210</v>
      </c>
      <c r="L227" s="1">
        <v>550</v>
      </c>
    </row>
    <row r="228" spans="1:12">
      <c r="A228" s="1">
        <v>90.6</v>
      </c>
      <c r="B228" s="1">
        <v>515</v>
      </c>
      <c r="C228" s="1" t="s">
        <v>63</v>
      </c>
      <c r="D228" t="e">
        <f t="shared" si="9"/>
        <v>#N/A</v>
      </c>
      <c r="E228">
        <f t="shared" si="10"/>
        <v>515</v>
      </c>
      <c r="F228" t="e">
        <f t="shared" si="11"/>
        <v>#N/A</v>
      </c>
      <c r="J228" s="1">
        <v>6.3</v>
      </c>
      <c r="K228" s="1">
        <v>210</v>
      </c>
      <c r="L228" s="1">
        <v>765</v>
      </c>
    </row>
    <row r="229" spans="1:12">
      <c r="A229" s="1">
        <v>96</v>
      </c>
      <c r="B229" s="1">
        <v>555</v>
      </c>
      <c r="C229" s="1" t="s">
        <v>56</v>
      </c>
      <c r="D229" t="e">
        <f t="shared" si="9"/>
        <v>#N/A</v>
      </c>
      <c r="E229" t="e">
        <f t="shared" si="10"/>
        <v>#N/A</v>
      </c>
      <c r="F229">
        <f t="shared" si="11"/>
        <v>555</v>
      </c>
      <c r="J229" s="1">
        <v>6.5</v>
      </c>
      <c r="K229" s="1">
        <v>210</v>
      </c>
      <c r="L229" s="1">
        <v>565</v>
      </c>
    </row>
    <row r="230" spans="1:12">
      <c r="A230" s="1">
        <v>90.6</v>
      </c>
      <c r="B230" s="1">
        <v>505</v>
      </c>
      <c r="C230" s="1" t="s">
        <v>63</v>
      </c>
      <c r="D230" t="e">
        <f t="shared" si="9"/>
        <v>#N/A</v>
      </c>
      <c r="E230">
        <f t="shared" si="10"/>
        <v>505</v>
      </c>
      <c r="F230" t="e">
        <f t="shared" si="11"/>
        <v>#N/A</v>
      </c>
      <c r="J230" s="1">
        <v>4.7</v>
      </c>
      <c r="K230" s="1">
        <v>210</v>
      </c>
      <c r="L230" s="1">
        <v>858</v>
      </c>
    </row>
    <row r="231" spans="1:12">
      <c r="A231" s="1">
        <v>90.6</v>
      </c>
      <c r="B231" s="1">
        <v>450</v>
      </c>
      <c r="C231" s="1" t="s">
        <v>63</v>
      </c>
      <c r="D231" t="e">
        <f t="shared" si="9"/>
        <v>#N/A</v>
      </c>
      <c r="E231">
        <f t="shared" si="10"/>
        <v>450</v>
      </c>
      <c r="F231" t="e">
        <f t="shared" si="11"/>
        <v>#N/A</v>
      </c>
      <c r="J231" s="1">
        <v>4.2</v>
      </c>
      <c r="K231" s="1">
        <v>210</v>
      </c>
      <c r="L231" s="1">
        <v>858</v>
      </c>
    </row>
    <row r="232" spans="1:12">
      <c r="A232" s="1">
        <v>90.6</v>
      </c>
      <c r="B232" s="1">
        <v>450</v>
      </c>
      <c r="C232" s="1" t="s">
        <v>63</v>
      </c>
      <c r="D232" t="e">
        <f t="shared" si="9"/>
        <v>#N/A</v>
      </c>
      <c r="E232">
        <f t="shared" si="10"/>
        <v>450</v>
      </c>
      <c r="F232" t="e">
        <f t="shared" si="11"/>
        <v>#N/A</v>
      </c>
      <c r="J232" s="1">
        <v>3.5</v>
      </c>
      <c r="K232" s="1">
        <v>220</v>
      </c>
      <c r="L232" s="1">
        <v>950</v>
      </c>
    </row>
    <row r="233" spans="1:12">
      <c r="A233" s="1">
        <v>90.6</v>
      </c>
      <c r="B233" s="1">
        <v>450</v>
      </c>
      <c r="C233" s="1" t="s">
        <v>56</v>
      </c>
      <c r="D233" t="e">
        <f t="shared" si="9"/>
        <v>#N/A</v>
      </c>
      <c r="E233" t="e">
        <f t="shared" si="10"/>
        <v>#N/A</v>
      </c>
      <c r="F233">
        <f t="shared" si="11"/>
        <v>450</v>
      </c>
      <c r="J233" s="1">
        <v>7.6</v>
      </c>
      <c r="K233" s="1">
        <v>210</v>
      </c>
      <c r="L233" s="1">
        <v>550</v>
      </c>
    </row>
    <row r="234" spans="1:12">
      <c r="A234" s="1">
        <v>90.6</v>
      </c>
      <c r="B234" s="1">
        <v>435</v>
      </c>
      <c r="C234" s="1" t="s">
        <v>63</v>
      </c>
      <c r="D234" t="e">
        <f t="shared" si="9"/>
        <v>#N/A</v>
      </c>
      <c r="E234">
        <f t="shared" si="10"/>
        <v>435</v>
      </c>
      <c r="F234" t="e">
        <f t="shared" si="11"/>
        <v>#N/A</v>
      </c>
      <c r="J234" s="1">
        <v>6.6</v>
      </c>
      <c r="K234" s="1">
        <v>210</v>
      </c>
      <c r="L234" s="1">
        <v>765</v>
      </c>
    </row>
    <row r="235" spans="1:12">
      <c r="A235" s="1">
        <v>96</v>
      </c>
      <c r="B235" s="1">
        <v>475</v>
      </c>
      <c r="C235" s="1" t="s">
        <v>56</v>
      </c>
      <c r="D235" t="e">
        <f t="shared" si="9"/>
        <v>#N/A</v>
      </c>
      <c r="E235" t="e">
        <f t="shared" si="10"/>
        <v>#N/A</v>
      </c>
      <c r="F235">
        <f t="shared" si="11"/>
        <v>475</v>
      </c>
      <c r="J235" s="1">
        <v>6.9</v>
      </c>
      <c r="K235" s="1">
        <v>210</v>
      </c>
      <c r="L235" s="1">
        <v>565</v>
      </c>
    </row>
    <row r="236" spans="1:12">
      <c r="A236" s="1">
        <v>96</v>
      </c>
      <c r="B236" s="1">
        <v>455</v>
      </c>
      <c r="C236" s="1" t="s">
        <v>63</v>
      </c>
      <c r="D236" t="e">
        <f t="shared" si="9"/>
        <v>#N/A</v>
      </c>
      <c r="E236">
        <f t="shared" si="10"/>
        <v>455</v>
      </c>
      <c r="F236" t="e">
        <f t="shared" si="11"/>
        <v>#N/A</v>
      </c>
      <c r="J236" s="1">
        <v>4.9000000000000004</v>
      </c>
      <c r="K236" s="1">
        <v>210</v>
      </c>
      <c r="L236" s="1">
        <v>858</v>
      </c>
    </row>
    <row r="237" spans="1:12">
      <c r="A237" s="1">
        <v>90.6</v>
      </c>
      <c r="B237" s="1">
        <v>425</v>
      </c>
      <c r="C237" s="1" t="s">
        <v>63</v>
      </c>
      <c r="D237" t="e">
        <f t="shared" si="9"/>
        <v>#N/A</v>
      </c>
      <c r="E237">
        <f t="shared" si="10"/>
        <v>425</v>
      </c>
      <c r="F237" t="e">
        <f t="shared" si="11"/>
        <v>#N/A</v>
      </c>
      <c r="J237" s="1">
        <v>4.3</v>
      </c>
      <c r="K237" s="1">
        <v>210</v>
      </c>
      <c r="L237" s="1">
        <v>858</v>
      </c>
    </row>
    <row r="238" spans="1:12">
      <c r="A238" s="1">
        <v>90.6</v>
      </c>
      <c r="B238" s="1">
        <v>420</v>
      </c>
      <c r="C238" s="1" t="s">
        <v>63</v>
      </c>
      <c r="D238" t="e">
        <f t="shared" si="9"/>
        <v>#N/A</v>
      </c>
      <c r="E238">
        <f t="shared" si="10"/>
        <v>420</v>
      </c>
      <c r="F238" t="e">
        <f t="shared" si="11"/>
        <v>#N/A</v>
      </c>
      <c r="J238" s="1">
        <v>3.5</v>
      </c>
      <c r="K238" s="1">
        <v>240</v>
      </c>
      <c r="L238" s="1">
        <v>1000</v>
      </c>
    </row>
    <row r="239" spans="1:12">
      <c r="A239" s="1">
        <v>96</v>
      </c>
      <c r="B239" s="1">
        <v>570</v>
      </c>
      <c r="C239" s="1" t="s">
        <v>56</v>
      </c>
      <c r="D239" t="e">
        <f t="shared" si="9"/>
        <v>#N/A</v>
      </c>
      <c r="E239" t="e">
        <f t="shared" si="10"/>
        <v>#N/A</v>
      </c>
      <c r="F239">
        <f t="shared" si="11"/>
        <v>570</v>
      </c>
      <c r="J239" s="1">
        <v>6.7</v>
      </c>
      <c r="K239" s="1">
        <v>210</v>
      </c>
      <c r="L239" s="1">
        <v>565</v>
      </c>
    </row>
    <row r="240" spans="1:12">
      <c r="A240" s="1">
        <v>118</v>
      </c>
      <c r="B240" s="1">
        <v>655</v>
      </c>
      <c r="C240" s="1" t="s">
        <v>63</v>
      </c>
      <c r="D240" t="e">
        <f t="shared" si="9"/>
        <v>#N/A</v>
      </c>
      <c r="E240">
        <f t="shared" si="10"/>
        <v>655</v>
      </c>
      <c r="F240" t="e">
        <f t="shared" si="11"/>
        <v>#N/A</v>
      </c>
      <c r="J240" s="1">
        <v>5.7</v>
      </c>
      <c r="K240" s="1">
        <v>210</v>
      </c>
      <c r="L240" s="1">
        <v>800</v>
      </c>
    </row>
    <row r="241" spans="1:12">
      <c r="A241" s="1">
        <v>118</v>
      </c>
      <c r="B241" s="1">
        <v>685</v>
      </c>
      <c r="C241" s="1" t="s">
        <v>56</v>
      </c>
      <c r="D241" t="e">
        <f t="shared" si="9"/>
        <v>#N/A</v>
      </c>
      <c r="E241" t="e">
        <f t="shared" si="10"/>
        <v>#N/A</v>
      </c>
      <c r="F241">
        <f t="shared" si="11"/>
        <v>685</v>
      </c>
      <c r="J241" s="1">
        <v>6.2</v>
      </c>
      <c r="K241" s="1">
        <v>210</v>
      </c>
      <c r="L241" s="1">
        <v>568</v>
      </c>
    </row>
    <row r="242" spans="1:12">
      <c r="A242" s="1">
        <v>118</v>
      </c>
      <c r="B242" s="1">
        <v>640</v>
      </c>
      <c r="C242" s="1" t="s">
        <v>63</v>
      </c>
      <c r="D242" t="e">
        <f t="shared" si="9"/>
        <v>#N/A</v>
      </c>
      <c r="E242">
        <f t="shared" si="10"/>
        <v>640</v>
      </c>
      <c r="F242" t="e">
        <f t="shared" si="11"/>
        <v>#N/A</v>
      </c>
      <c r="J242" s="1">
        <v>4.9000000000000004</v>
      </c>
      <c r="K242" s="1">
        <v>210</v>
      </c>
      <c r="L242" s="1">
        <v>828</v>
      </c>
    </row>
    <row r="243" spans="1:12">
      <c r="A243" s="1">
        <v>118</v>
      </c>
      <c r="B243" s="1">
        <v>640</v>
      </c>
      <c r="C243" s="1" t="s">
        <v>63</v>
      </c>
      <c r="D243" t="e">
        <f t="shared" si="9"/>
        <v>#N/A</v>
      </c>
      <c r="E243">
        <f t="shared" si="10"/>
        <v>640</v>
      </c>
      <c r="F243" t="e">
        <f t="shared" si="11"/>
        <v>#N/A</v>
      </c>
      <c r="J243" s="1">
        <v>4.4000000000000004</v>
      </c>
      <c r="K243" s="1">
        <v>210</v>
      </c>
      <c r="L243" s="1">
        <v>858</v>
      </c>
    </row>
    <row r="244" spans="1:12">
      <c r="A244" s="1">
        <v>118</v>
      </c>
      <c r="B244" s="1">
        <v>585</v>
      </c>
      <c r="C244" s="1" t="s">
        <v>63</v>
      </c>
      <c r="D244" t="e">
        <f t="shared" si="9"/>
        <v>#N/A</v>
      </c>
      <c r="E244">
        <f t="shared" si="10"/>
        <v>585</v>
      </c>
      <c r="F244" t="e">
        <f t="shared" si="11"/>
        <v>#N/A</v>
      </c>
      <c r="J244" s="1">
        <v>3.4</v>
      </c>
      <c r="K244" s="1">
        <v>250</v>
      </c>
      <c r="L244" s="1">
        <v>1020</v>
      </c>
    </row>
    <row r="245" spans="1:12">
      <c r="A245" s="1">
        <v>118</v>
      </c>
      <c r="B245" s="1">
        <v>530</v>
      </c>
      <c r="C245" s="1" t="s">
        <v>63</v>
      </c>
      <c r="D245" t="e">
        <f t="shared" si="9"/>
        <v>#N/A</v>
      </c>
      <c r="E245">
        <f t="shared" si="10"/>
        <v>530</v>
      </c>
      <c r="F245" t="e">
        <f t="shared" si="11"/>
        <v>#N/A</v>
      </c>
      <c r="J245" s="1">
        <v>6.1</v>
      </c>
      <c r="K245" s="1">
        <v>210</v>
      </c>
      <c r="L245" s="1">
        <v>800</v>
      </c>
    </row>
    <row r="246" spans="1:12">
      <c r="A246" s="1">
        <v>118</v>
      </c>
      <c r="B246" s="1">
        <v>540</v>
      </c>
      <c r="C246" s="1" t="s">
        <v>56</v>
      </c>
      <c r="D246" t="e">
        <f t="shared" si="9"/>
        <v>#N/A</v>
      </c>
      <c r="E246" t="e">
        <f t="shared" si="10"/>
        <v>#N/A</v>
      </c>
      <c r="F246">
        <f t="shared" si="11"/>
        <v>540</v>
      </c>
      <c r="J246" s="1">
        <v>6.8</v>
      </c>
      <c r="K246" s="1">
        <v>210</v>
      </c>
      <c r="L246" s="1">
        <v>568</v>
      </c>
    </row>
    <row r="247" spans="1:12">
      <c r="A247" s="1">
        <v>118</v>
      </c>
      <c r="B247" s="1">
        <v>530</v>
      </c>
      <c r="C247" s="1" t="s">
        <v>63</v>
      </c>
      <c r="D247" t="e">
        <f t="shared" si="9"/>
        <v>#N/A</v>
      </c>
      <c r="E247">
        <f t="shared" si="10"/>
        <v>530</v>
      </c>
      <c r="F247" t="e">
        <f t="shared" si="11"/>
        <v>#N/A</v>
      </c>
      <c r="J247" s="1">
        <v>5.3</v>
      </c>
      <c r="K247" s="1">
        <v>210</v>
      </c>
      <c r="L247" s="1">
        <v>828</v>
      </c>
    </row>
    <row r="248" spans="1:12">
      <c r="A248" s="1">
        <v>118</v>
      </c>
      <c r="B248" s="1">
        <v>530</v>
      </c>
      <c r="C248" s="1" t="s">
        <v>63</v>
      </c>
      <c r="D248" t="e">
        <f t="shared" si="9"/>
        <v>#N/A</v>
      </c>
      <c r="E248">
        <f t="shared" si="10"/>
        <v>530</v>
      </c>
      <c r="F248" t="e">
        <f t="shared" si="11"/>
        <v>#N/A</v>
      </c>
      <c r="J248" s="1">
        <v>4.7</v>
      </c>
      <c r="K248" s="1">
        <v>210</v>
      </c>
      <c r="L248" s="1">
        <v>858</v>
      </c>
    </row>
    <row r="249" spans="1:12">
      <c r="A249" s="1">
        <v>118</v>
      </c>
      <c r="B249" s="1">
        <v>490</v>
      </c>
      <c r="C249" s="1" t="s">
        <v>63</v>
      </c>
      <c r="D249" t="e">
        <f t="shared" si="9"/>
        <v>#N/A</v>
      </c>
      <c r="E249">
        <f t="shared" si="10"/>
        <v>490</v>
      </c>
      <c r="F249" t="e">
        <f t="shared" si="11"/>
        <v>#N/A</v>
      </c>
      <c r="J249" s="1">
        <v>4.4000000000000004</v>
      </c>
      <c r="K249" s="1">
        <v>210</v>
      </c>
      <c r="L249" s="1">
        <v>950</v>
      </c>
    </row>
    <row r="250" spans="1:12">
      <c r="A250" s="1">
        <v>45</v>
      </c>
      <c r="B250" s="1">
        <v>220</v>
      </c>
      <c r="C250" s="1" t="s">
        <v>26</v>
      </c>
      <c r="D250">
        <f t="shared" si="9"/>
        <v>220</v>
      </c>
      <c r="E250" t="e">
        <f t="shared" si="10"/>
        <v>#N/A</v>
      </c>
      <c r="F250" t="e">
        <f t="shared" si="11"/>
        <v>#N/A</v>
      </c>
      <c r="J250" s="1">
        <v>13.3</v>
      </c>
      <c r="K250" s="1">
        <v>132</v>
      </c>
      <c r="L250" s="1">
        <v>245</v>
      </c>
    </row>
    <row r="251" spans="1:12">
      <c r="A251" s="1">
        <v>45</v>
      </c>
      <c r="B251" s="1">
        <v>225</v>
      </c>
      <c r="C251" s="1" t="s">
        <v>26</v>
      </c>
      <c r="D251">
        <f t="shared" si="9"/>
        <v>225</v>
      </c>
      <c r="E251" t="e">
        <f t="shared" si="10"/>
        <v>#N/A</v>
      </c>
      <c r="F251" t="e">
        <f t="shared" si="11"/>
        <v>#N/A</v>
      </c>
      <c r="J251" s="1">
        <v>12.6</v>
      </c>
      <c r="K251" s="1">
        <v>132</v>
      </c>
      <c r="L251" s="1">
        <v>245</v>
      </c>
    </row>
    <row r="252" spans="1:12">
      <c r="A252" s="1">
        <v>60</v>
      </c>
      <c r="B252" s="1">
        <v>210</v>
      </c>
      <c r="C252" s="1" t="s">
        <v>26</v>
      </c>
      <c r="D252">
        <f t="shared" si="9"/>
        <v>210</v>
      </c>
      <c r="E252" t="e">
        <f t="shared" si="10"/>
        <v>#N/A</v>
      </c>
      <c r="F252" t="e">
        <f t="shared" si="11"/>
        <v>#N/A</v>
      </c>
      <c r="J252" s="1">
        <v>12</v>
      </c>
      <c r="K252" s="1">
        <v>160</v>
      </c>
      <c r="L252" s="1">
        <v>365</v>
      </c>
    </row>
    <row r="253" spans="1:12">
      <c r="A253" s="1">
        <v>60</v>
      </c>
      <c r="B253" s="1">
        <v>215</v>
      </c>
      <c r="C253" s="1" t="s">
        <v>26</v>
      </c>
      <c r="D253">
        <f t="shared" si="9"/>
        <v>215</v>
      </c>
      <c r="E253" t="e">
        <f t="shared" si="10"/>
        <v>#N/A</v>
      </c>
      <c r="F253" t="e">
        <f t="shared" si="11"/>
        <v>#N/A</v>
      </c>
      <c r="J253" s="1">
        <v>12</v>
      </c>
      <c r="K253" s="1">
        <v>160</v>
      </c>
      <c r="L253" s="1">
        <v>365</v>
      </c>
    </row>
    <row r="254" spans="1:12">
      <c r="A254" s="1">
        <v>90</v>
      </c>
      <c r="B254" s="1">
        <v>315</v>
      </c>
      <c r="C254" s="1" t="s">
        <v>26</v>
      </c>
      <c r="D254">
        <f t="shared" si="9"/>
        <v>315</v>
      </c>
      <c r="E254" t="e">
        <f t="shared" si="10"/>
        <v>#N/A</v>
      </c>
      <c r="F254" t="e">
        <f t="shared" si="11"/>
        <v>#N/A</v>
      </c>
      <c r="J254" s="1">
        <v>12.2</v>
      </c>
      <c r="K254" s="1">
        <v>140</v>
      </c>
      <c r="L254" s="1">
        <v>365</v>
      </c>
    </row>
    <row r="255" spans="1:12">
      <c r="A255" s="1">
        <v>90</v>
      </c>
      <c r="B255" s="1">
        <v>320</v>
      </c>
      <c r="C255" s="1" t="s">
        <v>26</v>
      </c>
      <c r="D255">
        <f t="shared" si="9"/>
        <v>320</v>
      </c>
      <c r="E255" t="e">
        <f t="shared" si="10"/>
        <v>#N/A</v>
      </c>
      <c r="F255" t="e">
        <f t="shared" si="11"/>
        <v>#N/A</v>
      </c>
      <c r="J255" s="1">
        <v>12.1</v>
      </c>
      <c r="K255" s="1">
        <v>160</v>
      </c>
      <c r="L255" s="1">
        <v>365</v>
      </c>
    </row>
    <row r="256" spans="1:12">
      <c r="A256" s="1">
        <v>116</v>
      </c>
      <c r="B256" s="1">
        <v>360</v>
      </c>
      <c r="C256" s="1" t="s">
        <v>63</v>
      </c>
      <c r="D256" t="e">
        <f t="shared" si="9"/>
        <v>#N/A</v>
      </c>
      <c r="E256">
        <f t="shared" si="10"/>
        <v>360</v>
      </c>
      <c r="F256" t="e">
        <f t="shared" si="11"/>
        <v>#N/A</v>
      </c>
      <c r="J256" s="1">
        <v>4.7</v>
      </c>
      <c r="K256" s="1">
        <v>180</v>
      </c>
      <c r="L256" s="1">
        <v>1164</v>
      </c>
    </row>
    <row r="257" spans="1:12">
      <c r="A257" s="1">
        <v>60</v>
      </c>
      <c r="B257" s="1">
        <v>215</v>
      </c>
      <c r="C257" s="1" t="s">
        <v>26</v>
      </c>
      <c r="D257">
        <f t="shared" si="9"/>
        <v>215</v>
      </c>
      <c r="E257" t="e">
        <f t="shared" si="10"/>
        <v>#N/A</v>
      </c>
      <c r="F257" t="e">
        <f t="shared" si="11"/>
        <v>#N/A</v>
      </c>
      <c r="J257" s="1">
        <v>12</v>
      </c>
      <c r="K257" s="1">
        <v>160</v>
      </c>
      <c r="L257" s="1">
        <v>360</v>
      </c>
    </row>
    <row r="258" spans="1:12">
      <c r="A258" s="1">
        <v>60</v>
      </c>
      <c r="B258" s="1">
        <v>220</v>
      </c>
      <c r="C258" s="1" t="s">
        <v>26</v>
      </c>
      <c r="D258">
        <f t="shared" si="9"/>
        <v>220</v>
      </c>
      <c r="E258" t="e">
        <f t="shared" si="10"/>
        <v>#N/A</v>
      </c>
      <c r="F258" t="e">
        <f t="shared" si="11"/>
        <v>#N/A</v>
      </c>
      <c r="J258" s="1">
        <v>12</v>
      </c>
      <c r="K258" s="1">
        <v>160</v>
      </c>
      <c r="L258" s="1">
        <v>360</v>
      </c>
    </row>
    <row r="259" spans="1:12">
      <c r="A259" s="1">
        <v>90</v>
      </c>
      <c r="B259" s="1">
        <v>325</v>
      </c>
      <c r="C259" s="1" t="s">
        <v>26</v>
      </c>
      <c r="D259">
        <f t="shared" ref="D259:D322" si="12">IF(C259="FWD",B259,NA())</f>
        <v>325</v>
      </c>
      <c r="E259" t="e">
        <f t="shared" ref="E259:E322" si="13">IF($C259="AWD",B259,NA())</f>
        <v>#N/A</v>
      </c>
      <c r="F259" t="e">
        <f t="shared" ref="F259:F322" si="14">IF($C259="RWD",B259,NA())</f>
        <v>#N/A</v>
      </c>
      <c r="J259" s="1">
        <v>12.1</v>
      </c>
      <c r="K259" s="1">
        <v>160</v>
      </c>
      <c r="L259" s="1">
        <v>360</v>
      </c>
    </row>
    <row r="260" spans="1:12">
      <c r="A260" s="1">
        <v>38.5</v>
      </c>
      <c r="B260" s="1">
        <v>230</v>
      </c>
      <c r="C260" s="1" t="s">
        <v>26</v>
      </c>
      <c r="D260">
        <f t="shared" si="12"/>
        <v>230</v>
      </c>
      <c r="E260" t="e">
        <f t="shared" si="13"/>
        <v>#N/A</v>
      </c>
      <c r="F260" t="e">
        <f t="shared" si="14"/>
        <v>#N/A</v>
      </c>
      <c r="J260" s="1">
        <v>7.9</v>
      </c>
      <c r="K260" s="1">
        <v>160</v>
      </c>
      <c r="L260" s="1">
        <v>290</v>
      </c>
    </row>
    <row r="261" spans="1:12">
      <c r="A261" s="1">
        <v>49.2</v>
      </c>
      <c r="B261" s="1">
        <v>280</v>
      </c>
      <c r="C261" s="1" t="s">
        <v>26</v>
      </c>
      <c r="D261">
        <f t="shared" si="12"/>
        <v>280</v>
      </c>
      <c r="E261" t="e">
        <f t="shared" si="13"/>
        <v>#N/A</v>
      </c>
      <c r="F261" t="e">
        <f t="shared" si="14"/>
        <v>#N/A</v>
      </c>
      <c r="J261" s="1">
        <v>6.4</v>
      </c>
      <c r="K261" s="1">
        <v>200</v>
      </c>
      <c r="L261" s="1">
        <v>350</v>
      </c>
    </row>
    <row r="262" spans="1:12">
      <c r="A262" s="1">
        <v>49.2</v>
      </c>
      <c r="B262" s="1">
        <v>290</v>
      </c>
      <c r="C262" s="1" t="s">
        <v>26</v>
      </c>
      <c r="D262">
        <f t="shared" si="12"/>
        <v>290</v>
      </c>
      <c r="E262" t="e">
        <f t="shared" si="13"/>
        <v>#N/A</v>
      </c>
      <c r="F262" t="e">
        <f t="shared" si="14"/>
        <v>#N/A</v>
      </c>
      <c r="J262" s="1">
        <v>7.1</v>
      </c>
      <c r="K262" s="1">
        <v>170</v>
      </c>
      <c r="L262" s="1">
        <v>330</v>
      </c>
    </row>
    <row r="263" spans="1:12">
      <c r="A263" s="1">
        <v>36.6</v>
      </c>
      <c r="B263" s="1">
        <v>250</v>
      </c>
      <c r="C263" s="1" t="s">
        <v>26</v>
      </c>
      <c r="D263">
        <f t="shared" si="12"/>
        <v>250</v>
      </c>
      <c r="E263" t="e">
        <f t="shared" si="13"/>
        <v>#N/A</v>
      </c>
      <c r="F263" t="e">
        <f t="shared" si="14"/>
        <v>#N/A</v>
      </c>
      <c r="J263" s="1">
        <v>7.3</v>
      </c>
      <c r="K263" s="1">
        <v>160</v>
      </c>
      <c r="L263" s="1">
        <v>290</v>
      </c>
    </row>
    <row r="264" spans="1:12">
      <c r="A264" s="1">
        <v>49.2</v>
      </c>
      <c r="B264" s="1">
        <v>290</v>
      </c>
      <c r="C264" s="1" t="s">
        <v>26</v>
      </c>
      <c r="D264">
        <f t="shared" si="12"/>
        <v>290</v>
      </c>
      <c r="E264" t="e">
        <f t="shared" si="13"/>
        <v>#N/A</v>
      </c>
      <c r="F264" t="e">
        <f t="shared" si="14"/>
        <v>#N/A</v>
      </c>
      <c r="J264" s="1">
        <v>5.9</v>
      </c>
      <c r="K264" s="1">
        <v>200</v>
      </c>
      <c r="L264" s="1">
        <v>350</v>
      </c>
    </row>
    <row r="265" spans="1:12">
      <c r="A265" s="1">
        <v>49.2</v>
      </c>
      <c r="B265" s="1">
        <v>330</v>
      </c>
      <c r="C265" s="1" t="s">
        <v>26</v>
      </c>
      <c r="D265">
        <f t="shared" si="12"/>
        <v>330</v>
      </c>
      <c r="E265" t="e">
        <f t="shared" si="13"/>
        <v>#N/A</v>
      </c>
      <c r="F265" t="e">
        <f t="shared" si="14"/>
        <v>#N/A</v>
      </c>
      <c r="J265" s="1">
        <v>6.7</v>
      </c>
      <c r="K265" s="1">
        <v>170</v>
      </c>
      <c r="L265" s="1">
        <v>330</v>
      </c>
    </row>
    <row r="266" spans="1:12">
      <c r="A266" s="1">
        <v>64.599999999999994</v>
      </c>
      <c r="B266" s="1">
        <v>380</v>
      </c>
      <c r="C266" s="1" t="s">
        <v>26</v>
      </c>
      <c r="D266">
        <f t="shared" si="12"/>
        <v>380</v>
      </c>
      <c r="E266" t="e">
        <f t="shared" si="13"/>
        <v>#N/A</v>
      </c>
      <c r="F266" t="e">
        <f t="shared" si="14"/>
        <v>#N/A</v>
      </c>
      <c r="J266" s="1">
        <v>8.6</v>
      </c>
      <c r="K266" s="1">
        <v>170</v>
      </c>
      <c r="L266" s="1">
        <v>250</v>
      </c>
    </row>
    <row r="267" spans="1:12">
      <c r="A267" s="1">
        <v>64.599999999999994</v>
      </c>
      <c r="B267" s="1">
        <v>365</v>
      </c>
      <c r="C267" s="1" t="s">
        <v>63</v>
      </c>
      <c r="D267" t="e">
        <f t="shared" si="12"/>
        <v>#N/A</v>
      </c>
      <c r="E267">
        <f t="shared" si="13"/>
        <v>365</v>
      </c>
      <c r="F267" t="e">
        <f t="shared" si="14"/>
        <v>#N/A</v>
      </c>
      <c r="J267" s="1">
        <v>5.6</v>
      </c>
      <c r="K267" s="1">
        <v>180</v>
      </c>
      <c r="L267" s="1">
        <v>494</v>
      </c>
    </row>
    <row r="268" spans="1:12">
      <c r="A268" s="1">
        <v>90</v>
      </c>
      <c r="B268" s="1">
        <v>435</v>
      </c>
      <c r="C268" s="1" t="s">
        <v>63</v>
      </c>
      <c r="D268" t="e">
        <f t="shared" si="12"/>
        <v>#N/A</v>
      </c>
      <c r="E268">
        <f t="shared" si="13"/>
        <v>435</v>
      </c>
      <c r="F268" t="e">
        <f t="shared" si="14"/>
        <v>#N/A</v>
      </c>
      <c r="J268" s="1">
        <v>4.5</v>
      </c>
      <c r="K268" s="1">
        <v>200</v>
      </c>
      <c r="L268" s="1">
        <v>700</v>
      </c>
    </row>
    <row r="269" spans="1:12">
      <c r="A269" s="1">
        <v>73.5</v>
      </c>
      <c r="B269" s="1">
        <v>365</v>
      </c>
      <c r="C269" s="1" t="s">
        <v>63</v>
      </c>
      <c r="D269" t="e">
        <f t="shared" si="12"/>
        <v>#N/A</v>
      </c>
      <c r="E269">
        <f t="shared" si="13"/>
        <v>365</v>
      </c>
      <c r="F269" t="e">
        <f t="shared" si="14"/>
        <v>#N/A</v>
      </c>
      <c r="J269" s="1">
        <v>4.5</v>
      </c>
      <c r="K269" s="1">
        <v>200</v>
      </c>
      <c r="L269" s="1">
        <v>700</v>
      </c>
    </row>
    <row r="270" spans="1:12">
      <c r="A270" s="1">
        <v>90</v>
      </c>
      <c r="B270" s="1">
        <v>430</v>
      </c>
      <c r="C270" s="1" t="s">
        <v>63</v>
      </c>
      <c r="D270" t="e">
        <f t="shared" si="12"/>
        <v>#N/A</v>
      </c>
      <c r="E270">
        <f t="shared" si="13"/>
        <v>430</v>
      </c>
      <c r="F270" t="e">
        <f t="shared" si="14"/>
        <v>#N/A</v>
      </c>
      <c r="J270" s="1">
        <v>3.9</v>
      </c>
      <c r="K270" s="1">
        <v>200</v>
      </c>
      <c r="L270" s="1">
        <v>850</v>
      </c>
    </row>
    <row r="271" spans="1:12">
      <c r="A271" s="1">
        <v>73.5</v>
      </c>
      <c r="B271" s="1">
        <v>355</v>
      </c>
      <c r="C271" s="1" t="s">
        <v>63</v>
      </c>
      <c r="D271" t="e">
        <f t="shared" si="12"/>
        <v>#N/A</v>
      </c>
      <c r="E271">
        <f t="shared" si="13"/>
        <v>355</v>
      </c>
      <c r="F271" t="e">
        <f t="shared" si="14"/>
        <v>#N/A</v>
      </c>
      <c r="J271" s="1">
        <v>3.9</v>
      </c>
      <c r="K271" s="1">
        <v>200</v>
      </c>
      <c r="L271" s="1">
        <v>850</v>
      </c>
    </row>
    <row r="272" spans="1:12">
      <c r="A272" s="1">
        <v>90</v>
      </c>
      <c r="B272" s="1">
        <v>440</v>
      </c>
      <c r="C272" s="1" t="s">
        <v>63</v>
      </c>
      <c r="D272" t="e">
        <f t="shared" si="12"/>
        <v>#N/A</v>
      </c>
      <c r="E272">
        <f t="shared" si="13"/>
        <v>440</v>
      </c>
      <c r="F272" t="e">
        <f t="shared" si="14"/>
        <v>#N/A</v>
      </c>
      <c r="J272" s="1">
        <v>4.0999999999999996</v>
      </c>
      <c r="K272" s="1">
        <v>200</v>
      </c>
      <c r="L272" s="1">
        <v>850</v>
      </c>
    </row>
    <row r="273" spans="1:12">
      <c r="A273" s="1">
        <v>73.5</v>
      </c>
      <c r="B273" s="1">
        <v>360</v>
      </c>
      <c r="C273" s="1" t="s">
        <v>63</v>
      </c>
      <c r="D273" t="e">
        <f t="shared" si="12"/>
        <v>#N/A</v>
      </c>
      <c r="E273">
        <f t="shared" si="13"/>
        <v>360</v>
      </c>
      <c r="F273" t="e">
        <f t="shared" si="14"/>
        <v>#N/A</v>
      </c>
      <c r="J273" s="1">
        <v>4.0999999999999996</v>
      </c>
      <c r="K273" s="1">
        <v>200</v>
      </c>
      <c r="L273" s="1">
        <v>850</v>
      </c>
    </row>
    <row r="274" spans="1:12">
      <c r="A274" s="1">
        <v>90</v>
      </c>
      <c r="B274" s="1">
        <v>500</v>
      </c>
      <c r="C274" s="1" t="s">
        <v>63</v>
      </c>
      <c r="D274" t="e">
        <f t="shared" si="12"/>
        <v>#N/A</v>
      </c>
      <c r="E274">
        <f t="shared" si="13"/>
        <v>500</v>
      </c>
      <c r="F274" t="e">
        <f t="shared" si="14"/>
        <v>#N/A</v>
      </c>
      <c r="J274" s="1">
        <v>4</v>
      </c>
      <c r="K274" s="1">
        <v>200</v>
      </c>
      <c r="L274" s="1">
        <v>700</v>
      </c>
    </row>
    <row r="275" spans="1:12">
      <c r="A275" s="1">
        <v>73.5</v>
      </c>
      <c r="B275" s="1">
        <v>410</v>
      </c>
      <c r="C275" s="1" t="s">
        <v>63</v>
      </c>
      <c r="D275" t="e">
        <f t="shared" si="12"/>
        <v>#N/A</v>
      </c>
      <c r="E275">
        <f t="shared" si="13"/>
        <v>410</v>
      </c>
      <c r="F275" t="e">
        <f t="shared" si="14"/>
        <v>#N/A</v>
      </c>
      <c r="J275" s="1">
        <v>4</v>
      </c>
      <c r="K275" s="1">
        <v>200</v>
      </c>
      <c r="L275" s="1">
        <v>700</v>
      </c>
    </row>
    <row r="276" spans="1:12">
      <c r="A276" s="1">
        <v>90</v>
      </c>
      <c r="B276" s="1">
        <v>485</v>
      </c>
      <c r="C276" s="1" t="s">
        <v>63</v>
      </c>
      <c r="D276" t="e">
        <f t="shared" si="12"/>
        <v>#N/A</v>
      </c>
      <c r="E276">
        <f t="shared" si="13"/>
        <v>485</v>
      </c>
      <c r="F276" t="e">
        <f t="shared" si="14"/>
        <v>#N/A</v>
      </c>
      <c r="J276" s="1">
        <v>4</v>
      </c>
      <c r="K276" s="1">
        <v>200</v>
      </c>
      <c r="L276" s="1">
        <v>700</v>
      </c>
    </row>
    <row r="277" spans="1:12">
      <c r="A277" s="1">
        <v>73.5</v>
      </c>
      <c r="B277" s="1">
        <v>400</v>
      </c>
      <c r="C277" s="1" t="s">
        <v>63</v>
      </c>
      <c r="D277" t="e">
        <f t="shared" si="12"/>
        <v>#N/A</v>
      </c>
      <c r="E277">
        <f t="shared" si="13"/>
        <v>400</v>
      </c>
      <c r="F277" t="e">
        <f t="shared" si="14"/>
        <v>#N/A</v>
      </c>
      <c r="J277" s="1">
        <v>4</v>
      </c>
      <c r="K277" s="1">
        <v>200</v>
      </c>
      <c r="L277" s="1">
        <v>700</v>
      </c>
    </row>
    <row r="278" spans="1:12">
      <c r="A278" s="1">
        <v>90</v>
      </c>
      <c r="B278" s="1">
        <v>505</v>
      </c>
      <c r="C278" s="1" t="s">
        <v>63</v>
      </c>
      <c r="D278" t="e">
        <f t="shared" si="12"/>
        <v>#N/A</v>
      </c>
      <c r="E278">
        <f t="shared" si="13"/>
        <v>505</v>
      </c>
      <c r="F278" t="e">
        <f t="shared" si="14"/>
        <v>#N/A</v>
      </c>
      <c r="J278" s="1">
        <v>3.8</v>
      </c>
      <c r="K278" s="1">
        <v>200</v>
      </c>
      <c r="L278" s="1">
        <v>850</v>
      </c>
    </row>
    <row r="279" spans="1:12">
      <c r="A279" s="1">
        <v>73.5</v>
      </c>
      <c r="B279" s="1">
        <v>415</v>
      </c>
      <c r="C279" s="1" t="s">
        <v>63</v>
      </c>
      <c r="D279" t="e">
        <f t="shared" si="12"/>
        <v>#N/A</v>
      </c>
      <c r="E279">
        <f t="shared" si="13"/>
        <v>415</v>
      </c>
      <c r="F279" t="e">
        <f t="shared" si="14"/>
        <v>#N/A</v>
      </c>
      <c r="J279" s="1">
        <v>3.8</v>
      </c>
      <c r="K279" s="1">
        <v>200</v>
      </c>
      <c r="L279" s="1">
        <v>850</v>
      </c>
    </row>
    <row r="280" spans="1:12">
      <c r="A280" s="1">
        <v>63</v>
      </c>
      <c r="B280" s="1">
        <v>335</v>
      </c>
      <c r="C280" s="1" t="s">
        <v>26</v>
      </c>
      <c r="D280">
        <f t="shared" si="12"/>
        <v>335</v>
      </c>
      <c r="E280" t="e">
        <f t="shared" si="13"/>
        <v>#N/A</v>
      </c>
      <c r="F280" t="e">
        <f t="shared" si="14"/>
        <v>#N/A</v>
      </c>
      <c r="J280" s="1">
        <v>7.5</v>
      </c>
      <c r="K280" s="1">
        <v>160</v>
      </c>
      <c r="L280" s="1">
        <v>300</v>
      </c>
    </row>
    <row r="281" spans="1:12">
      <c r="A281" s="1">
        <v>87</v>
      </c>
      <c r="B281" s="1">
        <v>450</v>
      </c>
      <c r="C281" s="1" t="s">
        <v>26</v>
      </c>
      <c r="D281">
        <f t="shared" si="12"/>
        <v>450</v>
      </c>
      <c r="E281" t="e">
        <f t="shared" si="13"/>
        <v>#N/A</v>
      </c>
      <c r="F281" t="e">
        <f t="shared" si="14"/>
        <v>#N/A</v>
      </c>
      <c r="J281" s="1">
        <v>7.6</v>
      </c>
      <c r="K281" s="1">
        <v>160</v>
      </c>
      <c r="L281" s="1">
        <v>300</v>
      </c>
    </row>
    <row r="282" spans="1:12">
      <c r="A282" s="1">
        <v>87</v>
      </c>
      <c r="B282" s="1">
        <v>405</v>
      </c>
      <c r="C282" s="1" t="s">
        <v>63</v>
      </c>
      <c r="D282" t="e">
        <f t="shared" si="12"/>
        <v>#N/A</v>
      </c>
      <c r="E282">
        <f t="shared" si="13"/>
        <v>405</v>
      </c>
      <c r="F282" t="e">
        <f t="shared" si="14"/>
        <v>#N/A</v>
      </c>
      <c r="J282" s="1">
        <v>5.7</v>
      </c>
      <c r="K282" s="1">
        <v>200</v>
      </c>
      <c r="L282" s="1">
        <v>600</v>
      </c>
    </row>
    <row r="283" spans="1:12">
      <c r="A283" s="1">
        <v>87</v>
      </c>
      <c r="B283" s="1">
        <v>385</v>
      </c>
      <c r="C283" s="1" t="s">
        <v>63</v>
      </c>
      <c r="D283" t="e">
        <f t="shared" si="12"/>
        <v>#N/A</v>
      </c>
      <c r="E283">
        <f t="shared" si="13"/>
        <v>385</v>
      </c>
      <c r="F283" t="e">
        <f t="shared" si="14"/>
        <v>#N/A</v>
      </c>
      <c r="J283" s="1">
        <v>5</v>
      </c>
      <c r="K283" s="1">
        <v>200</v>
      </c>
      <c r="L283" s="1">
        <v>600</v>
      </c>
    </row>
    <row r="284" spans="1:12">
      <c r="A284" s="1">
        <v>45</v>
      </c>
      <c r="B284" s="1">
        <v>225</v>
      </c>
      <c r="C284" s="1" t="s">
        <v>26</v>
      </c>
      <c r="D284">
        <f t="shared" si="12"/>
        <v>225</v>
      </c>
      <c r="E284" t="e">
        <f t="shared" si="13"/>
        <v>#N/A</v>
      </c>
      <c r="F284" t="e">
        <f t="shared" si="14"/>
        <v>#N/A</v>
      </c>
      <c r="J284" s="1">
        <v>12.6</v>
      </c>
      <c r="K284" s="1">
        <v>132</v>
      </c>
      <c r="L284" s="1">
        <v>245</v>
      </c>
    </row>
    <row r="285" spans="1:12">
      <c r="A285" s="1">
        <v>45</v>
      </c>
      <c r="B285" s="1">
        <v>220</v>
      </c>
      <c r="C285" s="1" t="s">
        <v>26</v>
      </c>
      <c r="D285">
        <f t="shared" si="12"/>
        <v>220</v>
      </c>
      <c r="E285" t="e">
        <f t="shared" si="13"/>
        <v>#N/A</v>
      </c>
      <c r="F285" t="e">
        <f t="shared" si="14"/>
        <v>#N/A</v>
      </c>
      <c r="J285" s="1">
        <v>13.3</v>
      </c>
      <c r="K285" s="1">
        <v>130</v>
      </c>
      <c r="L285" s="1">
        <v>245</v>
      </c>
    </row>
    <row r="286" spans="1:12">
      <c r="A286" s="1">
        <v>61</v>
      </c>
      <c r="B286" s="1">
        <v>345</v>
      </c>
      <c r="C286" s="1" t="s">
        <v>26</v>
      </c>
      <c r="D286">
        <f t="shared" si="12"/>
        <v>345</v>
      </c>
      <c r="E286" t="e">
        <f t="shared" si="13"/>
        <v>#N/A</v>
      </c>
      <c r="F286" t="e">
        <f t="shared" si="14"/>
        <v>#N/A</v>
      </c>
      <c r="J286" s="1">
        <v>7.6</v>
      </c>
      <c r="K286" s="1">
        <v>172</v>
      </c>
      <c r="L286" s="1">
        <v>340</v>
      </c>
    </row>
    <row r="287" spans="1:12">
      <c r="A287" s="1">
        <v>50.8</v>
      </c>
      <c r="B287" s="1">
        <v>320</v>
      </c>
      <c r="C287" s="1" t="s">
        <v>26</v>
      </c>
      <c r="D287">
        <f t="shared" si="12"/>
        <v>320</v>
      </c>
      <c r="E287" t="e">
        <f t="shared" si="13"/>
        <v>#N/A</v>
      </c>
      <c r="F287" t="e">
        <f t="shared" si="14"/>
        <v>#N/A</v>
      </c>
      <c r="J287" s="1">
        <v>9.1999999999999993</v>
      </c>
      <c r="K287" s="1">
        <v>170</v>
      </c>
      <c r="L287" s="1">
        <v>270</v>
      </c>
    </row>
    <row r="288" spans="1:12">
      <c r="A288" s="1">
        <v>50.8</v>
      </c>
      <c r="B288" s="1">
        <v>310</v>
      </c>
      <c r="C288" s="1" t="s">
        <v>26</v>
      </c>
      <c r="D288">
        <f t="shared" si="12"/>
        <v>310</v>
      </c>
      <c r="E288" t="e">
        <f t="shared" si="13"/>
        <v>#N/A</v>
      </c>
      <c r="F288" t="e">
        <f t="shared" si="14"/>
        <v>#N/A</v>
      </c>
      <c r="J288" s="1">
        <v>9.3000000000000007</v>
      </c>
      <c r="K288" s="1">
        <v>170</v>
      </c>
      <c r="L288" s="1">
        <v>270</v>
      </c>
    </row>
    <row r="289" spans="1:12">
      <c r="A289" s="1">
        <v>50</v>
      </c>
      <c r="B289" s="1">
        <v>235</v>
      </c>
      <c r="C289" s="1" t="s">
        <v>26</v>
      </c>
      <c r="D289">
        <f t="shared" si="12"/>
        <v>235</v>
      </c>
      <c r="E289" t="e">
        <f t="shared" si="13"/>
        <v>#N/A</v>
      </c>
      <c r="F289" t="e">
        <f t="shared" si="14"/>
        <v>#N/A</v>
      </c>
      <c r="J289" s="1">
        <v>11.3</v>
      </c>
      <c r="K289" s="1">
        <v>135</v>
      </c>
      <c r="L289" s="1">
        <v>260</v>
      </c>
    </row>
    <row r="290" spans="1:12">
      <c r="A290" s="1">
        <v>50</v>
      </c>
      <c r="B290" s="1">
        <v>230</v>
      </c>
      <c r="C290" s="1" t="s">
        <v>26</v>
      </c>
      <c r="D290">
        <f t="shared" si="12"/>
        <v>230</v>
      </c>
      <c r="E290" t="e">
        <f t="shared" si="13"/>
        <v>#N/A</v>
      </c>
      <c r="F290" t="e">
        <f t="shared" si="14"/>
        <v>#N/A</v>
      </c>
      <c r="J290" s="1">
        <v>11.3</v>
      </c>
      <c r="K290" s="1">
        <v>135</v>
      </c>
      <c r="L290" s="1">
        <v>260</v>
      </c>
    </row>
    <row r="291" spans="1:12">
      <c r="A291" s="1">
        <v>46.3</v>
      </c>
      <c r="B291" s="1">
        <v>290</v>
      </c>
      <c r="C291" s="1" t="s">
        <v>26</v>
      </c>
      <c r="D291">
        <f t="shared" si="12"/>
        <v>290</v>
      </c>
      <c r="E291" t="e">
        <f t="shared" si="13"/>
        <v>#N/A</v>
      </c>
      <c r="F291" t="e">
        <f t="shared" si="14"/>
        <v>#N/A</v>
      </c>
      <c r="J291" s="1">
        <v>8.6999999999999993</v>
      </c>
      <c r="K291" s="1">
        <v>150</v>
      </c>
      <c r="L291" s="1">
        <v>260</v>
      </c>
    </row>
    <row r="292" spans="1:12">
      <c r="A292" s="1">
        <v>48.1</v>
      </c>
      <c r="B292" s="1">
        <v>315</v>
      </c>
      <c r="C292" s="1" t="s">
        <v>26</v>
      </c>
      <c r="D292">
        <f t="shared" si="12"/>
        <v>315</v>
      </c>
      <c r="E292" t="e">
        <f t="shared" si="13"/>
        <v>#N/A</v>
      </c>
      <c r="F292" t="e">
        <f t="shared" si="14"/>
        <v>#N/A</v>
      </c>
      <c r="J292" s="1">
        <v>8.1</v>
      </c>
      <c r="K292" s="1">
        <v>150</v>
      </c>
      <c r="L292" s="1">
        <v>260</v>
      </c>
    </row>
    <row r="293" spans="1:12">
      <c r="A293" s="1">
        <v>44</v>
      </c>
      <c r="B293" s="1">
        <v>245</v>
      </c>
      <c r="C293" s="1" t="s">
        <v>26</v>
      </c>
      <c r="D293">
        <f t="shared" si="12"/>
        <v>245</v>
      </c>
      <c r="E293" t="e">
        <f t="shared" si="13"/>
        <v>#N/A</v>
      </c>
      <c r="F293" t="e">
        <f t="shared" si="14"/>
        <v>#N/A</v>
      </c>
      <c r="J293" s="1">
        <v>12.1</v>
      </c>
      <c r="K293" s="1">
        <v>140</v>
      </c>
      <c r="L293" s="1">
        <v>120</v>
      </c>
    </row>
    <row r="294" spans="1:12">
      <c r="A294" s="1">
        <v>73</v>
      </c>
      <c r="B294" s="1">
        <v>365</v>
      </c>
      <c r="C294" s="1" t="s">
        <v>26</v>
      </c>
      <c r="D294">
        <f t="shared" si="12"/>
        <v>365</v>
      </c>
      <c r="E294" t="e">
        <f t="shared" si="13"/>
        <v>#N/A</v>
      </c>
      <c r="F294" t="e">
        <f t="shared" si="14"/>
        <v>#N/A</v>
      </c>
      <c r="J294" s="1">
        <v>9</v>
      </c>
      <c r="K294" s="1">
        <v>170</v>
      </c>
      <c r="L294" s="1">
        <v>260</v>
      </c>
    </row>
    <row r="295" spans="1:12">
      <c r="A295" s="1">
        <v>82.2</v>
      </c>
      <c r="B295" s="1">
        <v>410</v>
      </c>
      <c r="C295" s="1" t="s">
        <v>26</v>
      </c>
      <c r="D295">
        <f t="shared" si="12"/>
        <v>410</v>
      </c>
      <c r="E295" t="e">
        <f t="shared" si="13"/>
        <v>#N/A</v>
      </c>
      <c r="F295" t="e">
        <f t="shared" si="14"/>
        <v>#N/A</v>
      </c>
      <c r="J295" s="1">
        <v>9</v>
      </c>
      <c r="K295" s="1">
        <v>170</v>
      </c>
      <c r="L295" s="1">
        <v>260</v>
      </c>
    </row>
    <row r="296" spans="1:12">
      <c r="A296" s="1">
        <v>50.8</v>
      </c>
      <c r="B296" s="1">
        <v>285</v>
      </c>
      <c r="C296" s="1" t="s">
        <v>26</v>
      </c>
      <c r="D296">
        <f t="shared" si="12"/>
        <v>285</v>
      </c>
      <c r="E296" t="e">
        <f t="shared" si="13"/>
        <v>#N/A</v>
      </c>
      <c r="F296" t="e">
        <f t="shared" si="14"/>
        <v>#N/A</v>
      </c>
      <c r="J296" s="1">
        <v>9</v>
      </c>
      <c r="K296" s="1">
        <v>150</v>
      </c>
      <c r="L296" s="1">
        <v>260</v>
      </c>
    </row>
    <row r="297" spans="1:12">
      <c r="A297" s="1">
        <v>46.3</v>
      </c>
      <c r="B297" s="1">
        <v>180</v>
      </c>
      <c r="C297" s="1" t="s">
        <v>26</v>
      </c>
      <c r="D297">
        <f t="shared" si="12"/>
        <v>180</v>
      </c>
      <c r="E297" t="e">
        <f t="shared" si="13"/>
        <v>#N/A</v>
      </c>
      <c r="F297" t="e">
        <f t="shared" si="14"/>
        <v>#N/A</v>
      </c>
      <c r="J297" s="1">
        <v>13.3</v>
      </c>
      <c r="K297" s="1">
        <v>130</v>
      </c>
      <c r="L297" s="1">
        <v>270</v>
      </c>
    </row>
    <row r="298" spans="1:12">
      <c r="A298" s="1">
        <v>68</v>
      </c>
      <c r="B298" s="1">
        <v>260</v>
      </c>
      <c r="C298" s="1" t="s">
        <v>26</v>
      </c>
      <c r="D298">
        <f t="shared" si="12"/>
        <v>260</v>
      </c>
      <c r="E298" t="e">
        <f t="shared" si="13"/>
        <v>#N/A</v>
      </c>
      <c r="F298" t="e">
        <f t="shared" si="14"/>
        <v>#N/A</v>
      </c>
      <c r="J298" s="1">
        <v>14.2</v>
      </c>
      <c r="K298" s="1">
        <v>130</v>
      </c>
      <c r="L298" s="1">
        <v>270</v>
      </c>
    </row>
    <row r="299" spans="1:12">
      <c r="A299" s="1">
        <v>46.3</v>
      </c>
      <c r="B299" s="1">
        <v>180</v>
      </c>
      <c r="C299" s="1" t="s">
        <v>26</v>
      </c>
      <c r="D299">
        <f t="shared" si="12"/>
        <v>180</v>
      </c>
      <c r="E299" t="e">
        <f t="shared" si="13"/>
        <v>#N/A</v>
      </c>
      <c r="F299" t="e">
        <f t="shared" si="14"/>
        <v>#N/A</v>
      </c>
      <c r="J299" s="1">
        <v>13.3</v>
      </c>
      <c r="K299" s="1">
        <v>130</v>
      </c>
      <c r="L299" s="1">
        <v>270</v>
      </c>
    </row>
    <row r="300" spans="1:12">
      <c r="A300" s="1">
        <v>68</v>
      </c>
      <c r="B300" s="1">
        <v>260</v>
      </c>
      <c r="C300" s="1" t="s">
        <v>26</v>
      </c>
      <c r="D300">
        <f t="shared" si="12"/>
        <v>260</v>
      </c>
      <c r="E300" t="e">
        <f t="shared" si="13"/>
        <v>#N/A</v>
      </c>
      <c r="F300" t="e">
        <f t="shared" si="14"/>
        <v>#N/A</v>
      </c>
      <c r="J300" s="1">
        <v>14.2</v>
      </c>
      <c r="K300" s="1">
        <v>130</v>
      </c>
      <c r="L300" s="1">
        <v>260</v>
      </c>
    </row>
    <row r="301" spans="1:12">
      <c r="A301" s="1">
        <v>46.3</v>
      </c>
      <c r="B301" s="1">
        <v>270</v>
      </c>
      <c r="C301" s="1" t="s">
        <v>26</v>
      </c>
      <c r="D301">
        <f t="shared" si="12"/>
        <v>270</v>
      </c>
      <c r="E301" t="e">
        <f t="shared" si="13"/>
        <v>#N/A</v>
      </c>
      <c r="F301" t="e">
        <f t="shared" si="14"/>
        <v>#N/A</v>
      </c>
      <c r="J301" s="1">
        <v>9.9</v>
      </c>
      <c r="K301" s="1">
        <v>150</v>
      </c>
      <c r="L301" s="1">
        <v>260</v>
      </c>
    </row>
    <row r="302" spans="1:12">
      <c r="A302" s="1">
        <v>50.8</v>
      </c>
      <c r="B302" s="1">
        <v>300</v>
      </c>
      <c r="C302" s="1" t="s">
        <v>26</v>
      </c>
      <c r="D302">
        <f t="shared" si="12"/>
        <v>300</v>
      </c>
      <c r="E302" t="e">
        <f t="shared" si="13"/>
        <v>#N/A</v>
      </c>
      <c r="F302" t="e">
        <f t="shared" si="14"/>
        <v>#N/A</v>
      </c>
      <c r="J302" s="1">
        <v>9.1</v>
      </c>
      <c r="K302" s="1">
        <v>150</v>
      </c>
      <c r="L302" s="1">
        <v>260</v>
      </c>
    </row>
    <row r="303" spans="1:12">
      <c r="A303" s="1">
        <v>46.3</v>
      </c>
      <c r="B303" s="1">
        <v>290</v>
      </c>
      <c r="C303" s="1" t="s">
        <v>26</v>
      </c>
      <c r="D303">
        <f t="shared" si="12"/>
        <v>290</v>
      </c>
      <c r="E303" t="e">
        <f t="shared" si="13"/>
        <v>#N/A</v>
      </c>
      <c r="F303" t="e">
        <f t="shared" si="14"/>
        <v>#N/A</v>
      </c>
      <c r="J303" s="1">
        <v>9</v>
      </c>
      <c r="K303" s="1">
        <v>150</v>
      </c>
      <c r="L303" s="1">
        <v>260</v>
      </c>
    </row>
    <row r="304" spans="1:12">
      <c r="A304" s="1">
        <v>48.1</v>
      </c>
      <c r="B304" s="1">
        <v>310</v>
      </c>
      <c r="C304" s="1" t="s">
        <v>26</v>
      </c>
      <c r="D304">
        <f t="shared" si="12"/>
        <v>310</v>
      </c>
      <c r="E304" t="e">
        <f t="shared" si="13"/>
        <v>#N/A</v>
      </c>
      <c r="F304" t="e">
        <f t="shared" si="14"/>
        <v>#N/A</v>
      </c>
      <c r="J304" s="1">
        <v>8.1999999999999993</v>
      </c>
      <c r="K304" s="1">
        <v>150</v>
      </c>
      <c r="L304" s="1">
        <v>260</v>
      </c>
    </row>
    <row r="305" spans="1:12">
      <c r="A305" s="1">
        <v>73</v>
      </c>
      <c r="B305" s="1">
        <v>380</v>
      </c>
      <c r="C305" s="1" t="s">
        <v>26</v>
      </c>
      <c r="D305">
        <f t="shared" si="12"/>
        <v>380</v>
      </c>
      <c r="E305" t="e">
        <f t="shared" si="13"/>
        <v>#N/A</v>
      </c>
      <c r="F305" t="e">
        <f t="shared" si="14"/>
        <v>#N/A</v>
      </c>
      <c r="J305" s="1">
        <v>8.8000000000000007</v>
      </c>
      <c r="K305" s="1">
        <v>170</v>
      </c>
      <c r="L305" s="1">
        <v>345</v>
      </c>
    </row>
    <row r="306" spans="1:12">
      <c r="A306" s="1">
        <v>73</v>
      </c>
      <c r="B306" s="1">
        <v>375</v>
      </c>
      <c r="C306" s="1" t="s">
        <v>63</v>
      </c>
      <c r="D306" t="e">
        <f t="shared" si="12"/>
        <v>#N/A</v>
      </c>
      <c r="E306">
        <f t="shared" si="13"/>
        <v>375</v>
      </c>
      <c r="F306" t="e">
        <f t="shared" si="14"/>
        <v>#N/A</v>
      </c>
      <c r="J306" s="1">
        <v>6.4</v>
      </c>
      <c r="K306" s="1">
        <v>170</v>
      </c>
      <c r="L306" s="1">
        <v>511</v>
      </c>
    </row>
    <row r="307" spans="1:12">
      <c r="A307" s="1">
        <v>96.9</v>
      </c>
      <c r="B307" s="1">
        <v>500</v>
      </c>
      <c r="C307" s="1" t="s">
        <v>26</v>
      </c>
      <c r="D307">
        <f t="shared" si="12"/>
        <v>500</v>
      </c>
      <c r="E307" t="e">
        <f t="shared" si="13"/>
        <v>#N/A</v>
      </c>
      <c r="F307" t="e">
        <f t="shared" si="14"/>
        <v>#N/A</v>
      </c>
      <c r="J307" s="1">
        <v>8.6999999999999993</v>
      </c>
      <c r="K307" s="1">
        <v>170</v>
      </c>
      <c r="L307" s="1">
        <v>345</v>
      </c>
    </row>
    <row r="308" spans="1:12">
      <c r="A308" s="1">
        <v>50.8</v>
      </c>
      <c r="B308" s="1">
        <v>300</v>
      </c>
      <c r="C308" s="1" t="s">
        <v>26</v>
      </c>
      <c r="D308">
        <f t="shared" si="12"/>
        <v>300</v>
      </c>
      <c r="E308" t="e">
        <f t="shared" si="13"/>
        <v>#N/A</v>
      </c>
      <c r="F308" t="e">
        <f t="shared" si="14"/>
        <v>#N/A</v>
      </c>
      <c r="J308" s="1">
        <v>9.8000000000000007</v>
      </c>
      <c r="K308" s="1">
        <v>170</v>
      </c>
      <c r="L308" s="1">
        <v>260</v>
      </c>
    </row>
    <row r="309" spans="1:12">
      <c r="A309" s="1">
        <v>50.8</v>
      </c>
      <c r="B309" s="1">
        <v>300</v>
      </c>
      <c r="C309" s="1" t="s">
        <v>26</v>
      </c>
      <c r="D309">
        <f t="shared" si="12"/>
        <v>300</v>
      </c>
      <c r="E309" t="e">
        <f t="shared" si="13"/>
        <v>#N/A</v>
      </c>
      <c r="F309" t="e">
        <f t="shared" si="14"/>
        <v>#N/A</v>
      </c>
      <c r="J309" s="1">
        <v>10</v>
      </c>
      <c r="K309" s="1">
        <v>150</v>
      </c>
      <c r="L309" s="1">
        <v>260</v>
      </c>
    </row>
    <row r="310" spans="1:12">
      <c r="A310" s="1">
        <v>58.3</v>
      </c>
      <c r="B310" s="1">
        <v>375</v>
      </c>
      <c r="C310" s="1" t="s">
        <v>26</v>
      </c>
      <c r="D310">
        <f t="shared" si="12"/>
        <v>375</v>
      </c>
      <c r="E310" t="e">
        <f t="shared" si="13"/>
        <v>#N/A</v>
      </c>
      <c r="F310" t="e">
        <f t="shared" si="14"/>
        <v>#N/A</v>
      </c>
      <c r="J310" s="1">
        <v>7.2</v>
      </c>
      <c r="K310" s="1">
        <v>160</v>
      </c>
      <c r="L310" s="1">
        <v>345</v>
      </c>
    </row>
    <row r="311" spans="1:12">
      <c r="A311" s="1">
        <v>73</v>
      </c>
      <c r="B311" s="1">
        <v>370</v>
      </c>
      <c r="C311" s="1" t="s">
        <v>26</v>
      </c>
      <c r="D311">
        <f t="shared" si="12"/>
        <v>370</v>
      </c>
      <c r="E311" t="e">
        <f t="shared" si="13"/>
        <v>#N/A</v>
      </c>
      <c r="F311" t="e">
        <f t="shared" si="14"/>
        <v>#N/A</v>
      </c>
      <c r="J311" s="1">
        <v>9.6999999999999993</v>
      </c>
      <c r="K311" s="1">
        <v>170</v>
      </c>
      <c r="L311" s="1">
        <v>345</v>
      </c>
    </row>
    <row r="312" spans="1:12">
      <c r="A312" s="1">
        <v>73</v>
      </c>
      <c r="B312" s="1">
        <v>360</v>
      </c>
      <c r="C312" s="1" t="s">
        <v>63</v>
      </c>
      <c r="D312" t="e">
        <f t="shared" si="12"/>
        <v>#N/A</v>
      </c>
      <c r="E312">
        <f t="shared" si="13"/>
        <v>360</v>
      </c>
      <c r="F312" t="e">
        <f t="shared" si="14"/>
        <v>#N/A</v>
      </c>
      <c r="J312" s="1">
        <v>7</v>
      </c>
      <c r="K312" s="1">
        <v>170</v>
      </c>
      <c r="L312" s="1">
        <v>511</v>
      </c>
    </row>
    <row r="313" spans="1:12">
      <c r="A313" s="1">
        <v>96.9</v>
      </c>
      <c r="B313" s="1">
        <v>485</v>
      </c>
      <c r="C313" s="1" t="s">
        <v>26</v>
      </c>
      <c r="D313">
        <f t="shared" si="12"/>
        <v>485</v>
      </c>
      <c r="E313" t="e">
        <f t="shared" si="13"/>
        <v>#N/A</v>
      </c>
      <c r="F313" t="e">
        <f t="shared" si="14"/>
        <v>#N/A</v>
      </c>
      <c r="J313" s="1">
        <v>9.6</v>
      </c>
      <c r="K313" s="1">
        <v>170</v>
      </c>
      <c r="L313" s="1">
        <v>345</v>
      </c>
    </row>
    <row r="314" spans="1:12">
      <c r="A314" s="1">
        <v>50</v>
      </c>
      <c r="B314" s="1">
        <v>235</v>
      </c>
      <c r="C314" s="1" t="s">
        <v>26</v>
      </c>
      <c r="D314">
        <f t="shared" si="12"/>
        <v>235</v>
      </c>
      <c r="E314" t="e">
        <f t="shared" si="13"/>
        <v>#N/A</v>
      </c>
      <c r="F314" t="e">
        <f t="shared" si="14"/>
        <v>#N/A</v>
      </c>
      <c r="J314" s="1">
        <v>11.7</v>
      </c>
      <c r="K314" s="1">
        <v>132</v>
      </c>
      <c r="L314" s="1">
        <v>270</v>
      </c>
    </row>
    <row r="315" spans="1:12">
      <c r="A315" s="1">
        <v>50</v>
      </c>
      <c r="B315" s="1">
        <v>230</v>
      </c>
      <c r="C315" s="1" t="s">
        <v>26</v>
      </c>
      <c r="D315">
        <f t="shared" si="12"/>
        <v>230</v>
      </c>
      <c r="E315" t="e">
        <f t="shared" si="13"/>
        <v>#N/A</v>
      </c>
      <c r="F315" t="e">
        <f t="shared" si="14"/>
        <v>#N/A</v>
      </c>
      <c r="J315" s="1">
        <v>11.7</v>
      </c>
      <c r="K315" s="1">
        <v>132</v>
      </c>
      <c r="L315" s="1">
        <v>270</v>
      </c>
    </row>
    <row r="316" spans="1:12">
      <c r="A316" s="1">
        <v>46.3</v>
      </c>
      <c r="B316" s="1">
        <v>180</v>
      </c>
      <c r="C316" s="1" t="s">
        <v>26</v>
      </c>
      <c r="D316">
        <f t="shared" si="12"/>
        <v>180</v>
      </c>
      <c r="E316" t="e">
        <f t="shared" si="13"/>
        <v>#N/A</v>
      </c>
      <c r="F316" t="e">
        <f t="shared" si="14"/>
        <v>#N/A</v>
      </c>
      <c r="J316" s="1">
        <v>13.3</v>
      </c>
      <c r="K316" s="1">
        <v>130</v>
      </c>
      <c r="L316" s="1">
        <v>270</v>
      </c>
    </row>
    <row r="317" spans="1:12">
      <c r="A317" s="1">
        <v>68</v>
      </c>
      <c r="B317" s="1">
        <v>260</v>
      </c>
      <c r="C317" s="1" t="s">
        <v>26</v>
      </c>
      <c r="D317">
        <f t="shared" si="12"/>
        <v>260</v>
      </c>
      <c r="E317" t="e">
        <f t="shared" si="13"/>
        <v>#N/A</v>
      </c>
      <c r="F317" t="e">
        <f t="shared" si="14"/>
        <v>#N/A</v>
      </c>
      <c r="J317" s="1">
        <v>14.2</v>
      </c>
      <c r="K317" s="1">
        <v>130</v>
      </c>
      <c r="L317" s="1">
        <v>270</v>
      </c>
    </row>
    <row r="318" spans="1:12">
      <c r="A318" s="1">
        <v>46.3</v>
      </c>
      <c r="B318" s="1">
        <v>180</v>
      </c>
      <c r="C318" s="1" t="s">
        <v>26</v>
      </c>
      <c r="D318">
        <f t="shared" si="12"/>
        <v>180</v>
      </c>
      <c r="E318" t="e">
        <f t="shared" si="13"/>
        <v>#N/A</v>
      </c>
      <c r="F318" t="e">
        <f t="shared" si="14"/>
        <v>#N/A</v>
      </c>
      <c r="J318" s="1">
        <v>13.3</v>
      </c>
      <c r="K318" s="1">
        <v>130</v>
      </c>
      <c r="L318" s="1">
        <v>270</v>
      </c>
    </row>
    <row r="319" spans="1:12">
      <c r="A319" s="1">
        <v>68</v>
      </c>
      <c r="B319" s="1">
        <v>260</v>
      </c>
      <c r="C319" s="1" t="s">
        <v>26</v>
      </c>
      <c r="D319">
        <f t="shared" si="12"/>
        <v>260</v>
      </c>
      <c r="E319" t="e">
        <f t="shared" si="13"/>
        <v>#N/A</v>
      </c>
      <c r="F319" t="e">
        <f t="shared" si="14"/>
        <v>#N/A</v>
      </c>
      <c r="J319" s="1">
        <v>14.2</v>
      </c>
      <c r="K319" s="1">
        <v>130</v>
      </c>
      <c r="L319" s="1">
        <v>270</v>
      </c>
    </row>
    <row r="320" spans="1:12">
      <c r="A320" s="1">
        <v>79</v>
      </c>
      <c r="B320" s="1">
        <v>455</v>
      </c>
      <c r="C320" s="1" t="s">
        <v>63</v>
      </c>
      <c r="D320" t="e">
        <f t="shared" si="12"/>
        <v>#N/A</v>
      </c>
      <c r="E320">
        <f t="shared" si="13"/>
        <v>455</v>
      </c>
      <c r="F320" t="e">
        <f t="shared" si="14"/>
        <v>#N/A</v>
      </c>
      <c r="J320" s="1">
        <v>4.5</v>
      </c>
      <c r="K320" s="1">
        <v>205</v>
      </c>
      <c r="L320" s="1">
        <v>740</v>
      </c>
    </row>
    <row r="321" spans="1:12">
      <c r="A321" s="1">
        <v>79</v>
      </c>
      <c r="B321" s="1">
        <v>450</v>
      </c>
      <c r="C321" s="1" t="s">
        <v>63</v>
      </c>
      <c r="D321" t="e">
        <f t="shared" si="12"/>
        <v>#N/A</v>
      </c>
      <c r="E321">
        <f t="shared" si="13"/>
        <v>450</v>
      </c>
      <c r="F321" t="e">
        <f t="shared" si="14"/>
        <v>#N/A</v>
      </c>
      <c r="J321" s="1">
        <v>4.2</v>
      </c>
      <c r="K321" s="1">
        <v>205</v>
      </c>
      <c r="L321" s="1">
        <v>740</v>
      </c>
    </row>
    <row r="322" spans="1:12">
      <c r="A322" s="1">
        <v>79</v>
      </c>
      <c r="B322" s="1">
        <v>475</v>
      </c>
      <c r="C322" s="1" t="s">
        <v>56</v>
      </c>
      <c r="D322" t="e">
        <f t="shared" si="12"/>
        <v>#N/A</v>
      </c>
      <c r="E322" t="e">
        <f t="shared" si="13"/>
        <v>#N/A</v>
      </c>
      <c r="F322">
        <f t="shared" si="14"/>
        <v>475</v>
      </c>
      <c r="J322" s="1">
        <v>6.2</v>
      </c>
      <c r="K322" s="1">
        <v>205</v>
      </c>
      <c r="L322" s="1">
        <v>490</v>
      </c>
    </row>
    <row r="323" spans="1:12">
      <c r="A323" s="1">
        <v>67</v>
      </c>
      <c r="B323" s="1">
        <v>405</v>
      </c>
      <c r="C323" s="1" t="s">
        <v>56</v>
      </c>
      <c r="D323" t="e">
        <f t="shared" ref="D323:D386" si="15">IF(C323="FWD",B323,NA())</f>
        <v>#N/A</v>
      </c>
      <c r="E323" t="e">
        <f t="shared" ref="E323:E386" si="16">IF($C323="AWD",B323,NA())</f>
        <v>#N/A</v>
      </c>
      <c r="F323">
        <f t="shared" ref="F323:F386" si="17">IF($C323="RWD",B323,NA())</f>
        <v>405</v>
      </c>
      <c r="J323" s="1">
        <v>6.4</v>
      </c>
      <c r="K323" s="1">
        <v>205</v>
      </c>
      <c r="L323" s="1">
        <v>490</v>
      </c>
    </row>
    <row r="324" spans="1:12">
      <c r="A324" s="1">
        <v>107</v>
      </c>
      <c r="B324" s="1">
        <v>515</v>
      </c>
      <c r="C324" s="1" t="s">
        <v>63</v>
      </c>
      <c r="D324" t="e">
        <f t="shared" si="15"/>
        <v>#N/A</v>
      </c>
      <c r="E324">
        <f t="shared" si="16"/>
        <v>515</v>
      </c>
      <c r="F324" t="e">
        <f t="shared" si="17"/>
        <v>#N/A</v>
      </c>
      <c r="J324" s="1">
        <v>5</v>
      </c>
      <c r="K324" s="1">
        <v>210</v>
      </c>
      <c r="L324" s="1">
        <v>840</v>
      </c>
    </row>
    <row r="325" spans="1:12">
      <c r="A325" s="1">
        <v>107</v>
      </c>
      <c r="B325" s="1">
        <v>495</v>
      </c>
      <c r="C325" s="1" t="s">
        <v>63</v>
      </c>
      <c r="D325" t="e">
        <f t="shared" si="15"/>
        <v>#N/A</v>
      </c>
      <c r="E325">
        <f t="shared" si="16"/>
        <v>495</v>
      </c>
      <c r="F325" t="e">
        <f t="shared" si="17"/>
        <v>#N/A</v>
      </c>
      <c r="J325" s="1">
        <v>4.7</v>
      </c>
      <c r="K325" s="1">
        <v>210</v>
      </c>
      <c r="L325" s="1">
        <v>910</v>
      </c>
    </row>
    <row r="326" spans="1:12">
      <c r="A326" s="1">
        <v>107</v>
      </c>
      <c r="B326" s="1">
        <v>530</v>
      </c>
      <c r="C326" s="1" t="s">
        <v>56</v>
      </c>
      <c r="D326" t="e">
        <f t="shared" si="15"/>
        <v>#N/A</v>
      </c>
      <c r="E326" t="e">
        <f t="shared" si="16"/>
        <v>#N/A</v>
      </c>
      <c r="F326">
        <f t="shared" si="17"/>
        <v>530</v>
      </c>
      <c r="J326" s="1">
        <v>7.8</v>
      </c>
      <c r="K326" s="1">
        <v>180</v>
      </c>
      <c r="L326" s="1">
        <v>490</v>
      </c>
    </row>
    <row r="327" spans="1:12">
      <c r="A327" s="1">
        <v>94</v>
      </c>
      <c r="B327" s="1">
        <v>485</v>
      </c>
      <c r="C327" s="1" t="s">
        <v>63</v>
      </c>
      <c r="D327" t="e">
        <f t="shared" si="15"/>
        <v>#N/A</v>
      </c>
      <c r="E327">
        <f t="shared" si="16"/>
        <v>485</v>
      </c>
      <c r="F327" t="e">
        <f t="shared" si="17"/>
        <v>#N/A</v>
      </c>
      <c r="J327" s="1">
        <v>3.8</v>
      </c>
      <c r="K327" s="1">
        <v>200</v>
      </c>
      <c r="L327" s="1">
        <v>686</v>
      </c>
    </row>
    <row r="328" spans="1:12">
      <c r="A328" s="1">
        <v>94</v>
      </c>
      <c r="B328" s="1">
        <v>495</v>
      </c>
      <c r="C328" s="1" t="s">
        <v>56</v>
      </c>
      <c r="D328" t="e">
        <f t="shared" si="15"/>
        <v>#N/A</v>
      </c>
      <c r="E328" t="e">
        <f t="shared" si="16"/>
        <v>#N/A</v>
      </c>
      <c r="F328">
        <f t="shared" si="17"/>
        <v>495</v>
      </c>
      <c r="J328" s="1">
        <v>7.4</v>
      </c>
      <c r="K328" s="1">
        <v>180</v>
      </c>
      <c r="L328" s="1">
        <v>343</v>
      </c>
    </row>
    <row r="329" spans="1:12">
      <c r="A329" s="1">
        <v>95</v>
      </c>
      <c r="B329" s="1">
        <v>470</v>
      </c>
      <c r="C329" s="1" t="s">
        <v>63</v>
      </c>
      <c r="D329" t="e">
        <f t="shared" si="15"/>
        <v>#N/A</v>
      </c>
      <c r="E329">
        <f t="shared" si="16"/>
        <v>470</v>
      </c>
      <c r="F329" t="e">
        <f t="shared" si="17"/>
        <v>#N/A</v>
      </c>
      <c r="J329" s="1">
        <v>5.2</v>
      </c>
      <c r="K329" s="1">
        <v>220</v>
      </c>
      <c r="L329" s="1">
        <v>650</v>
      </c>
    </row>
    <row r="330" spans="1:12">
      <c r="A330" s="1">
        <v>95</v>
      </c>
      <c r="B330" s="1">
        <v>470</v>
      </c>
      <c r="C330" s="1" t="s">
        <v>63</v>
      </c>
      <c r="D330" t="e">
        <f t="shared" si="15"/>
        <v>#N/A</v>
      </c>
      <c r="E330">
        <f t="shared" si="16"/>
        <v>470</v>
      </c>
      <c r="F330" t="e">
        <f t="shared" si="17"/>
        <v>#N/A</v>
      </c>
      <c r="J330" s="1">
        <v>4.0999999999999996</v>
      </c>
      <c r="K330" s="1">
        <v>240</v>
      </c>
      <c r="L330" s="1">
        <v>820</v>
      </c>
    </row>
    <row r="331" spans="1:12">
      <c r="A331" s="1">
        <v>95</v>
      </c>
      <c r="B331" s="1">
        <v>495</v>
      </c>
      <c r="C331" s="1" t="s">
        <v>56</v>
      </c>
      <c r="D331" t="e">
        <f t="shared" si="15"/>
        <v>#N/A</v>
      </c>
      <c r="E331" t="e">
        <f t="shared" si="16"/>
        <v>#N/A</v>
      </c>
      <c r="F331">
        <f t="shared" si="17"/>
        <v>495</v>
      </c>
      <c r="J331" s="1">
        <v>5.7</v>
      </c>
      <c r="K331" s="1">
        <v>220</v>
      </c>
      <c r="L331" s="1">
        <v>563</v>
      </c>
    </row>
    <row r="332" spans="1:12">
      <c r="A332" s="1">
        <v>95</v>
      </c>
      <c r="B332" s="1">
        <v>460</v>
      </c>
      <c r="C332" s="1" t="s">
        <v>63</v>
      </c>
      <c r="D332" t="e">
        <f t="shared" si="15"/>
        <v>#N/A</v>
      </c>
      <c r="E332">
        <f t="shared" si="16"/>
        <v>460</v>
      </c>
      <c r="F332" t="e">
        <f t="shared" si="17"/>
        <v>#N/A</v>
      </c>
      <c r="J332" s="1">
        <v>3.3</v>
      </c>
      <c r="K332" s="1">
        <v>260</v>
      </c>
      <c r="L332" s="1">
        <v>1001</v>
      </c>
    </row>
    <row r="333" spans="1:12">
      <c r="A333" s="1">
        <v>82.3</v>
      </c>
      <c r="B333" s="1">
        <v>495</v>
      </c>
      <c r="C333" s="1" t="s">
        <v>56</v>
      </c>
      <c r="D333" t="e">
        <f t="shared" si="15"/>
        <v>#N/A</v>
      </c>
      <c r="E333" t="e">
        <f t="shared" si="16"/>
        <v>#N/A</v>
      </c>
      <c r="F333">
        <f t="shared" si="17"/>
        <v>495</v>
      </c>
      <c r="J333" s="1">
        <v>4.8</v>
      </c>
      <c r="K333" s="1">
        <v>230</v>
      </c>
      <c r="L333" s="1">
        <v>410</v>
      </c>
    </row>
    <row r="334" spans="1:12">
      <c r="A334" s="1">
        <v>82.3</v>
      </c>
      <c r="B334" s="1">
        <v>490</v>
      </c>
      <c r="C334" s="1" t="s">
        <v>63</v>
      </c>
      <c r="D334" t="e">
        <f t="shared" si="15"/>
        <v>#N/A</v>
      </c>
      <c r="E334">
        <f t="shared" si="16"/>
        <v>490</v>
      </c>
      <c r="F334" t="e">
        <f t="shared" si="17"/>
        <v>#N/A</v>
      </c>
      <c r="J334" s="1">
        <v>4.5999999999999996</v>
      </c>
      <c r="K334" s="1">
        <v>230</v>
      </c>
      <c r="L334" s="1">
        <v>585</v>
      </c>
    </row>
    <row r="335" spans="1:12">
      <c r="A335" s="1">
        <v>97</v>
      </c>
      <c r="B335" s="1">
        <v>510</v>
      </c>
      <c r="C335" s="1" t="s">
        <v>63</v>
      </c>
      <c r="D335" t="e">
        <f t="shared" si="15"/>
        <v>#N/A</v>
      </c>
      <c r="E335">
        <f t="shared" si="16"/>
        <v>510</v>
      </c>
      <c r="F335" t="e">
        <f t="shared" si="17"/>
        <v>#N/A</v>
      </c>
      <c r="J335" s="1">
        <v>4.7</v>
      </c>
      <c r="K335" s="1">
        <v>220</v>
      </c>
      <c r="L335" s="1">
        <v>610</v>
      </c>
    </row>
    <row r="336" spans="1:12">
      <c r="A336" s="1">
        <v>97</v>
      </c>
      <c r="B336" s="1">
        <v>565</v>
      </c>
      <c r="C336" s="1" t="s">
        <v>63</v>
      </c>
      <c r="D336" t="e">
        <f t="shared" si="15"/>
        <v>#N/A</v>
      </c>
      <c r="E336">
        <f t="shared" si="16"/>
        <v>565</v>
      </c>
      <c r="F336" t="e">
        <f t="shared" si="17"/>
        <v>#N/A</v>
      </c>
      <c r="J336" s="1">
        <v>4.5999999999999996</v>
      </c>
      <c r="K336" s="1">
        <v>230</v>
      </c>
      <c r="L336" s="1">
        <v>610</v>
      </c>
    </row>
    <row r="337" spans="1:12">
      <c r="A337" s="1">
        <v>82.3</v>
      </c>
      <c r="B337" s="1">
        <v>490</v>
      </c>
      <c r="C337" s="1" t="s">
        <v>63</v>
      </c>
      <c r="D337" t="e">
        <f t="shared" si="15"/>
        <v>#N/A</v>
      </c>
      <c r="E337">
        <f t="shared" si="16"/>
        <v>490</v>
      </c>
      <c r="F337" t="e">
        <f t="shared" si="17"/>
        <v>#N/A</v>
      </c>
      <c r="J337" s="1">
        <v>3.7</v>
      </c>
      <c r="K337" s="1">
        <v>250</v>
      </c>
      <c r="L337" s="1">
        <v>695</v>
      </c>
    </row>
    <row r="338" spans="1:12">
      <c r="A338" s="1">
        <v>97</v>
      </c>
      <c r="B338" s="1">
        <v>510</v>
      </c>
      <c r="C338" s="1" t="s">
        <v>63</v>
      </c>
      <c r="D338" t="e">
        <f t="shared" si="15"/>
        <v>#N/A</v>
      </c>
      <c r="E338">
        <f t="shared" si="16"/>
        <v>510</v>
      </c>
      <c r="F338" t="e">
        <f t="shared" si="17"/>
        <v>#N/A</v>
      </c>
      <c r="J338" s="1">
        <v>3.8</v>
      </c>
      <c r="K338" s="1">
        <v>240</v>
      </c>
      <c r="L338" s="1">
        <v>710</v>
      </c>
    </row>
    <row r="339" spans="1:12">
      <c r="A339" s="1">
        <v>97</v>
      </c>
      <c r="B339" s="1">
        <v>565</v>
      </c>
      <c r="C339" s="1" t="s">
        <v>63</v>
      </c>
      <c r="D339" t="e">
        <f t="shared" si="15"/>
        <v>#N/A</v>
      </c>
      <c r="E339">
        <f t="shared" si="16"/>
        <v>565</v>
      </c>
      <c r="F339" t="e">
        <f t="shared" si="17"/>
        <v>#N/A</v>
      </c>
      <c r="J339" s="1">
        <v>3.7</v>
      </c>
      <c r="K339" s="1">
        <v>250</v>
      </c>
      <c r="L339" s="1">
        <v>710</v>
      </c>
    </row>
    <row r="340" spans="1:12">
      <c r="A340" s="1">
        <v>97</v>
      </c>
      <c r="B340" s="1">
        <v>510</v>
      </c>
      <c r="C340" s="1" t="s">
        <v>63</v>
      </c>
      <c r="D340" t="e">
        <f t="shared" si="15"/>
        <v>#N/A</v>
      </c>
      <c r="E340">
        <f t="shared" si="16"/>
        <v>510</v>
      </c>
      <c r="F340" t="e">
        <f t="shared" si="17"/>
        <v>#N/A</v>
      </c>
      <c r="J340" s="1">
        <v>3.7</v>
      </c>
      <c r="K340" s="1">
        <v>250</v>
      </c>
      <c r="L340" s="1">
        <v>710</v>
      </c>
    </row>
    <row r="341" spans="1:12">
      <c r="A341" s="1">
        <v>82.3</v>
      </c>
      <c r="B341" s="1">
        <v>440</v>
      </c>
      <c r="C341" s="1" t="s">
        <v>63</v>
      </c>
      <c r="D341" t="e">
        <f t="shared" si="15"/>
        <v>#N/A</v>
      </c>
      <c r="E341">
        <f t="shared" si="16"/>
        <v>440</v>
      </c>
      <c r="F341" t="e">
        <f t="shared" si="17"/>
        <v>#N/A</v>
      </c>
      <c r="J341" s="1">
        <v>3.7</v>
      </c>
      <c r="K341" s="1">
        <v>250</v>
      </c>
      <c r="L341" s="1">
        <v>695</v>
      </c>
    </row>
    <row r="342" spans="1:12">
      <c r="A342" s="1">
        <v>97</v>
      </c>
      <c r="B342" s="1">
        <v>535</v>
      </c>
      <c r="C342" s="1" t="s">
        <v>63</v>
      </c>
      <c r="D342" t="e">
        <f t="shared" si="15"/>
        <v>#N/A</v>
      </c>
      <c r="E342">
        <f t="shared" si="16"/>
        <v>535</v>
      </c>
      <c r="F342" t="e">
        <f t="shared" si="17"/>
        <v>#N/A</v>
      </c>
      <c r="J342" s="1">
        <v>3.3</v>
      </c>
      <c r="K342" s="1">
        <v>250</v>
      </c>
      <c r="L342" s="1">
        <v>790</v>
      </c>
    </row>
    <row r="343" spans="1:12">
      <c r="A343" s="1">
        <v>97</v>
      </c>
      <c r="B343" s="1">
        <v>505</v>
      </c>
      <c r="C343" s="1" t="s">
        <v>63</v>
      </c>
      <c r="D343" t="e">
        <f t="shared" si="15"/>
        <v>#N/A</v>
      </c>
      <c r="E343">
        <f t="shared" si="16"/>
        <v>505</v>
      </c>
      <c r="F343" t="e">
        <f t="shared" si="17"/>
        <v>#N/A</v>
      </c>
      <c r="J343" s="1">
        <v>3.3</v>
      </c>
      <c r="K343" s="1">
        <v>250</v>
      </c>
      <c r="L343" s="1">
        <v>790</v>
      </c>
    </row>
    <row r="344" spans="1:12">
      <c r="A344" s="1">
        <v>97</v>
      </c>
      <c r="B344" s="1">
        <v>575</v>
      </c>
      <c r="C344" s="1" t="s">
        <v>56</v>
      </c>
      <c r="D344" t="e">
        <f t="shared" si="15"/>
        <v>#N/A</v>
      </c>
      <c r="E344" t="e">
        <f t="shared" si="16"/>
        <v>#N/A</v>
      </c>
      <c r="F344">
        <f t="shared" si="17"/>
        <v>575</v>
      </c>
      <c r="J344" s="1">
        <v>4.8</v>
      </c>
      <c r="K344" s="1">
        <v>230</v>
      </c>
      <c r="L344" s="1">
        <v>420</v>
      </c>
    </row>
    <row r="345" spans="1:12">
      <c r="A345" s="1">
        <v>97</v>
      </c>
      <c r="B345" s="1">
        <v>530</v>
      </c>
      <c r="C345" s="1" t="s">
        <v>56</v>
      </c>
      <c r="D345" t="e">
        <f t="shared" si="15"/>
        <v>#N/A</v>
      </c>
      <c r="E345" t="e">
        <f t="shared" si="16"/>
        <v>#N/A</v>
      </c>
      <c r="F345">
        <f t="shared" si="17"/>
        <v>530</v>
      </c>
      <c r="J345" s="1">
        <v>4.8</v>
      </c>
      <c r="K345" s="1">
        <v>230</v>
      </c>
      <c r="L345" s="1">
        <v>420</v>
      </c>
    </row>
    <row r="346" spans="1:12">
      <c r="A346" s="1">
        <v>82.3</v>
      </c>
      <c r="B346" s="1">
        <v>460</v>
      </c>
      <c r="C346" s="1" t="s">
        <v>56</v>
      </c>
      <c r="D346" t="e">
        <f t="shared" si="15"/>
        <v>#N/A</v>
      </c>
      <c r="E346" t="e">
        <f t="shared" si="16"/>
        <v>#N/A</v>
      </c>
      <c r="F346">
        <f t="shared" si="17"/>
        <v>460</v>
      </c>
      <c r="J346" s="1">
        <v>4.8</v>
      </c>
      <c r="K346" s="1">
        <v>230</v>
      </c>
      <c r="L346" s="1">
        <v>410</v>
      </c>
    </row>
    <row r="347" spans="1:12">
      <c r="A347" s="1">
        <v>97</v>
      </c>
      <c r="B347" s="1">
        <v>535</v>
      </c>
      <c r="C347" s="1" t="s">
        <v>63</v>
      </c>
      <c r="D347" t="e">
        <f t="shared" si="15"/>
        <v>#N/A</v>
      </c>
      <c r="E347">
        <f t="shared" si="16"/>
        <v>535</v>
      </c>
      <c r="F347" t="e">
        <f t="shared" si="17"/>
        <v>#N/A</v>
      </c>
      <c r="J347" s="1">
        <v>2.7</v>
      </c>
      <c r="K347" s="1">
        <v>260</v>
      </c>
      <c r="L347" s="1">
        <v>940</v>
      </c>
    </row>
    <row r="348" spans="1:12">
      <c r="A348" s="1">
        <v>97</v>
      </c>
      <c r="B348" s="1">
        <v>495</v>
      </c>
      <c r="C348" s="1" t="s">
        <v>63</v>
      </c>
      <c r="D348" t="e">
        <f t="shared" si="15"/>
        <v>#N/A</v>
      </c>
      <c r="E348">
        <f t="shared" si="16"/>
        <v>495</v>
      </c>
      <c r="F348" t="e">
        <f t="shared" si="17"/>
        <v>#N/A</v>
      </c>
      <c r="J348" s="1">
        <v>2.8</v>
      </c>
      <c r="K348" s="1">
        <v>250</v>
      </c>
      <c r="L348" s="1">
        <v>940</v>
      </c>
    </row>
    <row r="349" spans="1:12">
      <c r="A349" s="1">
        <v>97</v>
      </c>
      <c r="B349" s="1">
        <v>475</v>
      </c>
      <c r="C349" s="1" t="s">
        <v>63</v>
      </c>
      <c r="D349" t="e">
        <f t="shared" si="15"/>
        <v>#N/A</v>
      </c>
      <c r="E349">
        <f t="shared" si="16"/>
        <v>475</v>
      </c>
      <c r="F349" t="e">
        <f t="shared" si="17"/>
        <v>#N/A</v>
      </c>
      <c r="J349" s="1">
        <v>2.2999999999999998</v>
      </c>
      <c r="K349" s="1">
        <v>290</v>
      </c>
      <c r="L349" s="1">
        <v>1340</v>
      </c>
    </row>
    <row r="350" spans="1:12">
      <c r="A350" s="1">
        <v>97</v>
      </c>
      <c r="B350" s="1">
        <v>475</v>
      </c>
      <c r="C350" s="1" t="s">
        <v>63</v>
      </c>
      <c r="D350" t="e">
        <f t="shared" si="15"/>
        <v>#N/A</v>
      </c>
      <c r="E350">
        <f t="shared" si="16"/>
        <v>475</v>
      </c>
      <c r="F350" t="e">
        <f t="shared" si="17"/>
        <v>#N/A</v>
      </c>
      <c r="J350" s="1">
        <v>2.2000000000000002</v>
      </c>
      <c r="K350" s="1">
        <v>305</v>
      </c>
      <c r="L350" s="1">
        <v>1340</v>
      </c>
    </row>
    <row r="351" spans="1:12">
      <c r="A351" s="1">
        <v>97</v>
      </c>
      <c r="B351" s="1">
        <v>525</v>
      </c>
      <c r="C351" s="1" t="s">
        <v>63</v>
      </c>
      <c r="D351" t="e">
        <f t="shared" si="15"/>
        <v>#N/A</v>
      </c>
      <c r="E351">
        <f t="shared" si="16"/>
        <v>525</v>
      </c>
      <c r="F351" t="e">
        <f t="shared" si="17"/>
        <v>#N/A</v>
      </c>
      <c r="J351" s="1">
        <v>2.4</v>
      </c>
      <c r="K351" s="1">
        <v>260</v>
      </c>
      <c r="L351" s="1">
        <v>1110</v>
      </c>
    </row>
    <row r="352" spans="1:12">
      <c r="A352" s="1">
        <v>97</v>
      </c>
      <c r="B352" s="1">
        <v>485</v>
      </c>
      <c r="C352" s="1" t="s">
        <v>63</v>
      </c>
      <c r="D352" t="e">
        <f t="shared" si="15"/>
        <v>#N/A</v>
      </c>
      <c r="E352">
        <f t="shared" si="16"/>
        <v>485</v>
      </c>
      <c r="F352" t="e">
        <f t="shared" si="17"/>
        <v>#N/A</v>
      </c>
      <c r="J352" s="1">
        <v>2.5</v>
      </c>
      <c r="K352" s="1">
        <v>250</v>
      </c>
      <c r="L352" s="1">
        <v>1110</v>
      </c>
    </row>
    <row r="353" spans="1:12">
      <c r="A353" s="1">
        <v>97</v>
      </c>
      <c r="B353" s="1">
        <v>505</v>
      </c>
      <c r="C353" s="1" t="s">
        <v>63</v>
      </c>
      <c r="D353" t="e">
        <f t="shared" si="15"/>
        <v>#N/A</v>
      </c>
      <c r="E353">
        <f t="shared" si="16"/>
        <v>505</v>
      </c>
      <c r="F353" t="e">
        <f t="shared" si="17"/>
        <v>#N/A</v>
      </c>
      <c r="J353" s="1">
        <v>2.4</v>
      </c>
      <c r="K353" s="1">
        <v>260</v>
      </c>
      <c r="L353" s="1">
        <v>1110</v>
      </c>
    </row>
    <row r="354" spans="1:12">
      <c r="A354" s="1">
        <v>97</v>
      </c>
      <c r="B354" s="1">
        <v>505</v>
      </c>
      <c r="C354" s="1" t="s">
        <v>63</v>
      </c>
      <c r="D354" t="e">
        <f t="shared" si="15"/>
        <v>#N/A</v>
      </c>
      <c r="E354">
        <f t="shared" si="16"/>
        <v>505</v>
      </c>
      <c r="F354" t="e">
        <f t="shared" si="17"/>
        <v>#N/A</v>
      </c>
      <c r="J354" s="1">
        <v>2.7</v>
      </c>
      <c r="K354" s="1">
        <v>260</v>
      </c>
      <c r="L354" s="1">
        <v>940</v>
      </c>
    </row>
    <row r="355" spans="1:12">
      <c r="A355" s="1">
        <v>40</v>
      </c>
      <c r="B355" s="1">
        <v>245</v>
      </c>
      <c r="C355" s="1" t="s">
        <v>26</v>
      </c>
      <c r="D355">
        <f t="shared" si="15"/>
        <v>245</v>
      </c>
      <c r="E355" t="e">
        <f t="shared" si="16"/>
        <v>#N/A</v>
      </c>
      <c r="F355" t="e">
        <f t="shared" si="17"/>
        <v>#N/A</v>
      </c>
      <c r="J355" s="1">
        <v>9.1999999999999993</v>
      </c>
      <c r="K355" s="1">
        <v>150</v>
      </c>
      <c r="L355" s="1">
        <v>225</v>
      </c>
    </row>
    <row r="356" spans="1:12">
      <c r="A356" s="1">
        <v>52</v>
      </c>
      <c r="B356" s="1">
        <v>315</v>
      </c>
      <c r="C356" s="1" t="s">
        <v>26</v>
      </c>
      <c r="D356">
        <f t="shared" si="15"/>
        <v>315</v>
      </c>
      <c r="E356" t="e">
        <f t="shared" si="16"/>
        <v>#N/A</v>
      </c>
      <c r="F356" t="e">
        <f t="shared" si="17"/>
        <v>#N/A</v>
      </c>
      <c r="J356" s="1">
        <v>8.1999999999999993</v>
      </c>
      <c r="K356" s="1">
        <v>150</v>
      </c>
      <c r="L356" s="1">
        <v>245</v>
      </c>
    </row>
    <row r="357" spans="1:12">
      <c r="A357" s="1">
        <v>40</v>
      </c>
      <c r="B357" s="1">
        <v>250</v>
      </c>
      <c r="C357" s="1" t="s">
        <v>26</v>
      </c>
      <c r="D357">
        <f t="shared" si="15"/>
        <v>250</v>
      </c>
      <c r="E357" t="e">
        <f t="shared" si="16"/>
        <v>#N/A</v>
      </c>
      <c r="F357" t="e">
        <f t="shared" si="17"/>
        <v>#N/A</v>
      </c>
      <c r="J357" s="1">
        <v>9</v>
      </c>
      <c r="K357" s="1">
        <v>150</v>
      </c>
      <c r="L357" s="1">
        <v>225</v>
      </c>
    </row>
    <row r="358" spans="1:12">
      <c r="A358" s="1">
        <v>40</v>
      </c>
      <c r="B358" s="1">
        <v>255</v>
      </c>
      <c r="C358" s="1" t="s">
        <v>26</v>
      </c>
      <c r="D358">
        <f t="shared" si="15"/>
        <v>255</v>
      </c>
      <c r="E358" t="e">
        <f t="shared" si="16"/>
        <v>#N/A</v>
      </c>
      <c r="F358" t="e">
        <f t="shared" si="17"/>
        <v>#N/A</v>
      </c>
      <c r="J358" s="1">
        <v>12</v>
      </c>
      <c r="K358" s="1">
        <v>130</v>
      </c>
      <c r="L358" s="1">
        <v>215</v>
      </c>
    </row>
    <row r="359" spans="1:12">
      <c r="A359" s="1">
        <v>52</v>
      </c>
      <c r="B359" s="1">
        <v>320</v>
      </c>
      <c r="C359" s="1" t="s">
        <v>26</v>
      </c>
      <c r="D359">
        <f t="shared" si="15"/>
        <v>320</v>
      </c>
      <c r="E359" t="e">
        <f t="shared" si="16"/>
        <v>#N/A</v>
      </c>
      <c r="F359" t="e">
        <f t="shared" si="17"/>
        <v>#N/A</v>
      </c>
      <c r="J359" s="1">
        <v>8</v>
      </c>
      <c r="K359" s="1">
        <v>150</v>
      </c>
      <c r="L359" s="1">
        <v>245</v>
      </c>
    </row>
    <row r="360" spans="1:12">
      <c r="A360" s="1">
        <v>45</v>
      </c>
      <c r="B360" s="1">
        <v>225</v>
      </c>
      <c r="C360" s="1" t="s">
        <v>26</v>
      </c>
      <c r="D360">
        <f t="shared" si="15"/>
        <v>225</v>
      </c>
      <c r="E360" t="e">
        <f t="shared" si="16"/>
        <v>#N/A</v>
      </c>
      <c r="F360" t="e">
        <f t="shared" si="17"/>
        <v>#N/A</v>
      </c>
      <c r="J360" s="1">
        <v>12.6</v>
      </c>
      <c r="K360" s="1">
        <v>135</v>
      </c>
      <c r="L360" s="1">
        <v>245</v>
      </c>
    </row>
    <row r="361" spans="1:12">
      <c r="A361" s="1">
        <v>45</v>
      </c>
      <c r="B361" s="1">
        <v>220</v>
      </c>
      <c r="C361" s="1" t="s">
        <v>26</v>
      </c>
      <c r="D361">
        <f t="shared" si="15"/>
        <v>220</v>
      </c>
      <c r="E361" t="e">
        <f t="shared" si="16"/>
        <v>#N/A</v>
      </c>
      <c r="F361" t="e">
        <f t="shared" si="17"/>
        <v>#N/A</v>
      </c>
      <c r="J361" s="1">
        <v>13.3</v>
      </c>
      <c r="K361" s="1">
        <v>130</v>
      </c>
      <c r="L361" s="1">
        <v>245</v>
      </c>
    </row>
    <row r="362" spans="1:12">
      <c r="A362" s="1">
        <v>60</v>
      </c>
      <c r="B362" s="1">
        <v>380</v>
      </c>
      <c r="C362" s="1" t="s">
        <v>26</v>
      </c>
      <c r="D362">
        <f t="shared" si="15"/>
        <v>380</v>
      </c>
      <c r="E362" t="e">
        <f t="shared" si="16"/>
        <v>#N/A</v>
      </c>
      <c r="F362" t="e">
        <f t="shared" si="17"/>
        <v>#N/A</v>
      </c>
      <c r="J362" s="1">
        <v>10.5</v>
      </c>
      <c r="K362" s="1">
        <v>150</v>
      </c>
      <c r="L362" s="1">
        <v>250</v>
      </c>
    </row>
    <row r="363" spans="1:12">
      <c r="A363" s="1">
        <v>60</v>
      </c>
      <c r="B363" s="1">
        <v>380</v>
      </c>
      <c r="C363" s="1" t="s">
        <v>26</v>
      </c>
      <c r="D363">
        <f t="shared" si="15"/>
        <v>380</v>
      </c>
      <c r="E363" t="e">
        <f t="shared" si="16"/>
        <v>#N/A</v>
      </c>
      <c r="F363" t="e">
        <f t="shared" si="17"/>
        <v>#N/A</v>
      </c>
      <c r="J363" s="1">
        <v>7.4</v>
      </c>
      <c r="K363" s="1">
        <v>160</v>
      </c>
      <c r="L363" s="1">
        <v>300</v>
      </c>
    </row>
    <row r="364" spans="1:12">
      <c r="A364" s="1">
        <v>60</v>
      </c>
      <c r="B364" s="1">
        <v>340</v>
      </c>
      <c r="C364" s="1" t="s">
        <v>26</v>
      </c>
      <c r="D364">
        <f t="shared" si="15"/>
        <v>340</v>
      </c>
      <c r="E364" t="e">
        <f t="shared" si="16"/>
        <v>#N/A</v>
      </c>
      <c r="F364" t="e">
        <f t="shared" si="17"/>
        <v>#N/A</v>
      </c>
      <c r="J364" s="1">
        <v>8.6</v>
      </c>
      <c r="K364" s="1">
        <v>150</v>
      </c>
      <c r="L364" s="1">
        <v>280</v>
      </c>
    </row>
    <row r="365" spans="1:12">
      <c r="A365" s="1">
        <v>87</v>
      </c>
      <c r="B365" s="1">
        <v>480</v>
      </c>
      <c r="C365" s="1" t="s">
        <v>26</v>
      </c>
      <c r="D365">
        <f t="shared" si="15"/>
        <v>480</v>
      </c>
      <c r="E365" t="e">
        <f t="shared" si="16"/>
        <v>#N/A</v>
      </c>
      <c r="F365" t="e">
        <f t="shared" si="17"/>
        <v>#N/A</v>
      </c>
      <c r="J365" s="1">
        <v>7.9</v>
      </c>
      <c r="K365" s="1">
        <v>170</v>
      </c>
      <c r="L365" s="1">
        <v>300</v>
      </c>
    </row>
    <row r="366" spans="1:12">
      <c r="A366" s="1">
        <v>102</v>
      </c>
      <c r="B366" s="1">
        <v>465</v>
      </c>
      <c r="C366" s="1" t="s">
        <v>63</v>
      </c>
      <c r="D366" t="e">
        <f t="shared" si="15"/>
        <v>#N/A</v>
      </c>
      <c r="E366">
        <f t="shared" si="16"/>
        <v>465</v>
      </c>
      <c r="F366" t="e">
        <f t="shared" si="17"/>
        <v>#N/A</v>
      </c>
      <c r="J366" s="1">
        <v>4.5</v>
      </c>
      <c r="K366" s="1">
        <v>250</v>
      </c>
      <c r="L366" s="1">
        <v>900</v>
      </c>
    </row>
    <row r="367" spans="1:12">
      <c r="A367" s="1">
        <v>52</v>
      </c>
      <c r="B367" s="1">
        <v>310</v>
      </c>
      <c r="C367" s="1" t="s">
        <v>56</v>
      </c>
      <c r="D367" t="e">
        <f t="shared" si="15"/>
        <v>#N/A</v>
      </c>
      <c r="E367" t="e">
        <f t="shared" si="16"/>
        <v>#N/A</v>
      </c>
      <c r="F367">
        <f t="shared" si="17"/>
        <v>310</v>
      </c>
      <c r="J367" s="1">
        <v>9</v>
      </c>
      <c r="K367" s="1">
        <v>160</v>
      </c>
      <c r="L367" s="1">
        <v>310</v>
      </c>
    </row>
    <row r="368" spans="1:12">
      <c r="A368" s="1">
        <v>59</v>
      </c>
      <c r="B368" s="1">
        <v>350</v>
      </c>
      <c r="C368" s="1" t="s">
        <v>56</v>
      </c>
      <c r="D368" t="e">
        <f t="shared" si="15"/>
        <v>#N/A</v>
      </c>
      <c r="E368" t="e">
        <f t="shared" si="16"/>
        <v>#N/A</v>
      </c>
      <c r="F368">
        <f t="shared" si="17"/>
        <v>350</v>
      </c>
      <c r="J368" s="1">
        <v>8.5</v>
      </c>
      <c r="K368" s="1">
        <v>160</v>
      </c>
      <c r="L368" s="1">
        <v>310</v>
      </c>
    </row>
    <row r="369" spans="1:12">
      <c r="A369" s="1">
        <v>77</v>
      </c>
      <c r="B369" s="1">
        <v>450</v>
      </c>
      <c r="C369" s="1" t="s">
        <v>56</v>
      </c>
      <c r="D369" t="e">
        <f t="shared" si="15"/>
        <v>#N/A</v>
      </c>
      <c r="E369" t="e">
        <f t="shared" si="16"/>
        <v>#N/A</v>
      </c>
      <c r="F369">
        <f t="shared" si="17"/>
        <v>450</v>
      </c>
      <c r="J369" s="1">
        <v>6.6</v>
      </c>
      <c r="K369" s="1">
        <v>180</v>
      </c>
      <c r="L369" s="1">
        <v>545</v>
      </c>
    </row>
    <row r="370" spans="1:12">
      <c r="A370" s="1">
        <v>79</v>
      </c>
      <c r="B370" s="1">
        <v>450</v>
      </c>
      <c r="C370" s="1" t="s">
        <v>63</v>
      </c>
      <c r="D370" t="e">
        <f t="shared" si="15"/>
        <v>#N/A</v>
      </c>
      <c r="E370">
        <f t="shared" si="16"/>
        <v>450</v>
      </c>
      <c r="F370" t="e">
        <f t="shared" si="17"/>
        <v>#N/A</v>
      </c>
      <c r="J370" s="1">
        <v>5.4</v>
      </c>
      <c r="K370" s="1">
        <v>180</v>
      </c>
      <c r="L370" s="1">
        <v>679</v>
      </c>
    </row>
    <row r="371" spans="1:12">
      <c r="A371" s="1">
        <v>59</v>
      </c>
      <c r="B371" s="1">
        <v>360</v>
      </c>
      <c r="C371" s="1" t="s">
        <v>56</v>
      </c>
      <c r="D371" t="e">
        <f t="shared" si="15"/>
        <v>#N/A</v>
      </c>
      <c r="E371" t="e">
        <f t="shared" si="16"/>
        <v>#N/A</v>
      </c>
      <c r="F371">
        <f t="shared" si="17"/>
        <v>360</v>
      </c>
      <c r="J371" s="1">
        <v>8.1</v>
      </c>
      <c r="K371" s="1">
        <v>160</v>
      </c>
      <c r="L371" s="1">
        <v>310</v>
      </c>
    </row>
    <row r="372" spans="1:12">
      <c r="A372" s="1">
        <v>77</v>
      </c>
      <c r="B372" s="1">
        <v>455</v>
      </c>
      <c r="C372" s="1" t="s">
        <v>56</v>
      </c>
      <c r="D372" t="e">
        <f t="shared" si="15"/>
        <v>#N/A</v>
      </c>
      <c r="E372" t="e">
        <f t="shared" si="16"/>
        <v>#N/A</v>
      </c>
      <c r="F372">
        <f t="shared" si="17"/>
        <v>455</v>
      </c>
      <c r="J372" s="1">
        <v>6.7</v>
      </c>
      <c r="K372" s="1">
        <v>180</v>
      </c>
      <c r="L372" s="1">
        <v>545</v>
      </c>
    </row>
    <row r="373" spans="1:12">
      <c r="A373" s="1">
        <v>77</v>
      </c>
      <c r="B373" s="1">
        <v>450</v>
      </c>
      <c r="C373" s="1" t="s">
        <v>63</v>
      </c>
      <c r="D373" t="e">
        <f t="shared" si="15"/>
        <v>#N/A</v>
      </c>
      <c r="E373">
        <f t="shared" si="16"/>
        <v>450</v>
      </c>
      <c r="F373" t="e">
        <f t="shared" si="17"/>
        <v>#N/A</v>
      </c>
      <c r="J373" s="1">
        <v>6.7</v>
      </c>
      <c r="K373" s="1">
        <v>180</v>
      </c>
      <c r="L373" s="1">
        <v>679</v>
      </c>
    </row>
    <row r="374" spans="1:12">
      <c r="A374" s="1">
        <v>59</v>
      </c>
      <c r="B374" s="1">
        <v>370</v>
      </c>
      <c r="C374" s="1" t="s">
        <v>56</v>
      </c>
      <c r="D374" t="e">
        <f t="shared" si="15"/>
        <v>#N/A</v>
      </c>
      <c r="E374" t="e">
        <f t="shared" si="16"/>
        <v>#N/A</v>
      </c>
      <c r="F374">
        <f t="shared" si="17"/>
        <v>370</v>
      </c>
      <c r="J374" s="1">
        <v>8.1</v>
      </c>
      <c r="K374" s="1">
        <v>160</v>
      </c>
      <c r="L374" s="1">
        <v>310</v>
      </c>
    </row>
    <row r="375" spans="1:12">
      <c r="A375" s="1">
        <v>77</v>
      </c>
      <c r="B375" s="1">
        <v>470</v>
      </c>
      <c r="C375" s="1" t="s">
        <v>56</v>
      </c>
      <c r="D375" t="e">
        <f t="shared" si="15"/>
        <v>#N/A</v>
      </c>
      <c r="E375" t="e">
        <f t="shared" si="16"/>
        <v>#N/A</v>
      </c>
      <c r="F375">
        <f t="shared" si="17"/>
        <v>470</v>
      </c>
      <c r="J375" s="1">
        <v>6.7</v>
      </c>
      <c r="K375" s="1">
        <v>180</v>
      </c>
      <c r="L375" s="1">
        <v>545</v>
      </c>
    </row>
    <row r="376" spans="1:12">
      <c r="A376" s="1">
        <v>77</v>
      </c>
      <c r="B376" s="1">
        <v>460</v>
      </c>
      <c r="C376" s="1" t="s">
        <v>63</v>
      </c>
      <c r="D376" t="e">
        <f t="shared" si="15"/>
        <v>#N/A</v>
      </c>
      <c r="E376">
        <f t="shared" si="16"/>
        <v>460</v>
      </c>
      <c r="F376" t="e">
        <f t="shared" si="17"/>
        <v>#N/A</v>
      </c>
      <c r="J376" s="1">
        <v>6.7</v>
      </c>
      <c r="K376" s="1">
        <v>180</v>
      </c>
      <c r="L376" s="1">
        <v>679</v>
      </c>
    </row>
    <row r="377" spans="1:12">
      <c r="A377" s="1">
        <v>79</v>
      </c>
      <c r="B377" s="1">
        <v>470</v>
      </c>
      <c r="C377" s="1" t="s">
        <v>63</v>
      </c>
      <c r="D377" t="e">
        <f t="shared" si="15"/>
        <v>#N/A</v>
      </c>
      <c r="E377">
        <f t="shared" si="16"/>
        <v>470</v>
      </c>
      <c r="F377" t="e">
        <f t="shared" si="17"/>
        <v>#N/A</v>
      </c>
      <c r="J377" s="1">
        <v>5.4</v>
      </c>
      <c r="K377" s="1">
        <v>180</v>
      </c>
      <c r="L377" s="1">
        <v>679</v>
      </c>
    </row>
    <row r="378" spans="1:12">
      <c r="A378" s="1">
        <v>79</v>
      </c>
      <c r="B378" s="1">
        <v>460</v>
      </c>
      <c r="C378" s="1" t="s">
        <v>63</v>
      </c>
      <c r="D378" t="e">
        <f t="shared" si="15"/>
        <v>#N/A</v>
      </c>
      <c r="E378">
        <f t="shared" si="16"/>
        <v>460</v>
      </c>
      <c r="F378" t="e">
        <f t="shared" si="17"/>
        <v>#N/A</v>
      </c>
      <c r="J378" s="1">
        <v>5.4</v>
      </c>
      <c r="K378" s="1">
        <v>180</v>
      </c>
      <c r="L378" s="1">
        <v>679</v>
      </c>
    </row>
    <row r="379" spans="1:12">
      <c r="A379" s="1">
        <v>81</v>
      </c>
      <c r="B379" s="1">
        <v>390</v>
      </c>
      <c r="C379" s="1" t="s">
        <v>26</v>
      </c>
      <c r="D379">
        <f t="shared" si="15"/>
        <v>390</v>
      </c>
      <c r="E379" t="e">
        <f t="shared" si="16"/>
        <v>#N/A</v>
      </c>
      <c r="F379" t="e">
        <f t="shared" si="17"/>
        <v>#N/A</v>
      </c>
      <c r="J379" s="1">
        <v>9.6</v>
      </c>
      <c r="K379" s="1">
        <v>150</v>
      </c>
      <c r="L379" s="1">
        <v>320</v>
      </c>
    </row>
    <row r="380" spans="1:12">
      <c r="A380" s="1">
        <v>68</v>
      </c>
      <c r="B380" s="1">
        <v>330</v>
      </c>
      <c r="C380" s="1" t="s">
        <v>26</v>
      </c>
      <c r="D380">
        <f t="shared" si="15"/>
        <v>330</v>
      </c>
      <c r="E380" t="e">
        <f t="shared" si="16"/>
        <v>#N/A</v>
      </c>
      <c r="F380" t="e">
        <f t="shared" si="17"/>
        <v>#N/A</v>
      </c>
      <c r="J380" s="1">
        <v>9.6</v>
      </c>
      <c r="K380" s="1">
        <v>150</v>
      </c>
      <c r="L380" s="1">
        <v>320</v>
      </c>
    </row>
    <row r="381" spans="1:12">
      <c r="A381" s="1">
        <v>62</v>
      </c>
      <c r="B381" s="1">
        <v>325</v>
      </c>
      <c r="C381" s="1" t="s">
        <v>63</v>
      </c>
      <c r="D381" t="e">
        <f t="shared" si="15"/>
        <v>#N/A</v>
      </c>
      <c r="E381">
        <f t="shared" si="16"/>
        <v>325</v>
      </c>
      <c r="F381" t="e">
        <f t="shared" si="17"/>
        <v>#N/A</v>
      </c>
      <c r="J381" s="1">
        <v>3.9</v>
      </c>
      <c r="K381" s="1">
        <v>180</v>
      </c>
      <c r="L381" s="1">
        <v>584</v>
      </c>
    </row>
    <row r="382" spans="1:12">
      <c r="A382" s="1">
        <v>62</v>
      </c>
      <c r="B382" s="1">
        <v>335</v>
      </c>
      <c r="C382" s="1" t="s">
        <v>56</v>
      </c>
      <c r="D382" t="e">
        <f t="shared" si="15"/>
        <v>#N/A</v>
      </c>
      <c r="E382" t="e">
        <f t="shared" si="16"/>
        <v>#N/A</v>
      </c>
      <c r="F382">
        <f t="shared" si="17"/>
        <v>335</v>
      </c>
      <c r="J382" s="1">
        <v>6.7</v>
      </c>
      <c r="K382" s="1">
        <v>180</v>
      </c>
      <c r="L382" s="1">
        <v>343</v>
      </c>
    </row>
    <row r="383" spans="1:12">
      <c r="A383" s="1">
        <v>47</v>
      </c>
      <c r="B383" s="1">
        <v>250</v>
      </c>
      <c r="C383" s="1" t="s">
        <v>56</v>
      </c>
      <c r="D383" t="e">
        <f t="shared" si="15"/>
        <v>#N/A</v>
      </c>
      <c r="E383" t="e">
        <f t="shared" si="16"/>
        <v>#N/A</v>
      </c>
      <c r="F383">
        <f t="shared" si="17"/>
        <v>250</v>
      </c>
      <c r="J383" s="1">
        <v>6.7</v>
      </c>
      <c r="K383" s="1">
        <v>180</v>
      </c>
      <c r="L383" s="1">
        <v>343</v>
      </c>
    </row>
    <row r="384" spans="1:12">
      <c r="A384" s="1">
        <v>62</v>
      </c>
      <c r="B384" s="1">
        <v>335</v>
      </c>
      <c r="C384" s="1" t="s">
        <v>56</v>
      </c>
      <c r="D384" t="e">
        <f t="shared" si="15"/>
        <v>#N/A</v>
      </c>
      <c r="E384" t="e">
        <f t="shared" si="16"/>
        <v>#N/A</v>
      </c>
      <c r="F384">
        <f t="shared" si="17"/>
        <v>335</v>
      </c>
      <c r="J384" s="1">
        <v>6.7</v>
      </c>
      <c r="K384" s="1">
        <v>180</v>
      </c>
      <c r="L384" s="1">
        <v>343</v>
      </c>
    </row>
    <row r="385" spans="1:12">
      <c r="A385" s="1">
        <v>62</v>
      </c>
      <c r="B385" s="1">
        <v>325</v>
      </c>
      <c r="C385" s="1" t="s">
        <v>63</v>
      </c>
      <c r="D385" t="e">
        <f t="shared" si="15"/>
        <v>#N/A</v>
      </c>
      <c r="E385">
        <f t="shared" si="16"/>
        <v>325</v>
      </c>
      <c r="F385" t="e">
        <f t="shared" si="17"/>
        <v>#N/A</v>
      </c>
      <c r="J385" s="1">
        <v>4.5</v>
      </c>
      <c r="K385" s="1">
        <v>180</v>
      </c>
      <c r="L385" s="1">
        <v>584</v>
      </c>
    </row>
    <row r="386" spans="1:12">
      <c r="A386" s="1">
        <v>47</v>
      </c>
      <c r="B386" s="1">
        <v>250</v>
      </c>
      <c r="C386" s="1" t="s">
        <v>56</v>
      </c>
      <c r="D386" t="e">
        <f t="shared" si="15"/>
        <v>#N/A</v>
      </c>
      <c r="E386" t="e">
        <f t="shared" si="16"/>
        <v>#N/A</v>
      </c>
      <c r="F386">
        <f t="shared" si="17"/>
        <v>250</v>
      </c>
      <c r="J386" s="1">
        <v>6.7</v>
      </c>
      <c r="K386" s="1">
        <v>180</v>
      </c>
      <c r="L386" s="1">
        <v>343</v>
      </c>
    </row>
    <row r="387" spans="1:12">
      <c r="A387" s="1">
        <v>62</v>
      </c>
      <c r="B387" s="1">
        <v>335</v>
      </c>
      <c r="C387" s="1" t="s">
        <v>56</v>
      </c>
      <c r="D387" t="e">
        <f t="shared" ref="D387:D450" si="18">IF(C387="FWD",B387,NA())</f>
        <v>#N/A</v>
      </c>
      <c r="E387" t="e">
        <f t="shared" ref="E387:E450" si="19">IF($C387="AWD",B387,NA())</f>
        <v>#N/A</v>
      </c>
      <c r="F387">
        <f t="shared" ref="F387:F450" si="20">IF($C387="RWD",B387,NA())</f>
        <v>335</v>
      </c>
      <c r="J387" s="1">
        <v>6.7</v>
      </c>
      <c r="K387" s="1">
        <v>180</v>
      </c>
      <c r="L387" s="1">
        <v>343</v>
      </c>
    </row>
    <row r="388" spans="1:12">
      <c r="A388" s="1">
        <v>62</v>
      </c>
      <c r="B388" s="1">
        <v>335</v>
      </c>
      <c r="C388" s="1" t="s">
        <v>63</v>
      </c>
      <c r="D388" t="e">
        <f t="shared" si="18"/>
        <v>#N/A</v>
      </c>
      <c r="E388">
        <f t="shared" si="19"/>
        <v>335</v>
      </c>
      <c r="F388" t="e">
        <f t="shared" si="20"/>
        <v>#N/A</v>
      </c>
      <c r="J388" s="1">
        <v>3.7</v>
      </c>
      <c r="K388" s="1">
        <v>180</v>
      </c>
      <c r="L388" s="1">
        <v>543</v>
      </c>
    </row>
    <row r="389" spans="1:12">
      <c r="A389" s="1">
        <v>62</v>
      </c>
      <c r="B389" s="1">
        <v>355</v>
      </c>
      <c r="C389" s="1" t="s">
        <v>56</v>
      </c>
      <c r="D389" t="e">
        <f t="shared" si="18"/>
        <v>#N/A</v>
      </c>
      <c r="E389" t="e">
        <f t="shared" si="19"/>
        <v>#N/A</v>
      </c>
      <c r="F389">
        <f t="shared" si="20"/>
        <v>355</v>
      </c>
      <c r="J389" s="1">
        <v>5.8</v>
      </c>
      <c r="K389" s="1">
        <v>180</v>
      </c>
      <c r="L389" s="1">
        <v>343</v>
      </c>
    </row>
    <row r="390" spans="1:12">
      <c r="A390" s="1">
        <v>47</v>
      </c>
      <c r="B390" s="1">
        <v>265</v>
      </c>
      <c r="C390" s="1" t="s">
        <v>56</v>
      </c>
      <c r="D390" t="e">
        <f t="shared" si="18"/>
        <v>#N/A</v>
      </c>
      <c r="E390" t="e">
        <f t="shared" si="19"/>
        <v>#N/A</v>
      </c>
      <c r="F390">
        <f t="shared" si="20"/>
        <v>265</v>
      </c>
      <c r="J390" s="1">
        <v>5.9</v>
      </c>
      <c r="K390" s="1">
        <v>180</v>
      </c>
      <c r="L390" s="1">
        <v>343</v>
      </c>
    </row>
    <row r="391" spans="1:12">
      <c r="A391" s="1">
        <v>62</v>
      </c>
      <c r="B391" s="1">
        <v>355</v>
      </c>
      <c r="C391" s="1" t="s">
        <v>56</v>
      </c>
      <c r="D391" t="e">
        <f t="shared" si="18"/>
        <v>#N/A</v>
      </c>
      <c r="E391" t="e">
        <f t="shared" si="19"/>
        <v>#N/A</v>
      </c>
      <c r="F391">
        <f t="shared" si="20"/>
        <v>355</v>
      </c>
      <c r="J391" s="1">
        <v>5.8</v>
      </c>
      <c r="K391" s="1">
        <v>180</v>
      </c>
      <c r="L391" s="1">
        <v>343</v>
      </c>
    </row>
    <row r="392" spans="1:12">
      <c r="A392" s="1">
        <v>94</v>
      </c>
      <c r="B392" s="1">
        <v>450</v>
      </c>
      <c r="C392" s="1" t="s">
        <v>63</v>
      </c>
      <c r="D392" t="e">
        <f t="shared" si="18"/>
        <v>#N/A</v>
      </c>
      <c r="E392">
        <f t="shared" si="19"/>
        <v>450</v>
      </c>
      <c r="F392" t="e">
        <f t="shared" si="20"/>
        <v>#N/A</v>
      </c>
      <c r="J392" s="1">
        <v>3.8</v>
      </c>
      <c r="K392" s="1">
        <v>210</v>
      </c>
      <c r="L392" s="1">
        <v>710</v>
      </c>
    </row>
    <row r="393" spans="1:12">
      <c r="A393" s="1">
        <v>94</v>
      </c>
      <c r="B393" s="1">
        <v>465</v>
      </c>
      <c r="C393" s="1" t="s">
        <v>56</v>
      </c>
      <c r="D393" t="e">
        <f t="shared" si="18"/>
        <v>#N/A</v>
      </c>
      <c r="E393" t="e">
        <f t="shared" si="19"/>
        <v>#N/A</v>
      </c>
      <c r="F393">
        <f t="shared" si="20"/>
        <v>465</v>
      </c>
      <c r="J393" s="1">
        <v>6.5</v>
      </c>
      <c r="K393" s="1">
        <v>200</v>
      </c>
      <c r="L393" s="1">
        <v>373</v>
      </c>
    </row>
    <row r="394" spans="1:12">
      <c r="A394" s="1">
        <v>74.400000000000006</v>
      </c>
      <c r="B394" s="1">
        <v>370</v>
      </c>
      <c r="C394" s="1" t="s">
        <v>56</v>
      </c>
      <c r="D394" t="e">
        <f t="shared" si="18"/>
        <v>#N/A</v>
      </c>
      <c r="E394" t="e">
        <f t="shared" si="19"/>
        <v>#N/A</v>
      </c>
      <c r="F394">
        <f t="shared" si="20"/>
        <v>370</v>
      </c>
      <c r="J394" s="1">
        <v>6.9</v>
      </c>
      <c r="K394" s="1">
        <v>200</v>
      </c>
      <c r="L394" s="1">
        <v>373</v>
      </c>
    </row>
    <row r="395" spans="1:12">
      <c r="A395" s="1">
        <v>94</v>
      </c>
      <c r="B395" s="1">
        <v>465</v>
      </c>
      <c r="C395" s="1" t="s">
        <v>56</v>
      </c>
      <c r="D395" t="e">
        <f t="shared" si="18"/>
        <v>#N/A</v>
      </c>
      <c r="E395" t="e">
        <f t="shared" si="19"/>
        <v>#N/A</v>
      </c>
      <c r="F395">
        <f t="shared" si="20"/>
        <v>465</v>
      </c>
      <c r="J395" s="1">
        <v>6.5</v>
      </c>
      <c r="K395" s="1">
        <v>200</v>
      </c>
      <c r="L395" s="1">
        <v>373</v>
      </c>
    </row>
    <row r="396" spans="1:12">
      <c r="A396" s="1">
        <v>94</v>
      </c>
      <c r="B396" s="1">
        <v>455</v>
      </c>
      <c r="C396" s="1" t="s">
        <v>63</v>
      </c>
      <c r="D396" t="e">
        <f t="shared" si="18"/>
        <v>#N/A</v>
      </c>
      <c r="E396">
        <f t="shared" si="19"/>
        <v>455</v>
      </c>
      <c r="F396" t="e">
        <f t="shared" si="20"/>
        <v>#N/A</v>
      </c>
      <c r="J396" s="1">
        <v>4.9000000000000004</v>
      </c>
      <c r="K396" s="1">
        <v>200</v>
      </c>
      <c r="L396" s="1">
        <v>643</v>
      </c>
    </row>
    <row r="397" spans="1:12">
      <c r="A397" s="1">
        <v>94</v>
      </c>
      <c r="B397" s="1">
        <v>455</v>
      </c>
      <c r="C397" s="1" t="s">
        <v>63</v>
      </c>
      <c r="D397" t="e">
        <f t="shared" si="18"/>
        <v>#N/A</v>
      </c>
      <c r="E397">
        <f t="shared" si="19"/>
        <v>455</v>
      </c>
      <c r="F397" t="e">
        <f t="shared" si="20"/>
        <v>#N/A</v>
      </c>
      <c r="J397" s="1">
        <v>4.9000000000000004</v>
      </c>
      <c r="K397" s="1">
        <v>200</v>
      </c>
      <c r="L397" s="1">
        <v>643</v>
      </c>
    </row>
    <row r="398" spans="1:12">
      <c r="A398" s="1">
        <v>64</v>
      </c>
      <c r="B398" s="1">
        <v>320</v>
      </c>
      <c r="C398" s="1" t="s">
        <v>63</v>
      </c>
      <c r="D398" t="e">
        <f t="shared" si="18"/>
        <v>#N/A</v>
      </c>
      <c r="E398">
        <f t="shared" si="19"/>
        <v>320</v>
      </c>
      <c r="F398" t="e">
        <f t="shared" si="20"/>
        <v>#N/A</v>
      </c>
      <c r="J398" s="1">
        <v>6.9</v>
      </c>
      <c r="K398" s="1">
        <v>160</v>
      </c>
      <c r="L398" s="1">
        <v>336</v>
      </c>
    </row>
    <row r="399" spans="1:12">
      <c r="A399" s="1">
        <v>75</v>
      </c>
      <c r="B399" s="1">
        <v>525</v>
      </c>
      <c r="C399" s="1" t="s">
        <v>63</v>
      </c>
      <c r="D399" t="e">
        <f t="shared" si="18"/>
        <v>#N/A</v>
      </c>
      <c r="E399">
        <f t="shared" si="19"/>
        <v>525</v>
      </c>
      <c r="F399" t="e">
        <f t="shared" si="20"/>
        <v>#N/A</v>
      </c>
      <c r="J399" s="1">
        <v>4.4000000000000004</v>
      </c>
      <c r="K399" s="1">
        <v>201</v>
      </c>
      <c r="L399" s="1">
        <v>493</v>
      </c>
    </row>
    <row r="400" spans="1:12">
      <c r="A400" s="1">
        <v>75</v>
      </c>
      <c r="B400" s="1">
        <v>545</v>
      </c>
      <c r="C400" s="1" t="s">
        <v>56</v>
      </c>
      <c r="D400" t="e">
        <f t="shared" si="18"/>
        <v>#N/A</v>
      </c>
      <c r="E400" t="e">
        <f t="shared" si="19"/>
        <v>#N/A</v>
      </c>
      <c r="F400">
        <f t="shared" si="20"/>
        <v>545</v>
      </c>
      <c r="J400" s="1">
        <v>5.2</v>
      </c>
      <c r="K400" s="1">
        <v>201</v>
      </c>
      <c r="L400" s="1">
        <v>450</v>
      </c>
    </row>
    <row r="401" spans="1:12">
      <c r="A401" s="1">
        <v>75</v>
      </c>
      <c r="B401" s="1">
        <v>490</v>
      </c>
      <c r="C401" s="1" t="s">
        <v>63</v>
      </c>
      <c r="D401" t="e">
        <f t="shared" si="18"/>
        <v>#N/A</v>
      </c>
      <c r="E401">
        <f t="shared" si="19"/>
        <v>490</v>
      </c>
      <c r="F401" t="e">
        <f t="shared" si="20"/>
        <v>#N/A</v>
      </c>
      <c r="J401" s="1">
        <v>3.2</v>
      </c>
      <c r="K401" s="1">
        <v>262</v>
      </c>
      <c r="L401" s="1">
        <v>741</v>
      </c>
    </row>
    <row r="402" spans="1:12">
      <c r="A402" s="1">
        <v>60.5</v>
      </c>
      <c r="B402" s="1">
        <v>445</v>
      </c>
      <c r="C402" s="1" t="s">
        <v>56</v>
      </c>
      <c r="D402" t="e">
        <f t="shared" si="18"/>
        <v>#N/A</v>
      </c>
      <c r="E402" t="e">
        <f t="shared" si="19"/>
        <v>#N/A</v>
      </c>
      <c r="F402">
        <f t="shared" si="20"/>
        <v>445</v>
      </c>
      <c r="J402" s="1">
        <v>6.1</v>
      </c>
      <c r="K402" s="1">
        <v>201</v>
      </c>
      <c r="L402" s="1">
        <v>420</v>
      </c>
    </row>
    <row r="403" spans="1:12">
      <c r="A403" s="1">
        <v>95</v>
      </c>
      <c r="B403" s="1">
        <v>575</v>
      </c>
      <c r="C403" s="1" t="s">
        <v>63</v>
      </c>
      <c r="D403" t="e">
        <f t="shared" si="18"/>
        <v>#N/A</v>
      </c>
      <c r="E403">
        <f t="shared" si="19"/>
        <v>575</v>
      </c>
      <c r="F403" t="e">
        <f t="shared" si="20"/>
        <v>#N/A</v>
      </c>
      <c r="J403" s="1">
        <v>3.2</v>
      </c>
      <c r="K403" s="1">
        <v>250</v>
      </c>
      <c r="L403" s="1">
        <v>498</v>
      </c>
    </row>
    <row r="404" spans="1:12">
      <c r="A404" s="1">
        <v>95</v>
      </c>
      <c r="B404" s="1">
        <v>560</v>
      </c>
      <c r="C404" s="1" t="s">
        <v>63</v>
      </c>
      <c r="D404" t="e">
        <f t="shared" si="18"/>
        <v>#N/A</v>
      </c>
      <c r="E404">
        <f t="shared" si="19"/>
        <v>560</v>
      </c>
      <c r="F404" t="e">
        <f t="shared" si="20"/>
        <v>#N/A</v>
      </c>
      <c r="J404" s="1">
        <v>2.2999999999999998</v>
      </c>
      <c r="K404" s="1">
        <v>282</v>
      </c>
      <c r="L404" s="1">
        <v>498</v>
      </c>
    </row>
    <row r="405" spans="1:12">
      <c r="A405" s="1">
        <v>95</v>
      </c>
      <c r="B405" s="1">
        <v>485</v>
      </c>
      <c r="C405" s="1" t="s">
        <v>63</v>
      </c>
      <c r="D405" t="e">
        <f t="shared" si="18"/>
        <v>#N/A</v>
      </c>
      <c r="E405">
        <f t="shared" si="19"/>
        <v>485</v>
      </c>
      <c r="F405" t="e">
        <f t="shared" si="20"/>
        <v>#N/A</v>
      </c>
      <c r="J405" s="1">
        <v>3.9</v>
      </c>
      <c r="K405" s="1">
        <v>250</v>
      </c>
      <c r="L405" s="1">
        <v>498</v>
      </c>
    </row>
    <row r="406" spans="1:12">
      <c r="A406" s="1">
        <v>95</v>
      </c>
      <c r="B406" s="1">
        <v>465</v>
      </c>
      <c r="C406" s="1" t="s">
        <v>63</v>
      </c>
      <c r="D406" t="e">
        <f t="shared" si="18"/>
        <v>#N/A</v>
      </c>
      <c r="E406">
        <f t="shared" si="19"/>
        <v>465</v>
      </c>
      <c r="F406" t="e">
        <f t="shared" si="20"/>
        <v>#N/A</v>
      </c>
      <c r="J406" s="1">
        <v>2.7</v>
      </c>
      <c r="K406" s="1">
        <v>262</v>
      </c>
      <c r="L406" s="1">
        <v>498</v>
      </c>
    </row>
    <row r="407" spans="1:12">
      <c r="A407" s="1">
        <v>75</v>
      </c>
      <c r="B407" s="1">
        <v>455</v>
      </c>
      <c r="C407" s="1" t="s">
        <v>63</v>
      </c>
      <c r="D407" t="e">
        <f t="shared" si="18"/>
        <v>#N/A</v>
      </c>
      <c r="E407">
        <f t="shared" si="19"/>
        <v>455</v>
      </c>
      <c r="F407" t="e">
        <f t="shared" si="20"/>
        <v>#N/A</v>
      </c>
      <c r="J407" s="1">
        <v>4.8</v>
      </c>
      <c r="K407" s="1">
        <v>201</v>
      </c>
      <c r="L407" s="1">
        <v>493</v>
      </c>
    </row>
    <row r="408" spans="1:12">
      <c r="A408" s="1">
        <v>75</v>
      </c>
      <c r="B408" s="1">
        <v>470</v>
      </c>
      <c r="C408" s="1" t="s">
        <v>56</v>
      </c>
      <c r="D408" t="e">
        <f t="shared" si="18"/>
        <v>#N/A</v>
      </c>
      <c r="E408" t="e">
        <f t="shared" si="19"/>
        <v>#N/A</v>
      </c>
      <c r="F408">
        <f t="shared" si="20"/>
        <v>470</v>
      </c>
      <c r="J408" s="1">
        <v>5.6</v>
      </c>
      <c r="K408" s="1">
        <v>201</v>
      </c>
      <c r="L408" s="1">
        <v>450</v>
      </c>
    </row>
    <row r="409" spans="1:12">
      <c r="A409" s="1">
        <v>60.5</v>
      </c>
      <c r="B409" s="1">
        <v>375</v>
      </c>
      <c r="C409" s="1" t="s">
        <v>56</v>
      </c>
      <c r="D409" t="e">
        <f t="shared" si="18"/>
        <v>#N/A</v>
      </c>
      <c r="E409" t="e">
        <f t="shared" si="19"/>
        <v>#N/A</v>
      </c>
      <c r="F409">
        <f t="shared" si="20"/>
        <v>375</v>
      </c>
      <c r="J409" s="1">
        <v>5.9</v>
      </c>
      <c r="K409" s="1">
        <v>201</v>
      </c>
      <c r="L409" s="1">
        <v>420</v>
      </c>
    </row>
    <row r="410" spans="1:12">
      <c r="A410" s="1">
        <v>68</v>
      </c>
      <c r="B410" s="1">
        <v>260</v>
      </c>
      <c r="C410" s="1" t="s">
        <v>26</v>
      </c>
      <c r="D410">
        <f t="shared" si="18"/>
        <v>260</v>
      </c>
      <c r="E410" t="e">
        <f t="shared" si="19"/>
        <v>#N/A</v>
      </c>
      <c r="F410" t="e">
        <f t="shared" si="20"/>
        <v>#N/A</v>
      </c>
      <c r="J410" s="1">
        <v>13.3</v>
      </c>
      <c r="K410" s="1">
        <v>130</v>
      </c>
      <c r="L410" s="1">
        <v>260</v>
      </c>
    </row>
    <row r="411" spans="1:12">
      <c r="A411" s="1">
        <v>46.3</v>
      </c>
      <c r="B411" s="1">
        <v>180</v>
      </c>
      <c r="C411" s="1" t="s">
        <v>26</v>
      </c>
      <c r="D411">
        <f t="shared" si="18"/>
        <v>180</v>
      </c>
      <c r="E411" t="e">
        <f t="shared" si="19"/>
        <v>#N/A</v>
      </c>
      <c r="F411" t="e">
        <f t="shared" si="20"/>
        <v>#N/A</v>
      </c>
      <c r="J411" s="1">
        <v>12.1</v>
      </c>
      <c r="K411" s="1">
        <v>130</v>
      </c>
      <c r="L411" s="1">
        <v>260</v>
      </c>
    </row>
    <row r="412" spans="1:12">
      <c r="A412" s="1">
        <v>68</v>
      </c>
      <c r="B412" s="1">
        <v>260</v>
      </c>
      <c r="C412" s="1" t="s">
        <v>26</v>
      </c>
      <c r="D412">
        <f t="shared" si="18"/>
        <v>260</v>
      </c>
      <c r="E412" t="e">
        <f t="shared" si="19"/>
        <v>#N/A</v>
      </c>
      <c r="F412" t="e">
        <f t="shared" si="20"/>
        <v>#N/A</v>
      </c>
      <c r="J412" s="1">
        <v>13.3</v>
      </c>
      <c r="K412" s="1">
        <v>130</v>
      </c>
      <c r="L412" s="1">
        <v>260</v>
      </c>
    </row>
    <row r="413" spans="1:12">
      <c r="A413" s="1">
        <v>50</v>
      </c>
      <c r="B413" s="1">
        <v>235</v>
      </c>
      <c r="C413" s="1" t="s">
        <v>26</v>
      </c>
      <c r="D413">
        <f t="shared" si="18"/>
        <v>235</v>
      </c>
      <c r="E413" t="e">
        <f t="shared" si="19"/>
        <v>#N/A</v>
      </c>
      <c r="F413" t="e">
        <f t="shared" si="20"/>
        <v>#N/A</v>
      </c>
      <c r="J413" s="1">
        <v>11.7</v>
      </c>
      <c r="K413" s="1">
        <v>132</v>
      </c>
      <c r="L413" s="1">
        <v>260</v>
      </c>
    </row>
    <row r="414" spans="1:12">
      <c r="A414" s="1">
        <v>50</v>
      </c>
      <c r="B414" s="1">
        <v>230</v>
      </c>
      <c r="C414" s="1" t="s">
        <v>26</v>
      </c>
      <c r="D414">
        <f t="shared" si="18"/>
        <v>230</v>
      </c>
      <c r="E414" t="e">
        <f t="shared" si="19"/>
        <v>#N/A</v>
      </c>
      <c r="F414" t="e">
        <f t="shared" si="20"/>
        <v>#N/A</v>
      </c>
      <c r="J414" s="1">
        <v>11.7</v>
      </c>
      <c r="K414" s="1">
        <v>132</v>
      </c>
      <c r="L414" s="1">
        <v>260</v>
      </c>
    </row>
    <row r="415" spans="1:12">
      <c r="A415" s="1">
        <v>64</v>
      </c>
      <c r="B415" s="1">
        <v>345</v>
      </c>
      <c r="C415" s="1" t="s">
        <v>63</v>
      </c>
      <c r="D415" t="e">
        <f t="shared" si="18"/>
        <v>#N/A</v>
      </c>
      <c r="E415">
        <f t="shared" si="19"/>
        <v>345</v>
      </c>
      <c r="F415" t="e">
        <f t="shared" si="20"/>
        <v>#N/A</v>
      </c>
      <c r="J415" s="1">
        <v>6.9</v>
      </c>
      <c r="K415" s="1">
        <v>160</v>
      </c>
      <c r="L415" s="1">
        <v>336</v>
      </c>
    </row>
    <row r="416" spans="1:12">
      <c r="A416" s="1">
        <v>64</v>
      </c>
      <c r="B416" s="1">
        <v>350</v>
      </c>
      <c r="C416" s="1" t="s">
        <v>26</v>
      </c>
      <c r="D416">
        <f t="shared" si="18"/>
        <v>350</v>
      </c>
      <c r="E416" t="e">
        <f t="shared" si="19"/>
        <v>#N/A</v>
      </c>
      <c r="F416" t="e">
        <f t="shared" si="20"/>
        <v>#N/A</v>
      </c>
      <c r="J416" s="1">
        <v>7.5</v>
      </c>
      <c r="K416" s="1">
        <v>160</v>
      </c>
      <c r="L416" s="1">
        <v>265</v>
      </c>
    </row>
    <row r="417" spans="1:12">
      <c r="A417" s="1">
        <v>87.7</v>
      </c>
      <c r="B417" s="1">
        <v>405</v>
      </c>
      <c r="C417" s="1" t="s">
        <v>63</v>
      </c>
      <c r="D417" t="e">
        <f t="shared" si="18"/>
        <v>#N/A</v>
      </c>
      <c r="E417">
        <f t="shared" si="19"/>
        <v>405</v>
      </c>
      <c r="F417" t="e">
        <f t="shared" si="20"/>
        <v>#N/A</v>
      </c>
      <c r="J417" s="1">
        <v>5.9</v>
      </c>
      <c r="K417" s="1">
        <v>200</v>
      </c>
      <c r="L417" s="1">
        <v>500</v>
      </c>
    </row>
    <row r="418" spans="1:12">
      <c r="A418" s="1">
        <v>87.7</v>
      </c>
      <c r="B418" s="1">
        <v>400</v>
      </c>
      <c r="C418" s="1" t="s">
        <v>63</v>
      </c>
      <c r="D418" t="e">
        <f t="shared" si="18"/>
        <v>#N/A</v>
      </c>
      <c r="E418">
        <f t="shared" si="19"/>
        <v>400</v>
      </c>
      <c r="F418" t="e">
        <f t="shared" si="20"/>
        <v>#N/A</v>
      </c>
      <c r="J418" s="1">
        <v>5.5</v>
      </c>
      <c r="K418" s="1">
        <v>200</v>
      </c>
      <c r="L418" s="1">
        <v>620</v>
      </c>
    </row>
    <row r="419" spans="1:12">
      <c r="A419" s="1">
        <v>86</v>
      </c>
      <c r="B419" s="1">
        <v>350</v>
      </c>
      <c r="C419" s="1" t="s">
        <v>63</v>
      </c>
      <c r="D419" t="e">
        <f t="shared" si="18"/>
        <v>#N/A</v>
      </c>
      <c r="E419">
        <f t="shared" si="19"/>
        <v>350</v>
      </c>
      <c r="F419" t="e">
        <f t="shared" si="20"/>
        <v>#N/A</v>
      </c>
      <c r="J419" s="1">
        <v>6.5</v>
      </c>
      <c r="K419" s="1">
        <v>160</v>
      </c>
      <c r="L419" s="1">
        <v>560</v>
      </c>
    </row>
    <row r="420" spans="1:12">
      <c r="A420" s="1">
        <v>86</v>
      </c>
      <c r="B420" s="1">
        <v>370</v>
      </c>
      <c r="C420" s="1" t="s">
        <v>56</v>
      </c>
      <c r="D420" t="e">
        <f t="shared" si="18"/>
        <v>#N/A</v>
      </c>
      <c r="E420" t="e">
        <f t="shared" si="19"/>
        <v>#N/A</v>
      </c>
      <c r="F420">
        <f t="shared" si="20"/>
        <v>370</v>
      </c>
      <c r="J420" s="1">
        <v>7.9</v>
      </c>
      <c r="K420" s="1">
        <v>160</v>
      </c>
      <c r="L420" s="1">
        <v>560</v>
      </c>
    </row>
    <row r="421" spans="1:12">
      <c r="A421" s="1">
        <v>79</v>
      </c>
      <c r="B421" s="1">
        <v>330</v>
      </c>
      <c r="C421" s="1" t="s">
        <v>63</v>
      </c>
      <c r="D421" t="e">
        <f t="shared" si="18"/>
        <v>#N/A</v>
      </c>
      <c r="E421">
        <f t="shared" si="19"/>
        <v>330</v>
      </c>
      <c r="F421" t="e">
        <f t="shared" si="20"/>
        <v>#N/A</v>
      </c>
      <c r="J421" s="1">
        <v>6.5</v>
      </c>
      <c r="K421" s="1">
        <v>160</v>
      </c>
      <c r="L421" s="1">
        <v>560</v>
      </c>
    </row>
    <row r="422" spans="1:12">
      <c r="A422" s="1">
        <v>79</v>
      </c>
      <c r="B422" s="1">
        <v>360</v>
      </c>
      <c r="C422" s="1" t="s">
        <v>56</v>
      </c>
      <c r="D422" t="e">
        <f t="shared" si="18"/>
        <v>#N/A</v>
      </c>
      <c r="E422" t="e">
        <f t="shared" si="19"/>
        <v>#N/A</v>
      </c>
      <c r="F422">
        <f t="shared" si="20"/>
        <v>360</v>
      </c>
      <c r="J422" s="1">
        <v>7.6</v>
      </c>
      <c r="K422" s="1">
        <v>160</v>
      </c>
      <c r="L422" s="1">
        <v>560</v>
      </c>
    </row>
    <row r="423" spans="1:12">
      <c r="A423" s="1">
        <v>59</v>
      </c>
      <c r="B423" s="1">
        <v>275</v>
      </c>
      <c r="C423" s="1" t="s">
        <v>56</v>
      </c>
      <c r="D423" t="e">
        <f t="shared" si="18"/>
        <v>#N/A</v>
      </c>
      <c r="E423" t="e">
        <f t="shared" si="19"/>
        <v>#N/A</v>
      </c>
      <c r="F423">
        <f t="shared" si="20"/>
        <v>275</v>
      </c>
      <c r="J423" s="1">
        <v>10.7</v>
      </c>
      <c r="K423" s="1">
        <v>145</v>
      </c>
      <c r="L423" s="1">
        <v>310</v>
      </c>
    </row>
    <row r="424" spans="1:12">
      <c r="A424" s="1">
        <v>79</v>
      </c>
      <c r="B424" s="1">
        <v>470</v>
      </c>
      <c r="C424" s="1" t="s">
        <v>56</v>
      </c>
      <c r="D424" t="e">
        <f t="shared" si="18"/>
        <v>#N/A</v>
      </c>
      <c r="E424" t="e">
        <f t="shared" si="19"/>
        <v>#N/A</v>
      </c>
      <c r="F424">
        <f t="shared" si="20"/>
        <v>470</v>
      </c>
      <c r="J424" s="1">
        <v>5.9</v>
      </c>
      <c r="K424" s="1">
        <v>180</v>
      </c>
      <c r="L424" s="1">
        <v>545</v>
      </c>
    </row>
    <row r="425" spans="1:12">
      <c r="A425" s="1">
        <v>79</v>
      </c>
      <c r="B425" s="1">
        <v>465</v>
      </c>
      <c r="C425" s="1" t="s">
        <v>56</v>
      </c>
      <c r="D425" t="e">
        <f t="shared" si="18"/>
        <v>#N/A</v>
      </c>
      <c r="E425" t="e">
        <f t="shared" si="19"/>
        <v>#N/A</v>
      </c>
      <c r="F425">
        <f t="shared" si="20"/>
        <v>465</v>
      </c>
      <c r="J425" s="1">
        <v>5.6</v>
      </c>
      <c r="K425" s="1">
        <v>200</v>
      </c>
      <c r="L425" s="1">
        <v>545</v>
      </c>
    </row>
    <row r="426" spans="1:12">
      <c r="A426" s="1">
        <v>59</v>
      </c>
      <c r="B426" s="1">
        <v>365</v>
      </c>
      <c r="C426" s="1" t="s">
        <v>56</v>
      </c>
      <c r="D426" t="e">
        <f t="shared" si="18"/>
        <v>#N/A</v>
      </c>
      <c r="E426" t="e">
        <f t="shared" si="19"/>
        <v>#N/A</v>
      </c>
      <c r="F426">
        <f t="shared" si="20"/>
        <v>365</v>
      </c>
      <c r="J426" s="1">
        <v>7.6</v>
      </c>
      <c r="K426" s="1">
        <v>160</v>
      </c>
      <c r="L426" s="1">
        <v>310</v>
      </c>
    </row>
    <row r="427" spans="1:12">
      <c r="A427" s="1">
        <v>77</v>
      </c>
      <c r="B427" s="1">
        <v>465</v>
      </c>
      <c r="C427" s="1" t="s">
        <v>56</v>
      </c>
      <c r="D427" t="e">
        <f t="shared" si="18"/>
        <v>#N/A</v>
      </c>
      <c r="E427" t="e">
        <f t="shared" si="19"/>
        <v>#N/A</v>
      </c>
      <c r="F427">
        <f t="shared" si="20"/>
        <v>465</v>
      </c>
      <c r="J427" s="1">
        <v>7.1</v>
      </c>
      <c r="K427" s="1">
        <v>160</v>
      </c>
      <c r="L427" s="1">
        <v>310</v>
      </c>
    </row>
    <row r="428" spans="1:12">
      <c r="A428" s="1">
        <v>52</v>
      </c>
      <c r="B428" s="1">
        <v>325</v>
      </c>
      <c r="C428" s="1" t="s">
        <v>56</v>
      </c>
      <c r="D428" t="e">
        <f t="shared" si="18"/>
        <v>#N/A</v>
      </c>
      <c r="E428" t="e">
        <f t="shared" si="19"/>
        <v>#N/A</v>
      </c>
      <c r="F428">
        <f t="shared" si="20"/>
        <v>325</v>
      </c>
      <c r="J428" s="1">
        <v>8.1999999999999993</v>
      </c>
      <c r="K428" s="1">
        <v>160</v>
      </c>
      <c r="L428" s="1">
        <v>310</v>
      </c>
    </row>
    <row r="429" spans="1:12">
      <c r="A429" s="1">
        <v>77</v>
      </c>
      <c r="B429" s="1">
        <v>420</v>
      </c>
      <c r="C429" s="1" t="s">
        <v>63</v>
      </c>
      <c r="D429" t="e">
        <f t="shared" si="18"/>
        <v>#N/A</v>
      </c>
      <c r="E429">
        <f t="shared" si="19"/>
        <v>420</v>
      </c>
      <c r="F429" t="e">
        <f t="shared" si="20"/>
        <v>#N/A</v>
      </c>
      <c r="J429" s="1">
        <v>5.4</v>
      </c>
      <c r="K429" s="1">
        <v>180</v>
      </c>
      <c r="L429" s="1">
        <v>679</v>
      </c>
    </row>
    <row r="430" spans="1:12">
      <c r="A430" s="1">
        <v>77</v>
      </c>
      <c r="B430" s="1">
        <v>445</v>
      </c>
      <c r="C430" s="1" t="s">
        <v>56</v>
      </c>
      <c r="D430" t="e">
        <f t="shared" si="18"/>
        <v>#N/A</v>
      </c>
      <c r="E430" t="e">
        <f t="shared" si="19"/>
        <v>#N/A</v>
      </c>
      <c r="F430">
        <f t="shared" si="20"/>
        <v>445</v>
      </c>
      <c r="J430" s="1">
        <v>6.7</v>
      </c>
      <c r="K430" s="1">
        <v>180</v>
      </c>
      <c r="L430" s="1">
        <v>545</v>
      </c>
    </row>
    <row r="431" spans="1:12">
      <c r="A431" s="1">
        <v>77</v>
      </c>
      <c r="B431" s="1">
        <v>435</v>
      </c>
      <c r="C431" s="1" t="s">
        <v>63</v>
      </c>
      <c r="D431" t="e">
        <f t="shared" si="18"/>
        <v>#N/A</v>
      </c>
      <c r="E431">
        <f t="shared" si="19"/>
        <v>435</v>
      </c>
      <c r="F431" t="e">
        <f t="shared" si="20"/>
        <v>#N/A</v>
      </c>
      <c r="J431" s="1">
        <v>6.6</v>
      </c>
      <c r="K431" s="1">
        <v>180</v>
      </c>
      <c r="L431" s="1">
        <v>679</v>
      </c>
    </row>
    <row r="432" spans="1:12">
      <c r="A432" s="1">
        <v>52</v>
      </c>
      <c r="B432" s="1">
        <v>285</v>
      </c>
      <c r="C432" s="1" t="s">
        <v>56</v>
      </c>
      <c r="D432" t="e">
        <f t="shared" si="18"/>
        <v>#N/A</v>
      </c>
      <c r="E432" t="e">
        <f t="shared" si="19"/>
        <v>#N/A</v>
      </c>
      <c r="F432">
        <f t="shared" si="20"/>
        <v>285</v>
      </c>
      <c r="J432" s="1">
        <v>9</v>
      </c>
      <c r="K432" s="1">
        <v>160</v>
      </c>
      <c r="L432" s="1">
        <v>310</v>
      </c>
    </row>
    <row r="433" spans="1:12">
      <c r="A433" s="1">
        <v>77</v>
      </c>
      <c r="B433" s="1">
        <v>430</v>
      </c>
      <c r="C433" s="1" t="s">
        <v>63</v>
      </c>
      <c r="D433" t="e">
        <f t="shared" si="18"/>
        <v>#N/A</v>
      </c>
      <c r="E433">
        <f t="shared" si="19"/>
        <v>430</v>
      </c>
      <c r="F433" t="e">
        <f t="shared" si="20"/>
        <v>#N/A</v>
      </c>
      <c r="J433" s="1">
        <v>5.5</v>
      </c>
      <c r="K433" s="1">
        <v>180</v>
      </c>
      <c r="L433" s="1">
        <v>679</v>
      </c>
    </row>
    <row r="434" spans="1:12">
      <c r="A434" s="1">
        <v>77</v>
      </c>
      <c r="B434" s="1">
        <v>460</v>
      </c>
      <c r="C434" s="1" t="s">
        <v>56</v>
      </c>
      <c r="D434" t="e">
        <f t="shared" si="18"/>
        <v>#N/A</v>
      </c>
      <c r="E434" t="e">
        <f t="shared" si="19"/>
        <v>#N/A</v>
      </c>
      <c r="F434">
        <f t="shared" si="20"/>
        <v>460</v>
      </c>
      <c r="J434" s="1">
        <v>6.7</v>
      </c>
      <c r="K434" s="1">
        <v>180</v>
      </c>
      <c r="L434" s="1">
        <v>545</v>
      </c>
    </row>
    <row r="435" spans="1:12">
      <c r="A435" s="1">
        <v>52</v>
      </c>
      <c r="B435" s="1">
        <v>320</v>
      </c>
      <c r="C435" s="1" t="s">
        <v>56</v>
      </c>
      <c r="D435" t="e">
        <f t="shared" si="18"/>
        <v>#N/A</v>
      </c>
      <c r="E435" t="e">
        <f t="shared" si="19"/>
        <v>#N/A</v>
      </c>
      <c r="F435">
        <f t="shared" si="20"/>
        <v>320</v>
      </c>
      <c r="J435" s="1">
        <v>8.9</v>
      </c>
      <c r="K435" s="1">
        <v>160</v>
      </c>
      <c r="L435" s="1">
        <v>310</v>
      </c>
    </row>
    <row r="436" spans="1:12">
      <c r="A436" s="1">
        <v>86</v>
      </c>
      <c r="B436" s="1">
        <v>500</v>
      </c>
      <c r="C436" s="1" t="s">
        <v>63</v>
      </c>
      <c r="D436" t="e">
        <f t="shared" si="18"/>
        <v>#N/A</v>
      </c>
      <c r="E436">
        <f t="shared" si="19"/>
        <v>500</v>
      </c>
      <c r="F436" t="e">
        <f t="shared" si="20"/>
        <v>#N/A</v>
      </c>
      <c r="J436" s="1">
        <v>5.4</v>
      </c>
      <c r="K436" s="1">
        <v>180</v>
      </c>
      <c r="L436" s="1">
        <v>560</v>
      </c>
    </row>
    <row r="437" spans="1:12">
      <c r="A437" s="1">
        <v>77</v>
      </c>
      <c r="B437" s="1">
        <v>475</v>
      </c>
      <c r="C437" s="1" t="s">
        <v>56</v>
      </c>
      <c r="D437" t="e">
        <f t="shared" si="18"/>
        <v>#N/A</v>
      </c>
      <c r="E437" t="e">
        <f t="shared" si="19"/>
        <v>#N/A</v>
      </c>
      <c r="F437">
        <f t="shared" si="20"/>
        <v>475</v>
      </c>
      <c r="J437" s="1">
        <v>6.5</v>
      </c>
      <c r="K437" s="1">
        <v>180</v>
      </c>
      <c r="L437" s="1">
        <v>550</v>
      </c>
    </row>
    <row r="438" spans="1:12">
      <c r="A438" s="1">
        <v>86</v>
      </c>
      <c r="B438" s="1">
        <v>525</v>
      </c>
      <c r="C438" s="1" t="s">
        <v>56</v>
      </c>
      <c r="D438" t="e">
        <f t="shared" si="18"/>
        <v>#N/A</v>
      </c>
      <c r="E438" t="e">
        <f t="shared" si="19"/>
        <v>#N/A</v>
      </c>
      <c r="F438">
        <f t="shared" si="20"/>
        <v>525</v>
      </c>
      <c r="J438" s="1">
        <v>6.6</v>
      </c>
      <c r="K438" s="1">
        <v>180</v>
      </c>
      <c r="L438" s="1">
        <v>550</v>
      </c>
    </row>
    <row r="439" spans="1:12">
      <c r="A439" s="1">
        <v>86</v>
      </c>
      <c r="B439" s="1">
        <v>500</v>
      </c>
      <c r="C439" s="1" t="s">
        <v>63</v>
      </c>
      <c r="D439" t="e">
        <f t="shared" si="18"/>
        <v>#N/A</v>
      </c>
      <c r="E439">
        <f t="shared" si="19"/>
        <v>500</v>
      </c>
      <c r="F439" t="e">
        <f t="shared" si="20"/>
        <v>#N/A</v>
      </c>
      <c r="J439" s="1">
        <v>5.5</v>
      </c>
      <c r="K439" s="1">
        <v>180</v>
      </c>
      <c r="L439" s="1">
        <v>560</v>
      </c>
    </row>
    <row r="440" spans="1:12">
      <c r="A440" s="1">
        <v>77</v>
      </c>
      <c r="B440" s="1">
        <v>470</v>
      </c>
      <c r="C440" s="1" t="s">
        <v>56</v>
      </c>
      <c r="D440" t="e">
        <f t="shared" si="18"/>
        <v>#N/A</v>
      </c>
      <c r="E440" t="e">
        <f t="shared" si="19"/>
        <v>#N/A</v>
      </c>
      <c r="F440">
        <f t="shared" si="20"/>
        <v>470</v>
      </c>
      <c r="J440" s="1">
        <v>6.6</v>
      </c>
      <c r="K440" s="1">
        <v>180</v>
      </c>
      <c r="L440" s="1">
        <v>550</v>
      </c>
    </row>
    <row r="441" spans="1:12">
      <c r="A441" s="1">
        <v>86</v>
      </c>
      <c r="B441" s="1">
        <v>520</v>
      </c>
      <c r="C441" s="1" t="s">
        <v>56</v>
      </c>
      <c r="D441" t="e">
        <f t="shared" si="18"/>
        <v>#N/A</v>
      </c>
      <c r="E441" t="e">
        <f t="shared" si="19"/>
        <v>#N/A</v>
      </c>
      <c r="F441">
        <f t="shared" si="20"/>
        <v>520</v>
      </c>
      <c r="J441" s="1">
        <v>6.7</v>
      </c>
      <c r="K441" s="1">
        <v>180</v>
      </c>
      <c r="L441" s="1">
        <v>550</v>
      </c>
    </row>
    <row r="442" spans="1:12">
      <c r="A442" s="1">
        <v>67</v>
      </c>
      <c r="B442" s="1">
        <v>360</v>
      </c>
      <c r="C442" s="1" t="s">
        <v>56</v>
      </c>
      <c r="D442" t="e">
        <f t="shared" si="18"/>
        <v>#N/A</v>
      </c>
      <c r="E442" t="e">
        <f t="shared" si="19"/>
        <v>#N/A</v>
      </c>
      <c r="F442">
        <f t="shared" si="20"/>
        <v>360</v>
      </c>
      <c r="J442" s="1">
        <v>7.3</v>
      </c>
      <c r="K442" s="1">
        <v>180</v>
      </c>
      <c r="L442" s="1">
        <v>420</v>
      </c>
    </row>
    <row r="443" spans="1:12">
      <c r="A443" s="1">
        <v>79</v>
      </c>
      <c r="B443" s="1">
        <v>420</v>
      </c>
      <c r="C443" s="1" t="s">
        <v>56</v>
      </c>
      <c r="D443" t="e">
        <f t="shared" si="18"/>
        <v>#N/A</v>
      </c>
      <c r="E443" t="e">
        <f t="shared" si="19"/>
        <v>#N/A</v>
      </c>
      <c r="F443">
        <f t="shared" si="20"/>
        <v>420</v>
      </c>
      <c r="J443" s="1">
        <v>7.3</v>
      </c>
      <c r="K443" s="1">
        <v>180</v>
      </c>
      <c r="L443" s="1">
        <v>420</v>
      </c>
    </row>
    <row r="444" spans="1:12">
      <c r="A444" s="1">
        <v>79</v>
      </c>
      <c r="B444" s="1">
        <v>400</v>
      </c>
      <c r="C444" s="1" t="s">
        <v>63</v>
      </c>
      <c r="D444" t="e">
        <f t="shared" si="18"/>
        <v>#N/A</v>
      </c>
      <c r="E444">
        <f t="shared" si="19"/>
        <v>400</v>
      </c>
      <c r="F444" t="e">
        <f t="shared" si="20"/>
        <v>#N/A</v>
      </c>
      <c r="J444" s="1">
        <v>4.8</v>
      </c>
      <c r="K444" s="1">
        <v>180</v>
      </c>
      <c r="L444" s="1">
        <v>670</v>
      </c>
    </row>
    <row r="445" spans="1:12">
      <c r="A445" s="1">
        <v>79</v>
      </c>
      <c r="B445" s="1">
        <v>400</v>
      </c>
      <c r="C445" s="1" t="s">
        <v>63</v>
      </c>
      <c r="D445" t="e">
        <f t="shared" si="18"/>
        <v>#N/A</v>
      </c>
      <c r="E445">
        <f t="shared" si="19"/>
        <v>400</v>
      </c>
      <c r="F445" t="e">
        <f t="shared" si="20"/>
        <v>#N/A</v>
      </c>
      <c r="J445" s="1">
        <v>4.5999999999999996</v>
      </c>
      <c r="K445" s="1">
        <v>180</v>
      </c>
      <c r="L445" s="1">
        <v>670</v>
      </c>
    </row>
    <row r="446" spans="1:12">
      <c r="A446" s="1">
        <v>88</v>
      </c>
      <c r="B446" s="1">
        <v>485</v>
      </c>
      <c r="C446" s="1" t="s">
        <v>56</v>
      </c>
      <c r="D446" t="e">
        <f t="shared" si="18"/>
        <v>#N/A</v>
      </c>
      <c r="E446" t="e">
        <f t="shared" si="19"/>
        <v>#N/A</v>
      </c>
      <c r="F446">
        <f t="shared" si="20"/>
        <v>485</v>
      </c>
      <c r="J446" s="1">
        <v>6.9</v>
      </c>
      <c r="K446" s="1">
        <v>180</v>
      </c>
      <c r="L446" s="1">
        <v>480</v>
      </c>
    </row>
    <row r="447" spans="1:12">
      <c r="A447" s="1">
        <v>102</v>
      </c>
      <c r="B447" s="1">
        <v>530</v>
      </c>
      <c r="C447" s="1" t="s">
        <v>63</v>
      </c>
      <c r="D447" t="e">
        <f t="shared" si="18"/>
        <v>#N/A</v>
      </c>
      <c r="E447">
        <f t="shared" si="19"/>
        <v>530</v>
      </c>
      <c r="F447" t="e">
        <f t="shared" si="20"/>
        <v>#N/A</v>
      </c>
      <c r="J447" s="1">
        <v>5.5</v>
      </c>
      <c r="K447" s="1">
        <v>180</v>
      </c>
      <c r="L447" s="1">
        <v>670</v>
      </c>
    </row>
    <row r="448" spans="1:12">
      <c r="A448" s="1">
        <v>102</v>
      </c>
      <c r="B448" s="1">
        <v>530</v>
      </c>
      <c r="C448" s="1" t="s">
        <v>63</v>
      </c>
      <c r="D448" t="e">
        <f t="shared" si="18"/>
        <v>#N/A</v>
      </c>
      <c r="E448">
        <f t="shared" si="19"/>
        <v>530</v>
      </c>
      <c r="F448" t="e">
        <f t="shared" si="20"/>
        <v>#N/A</v>
      </c>
      <c r="J448" s="1">
        <v>4</v>
      </c>
      <c r="K448" s="1">
        <v>180</v>
      </c>
      <c r="L448" s="1">
        <v>870</v>
      </c>
    </row>
    <row r="449" spans="1:12">
      <c r="A449" s="1">
        <v>65</v>
      </c>
      <c r="B449" s="1">
        <v>330</v>
      </c>
      <c r="C449" s="1" t="s">
        <v>63</v>
      </c>
      <c r="D449" t="e">
        <f t="shared" si="18"/>
        <v>#N/A</v>
      </c>
      <c r="E449">
        <f t="shared" si="19"/>
        <v>330</v>
      </c>
      <c r="F449" t="e">
        <f t="shared" si="20"/>
        <v>#N/A</v>
      </c>
      <c r="J449" s="1">
        <v>3.7</v>
      </c>
      <c r="K449" s="1">
        <v>180</v>
      </c>
      <c r="L449" s="1">
        <v>543</v>
      </c>
    </row>
    <row r="450" spans="1:12">
      <c r="A450" s="1">
        <v>49</v>
      </c>
      <c r="B450" s="1">
        <v>275</v>
      </c>
      <c r="C450" s="1" t="s">
        <v>56</v>
      </c>
      <c r="D450" t="e">
        <f t="shared" si="18"/>
        <v>#N/A</v>
      </c>
      <c r="E450" t="e">
        <f t="shared" si="19"/>
        <v>#N/A</v>
      </c>
      <c r="F450">
        <f t="shared" si="20"/>
        <v>275</v>
      </c>
      <c r="J450" s="1">
        <v>5.7</v>
      </c>
      <c r="K450" s="1">
        <v>180</v>
      </c>
      <c r="L450" s="1">
        <v>343</v>
      </c>
    </row>
    <row r="451" spans="1:12">
      <c r="A451" s="1">
        <v>65</v>
      </c>
      <c r="B451" s="1">
        <v>365</v>
      </c>
      <c r="C451" s="1" t="s">
        <v>56</v>
      </c>
      <c r="D451" t="e">
        <f t="shared" ref="D451:D479" si="21">IF(C451="FWD",B451,NA())</f>
        <v>#N/A</v>
      </c>
      <c r="E451" t="e">
        <f t="shared" ref="E451:E479" si="22">IF($C451="AWD",B451,NA())</f>
        <v>#N/A</v>
      </c>
      <c r="F451">
        <f t="shared" ref="F451:F479" si="23">IF($C451="RWD",B451,NA())</f>
        <v>365</v>
      </c>
      <c r="J451" s="1">
        <v>5.3</v>
      </c>
      <c r="K451" s="1">
        <v>180</v>
      </c>
      <c r="L451" s="1">
        <v>343</v>
      </c>
    </row>
    <row r="452" spans="1:12">
      <c r="A452" s="1">
        <v>65</v>
      </c>
      <c r="B452" s="1">
        <v>340</v>
      </c>
      <c r="C452" s="1" t="s">
        <v>63</v>
      </c>
      <c r="D452" t="e">
        <f t="shared" si="21"/>
        <v>#N/A</v>
      </c>
      <c r="E452">
        <f t="shared" si="22"/>
        <v>340</v>
      </c>
      <c r="F452" t="e">
        <f t="shared" si="23"/>
        <v>#N/A</v>
      </c>
      <c r="J452" s="1">
        <v>3.6</v>
      </c>
      <c r="K452" s="1">
        <v>180</v>
      </c>
      <c r="L452" s="1">
        <v>543</v>
      </c>
    </row>
    <row r="453" spans="1:12">
      <c r="A453" s="1">
        <v>67</v>
      </c>
      <c r="B453" s="1">
        <v>345</v>
      </c>
      <c r="C453" s="1" t="s">
        <v>56</v>
      </c>
      <c r="D453" t="e">
        <f t="shared" si="21"/>
        <v>#N/A</v>
      </c>
      <c r="E453" t="e">
        <f t="shared" si="22"/>
        <v>#N/A</v>
      </c>
      <c r="F453">
        <f t="shared" si="23"/>
        <v>345</v>
      </c>
      <c r="J453" s="1">
        <v>7.3</v>
      </c>
      <c r="K453" s="1">
        <v>180</v>
      </c>
      <c r="L453" s="1">
        <v>420</v>
      </c>
    </row>
    <row r="454" spans="1:12">
      <c r="A454" s="1">
        <v>79</v>
      </c>
      <c r="B454" s="1">
        <v>400</v>
      </c>
      <c r="C454" s="1" t="s">
        <v>56</v>
      </c>
      <c r="D454" t="e">
        <f t="shared" si="21"/>
        <v>#N/A</v>
      </c>
      <c r="E454" t="e">
        <f t="shared" si="22"/>
        <v>#N/A</v>
      </c>
      <c r="F454">
        <f t="shared" si="23"/>
        <v>400</v>
      </c>
      <c r="J454" s="1">
        <v>7.3</v>
      </c>
      <c r="K454" s="1">
        <v>180</v>
      </c>
      <c r="L454" s="1">
        <v>420</v>
      </c>
    </row>
    <row r="455" spans="1:12">
      <c r="A455" s="1">
        <v>79</v>
      </c>
      <c r="B455" s="1">
        <v>385</v>
      </c>
      <c r="C455" s="1" t="s">
        <v>63</v>
      </c>
      <c r="D455" t="e">
        <f t="shared" si="21"/>
        <v>#N/A</v>
      </c>
      <c r="E455">
        <f t="shared" si="22"/>
        <v>385</v>
      </c>
      <c r="F455" t="e">
        <f t="shared" si="23"/>
        <v>#N/A</v>
      </c>
      <c r="J455" s="1">
        <v>4.8</v>
      </c>
      <c r="K455" s="1">
        <v>180</v>
      </c>
      <c r="L455" s="1">
        <v>670</v>
      </c>
    </row>
    <row r="456" spans="1:12">
      <c r="A456" s="1">
        <v>79</v>
      </c>
      <c r="B456" s="1">
        <v>385</v>
      </c>
      <c r="C456" s="1" t="s">
        <v>63</v>
      </c>
      <c r="D456" t="e">
        <f t="shared" si="21"/>
        <v>#N/A</v>
      </c>
      <c r="E456">
        <f t="shared" si="22"/>
        <v>385</v>
      </c>
      <c r="F456" t="e">
        <f t="shared" si="23"/>
        <v>#N/A</v>
      </c>
      <c r="J456" s="1">
        <v>4.5999999999999996</v>
      </c>
      <c r="K456" s="1">
        <v>180</v>
      </c>
      <c r="L456" s="1">
        <v>670</v>
      </c>
    </row>
    <row r="457" spans="1:12">
      <c r="A457" s="1">
        <v>100</v>
      </c>
      <c r="B457" s="1">
        <v>460</v>
      </c>
      <c r="C457" s="1" t="s">
        <v>56</v>
      </c>
      <c r="D457" t="e">
        <f t="shared" si="21"/>
        <v>#N/A</v>
      </c>
      <c r="E457" t="e">
        <f t="shared" si="22"/>
        <v>#N/A</v>
      </c>
      <c r="F457">
        <f t="shared" si="23"/>
        <v>460</v>
      </c>
      <c r="J457" s="1">
        <v>8.4</v>
      </c>
      <c r="K457" s="1">
        <v>180</v>
      </c>
      <c r="L457" s="1">
        <v>490</v>
      </c>
    </row>
    <row r="458" spans="1:12">
      <c r="A458" s="1">
        <v>107</v>
      </c>
      <c r="B458" s="1">
        <v>470</v>
      </c>
      <c r="C458" s="1" t="s">
        <v>63</v>
      </c>
      <c r="D458" t="e">
        <f t="shared" si="21"/>
        <v>#N/A</v>
      </c>
      <c r="E458">
        <f t="shared" si="22"/>
        <v>470</v>
      </c>
      <c r="F458" t="e">
        <f t="shared" si="23"/>
        <v>#N/A</v>
      </c>
      <c r="J458" s="1">
        <v>5.9</v>
      </c>
      <c r="K458" s="1">
        <v>180</v>
      </c>
      <c r="L458" s="1">
        <v>770</v>
      </c>
    </row>
    <row r="459" spans="1:12">
      <c r="A459" s="1">
        <v>107</v>
      </c>
      <c r="B459" s="1">
        <v>455</v>
      </c>
      <c r="C459" s="1" t="s">
        <v>63</v>
      </c>
      <c r="D459" t="e">
        <f t="shared" si="21"/>
        <v>#N/A</v>
      </c>
      <c r="E459">
        <f t="shared" si="22"/>
        <v>455</v>
      </c>
      <c r="F459" t="e">
        <f t="shared" si="23"/>
        <v>#N/A</v>
      </c>
      <c r="J459" s="1">
        <v>4.9000000000000004</v>
      </c>
      <c r="K459" s="1">
        <v>180</v>
      </c>
      <c r="L459" s="1">
        <v>910</v>
      </c>
    </row>
    <row r="460" spans="1:12">
      <c r="A460" s="1">
        <v>100</v>
      </c>
      <c r="B460" s="1">
        <v>480</v>
      </c>
      <c r="C460" s="1" t="s">
        <v>63</v>
      </c>
      <c r="D460" t="e">
        <f t="shared" si="21"/>
        <v>#N/A</v>
      </c>
      <c r="E460">
        <f t="shared" si="22"/>
        <v>480</v>
      </c>
      <c r="F460" t="e">
        <f t="shared" si="23"/>
        <v>#N/A</v>
      </c>
      <c r="J460" s="1">
        <v>4.4000000000000004</v>
      </c>
      <c r="K460" s="1">
        <v>200</v>
      </c>
      <c r="L460" s="1">
        <v>720</v>
      </c>
    </row>
    <row r="461" spans="1:12">
      <c r="A461" s="1">
        <v>87.5</v>
      </c>
      <c r="B461" s="1">
        <v>475</v>
      </c>
      <c r="C461" s="1" t="s">
        <v>63</v>
      </c>
      <c r="D461" t="e">
        <f t="shared" si="21"/>
        <v>#N/A</v>
      </c>
      <c r="E461">
        <f t="shared" si="22"/>
        <v>475</v>
      </c>
      <c r="F461" t="e">
        <f t="shared" si="23"/>
        <v>#N/A</v>
      </c>
      <c r="J461" s="1">
        <v>4.0999999999999996</v>
      </c>
      <c r="K461" s="1">
        <v>200</v>
      </c>
      <c r="L461" s="1">
        <v>660</v>
      </c>
    </row>
    <row r="462" spans="1:12">
      <c r="A462" s="1">
        <v>87.5</v>
      </c>
      <c r="B462" s="1">
        <v>480</v>
      </c>
      <c r="C462" s="1" t="s">
        <v>56</v>
      </c>
      <c r="D462" t="e">
        <f t="shared" si="21"/>
        <v>#N/A</v>
      </c>
      <c r="E462" t="e">
        <f t="shared" si="22"/>
        <v>#N/A</v>
      </c>
      <c r="F462">
        <f t="shared" si="23"/>
        <v>480</v>
      </c>
      <c r="J462" s="1">
        <v>6.7</v>
      </c>
      <c r="K462" s="1">
        <v>200</v>
      </c>
      <c r="L462" s="1">
        <v>440</v>
      </c>
    </row>
    <row r="463" spans="1:12">
      <c r="A463" s="1">
        <v>66</v>
      </c>
      <c r="B463" s="1">
        <v>370</v>
      </c>
      <c r="C463" s="1" t="s">
        <v>56</v>
      </c>
      <c r="D463" t="e">
        <f t="shared" si="21"/>
        <v>#N/A</v>
      </c>
      <c r="E463" t="e">
        <f t="shared" si="22"/>
        <v>#N/A</v>
      </c>
      <c r="F463">
        <f t="shared" si="23"/>
        <v>370</v>
      </c>
      <c r="J463" s="1">
        <v>6.9</v>
      </c>
      <c r="K463" s="1">
        <v>200</v>
      </c>
      <c r="L463" s="1">
        <v>440</v>
      </c>
    </row>
    <row r="464" spans="1:12">
      <c r="A464" s="1">
        <v>93.1</v>
      </c>
      <c r="B464" s="1">
        <v>465</v>
      </c>
      <c r="C464" s="1" t="s">
        <v>63</v>
      </c>
      <c r="D464" t="e">
        <f t="shared" si="21"/>
        <v>#N/A</v>
      </c>
      <c r="E464">
        <f t="shared" si="22"/>
        <v>465</v>
      </c>
      <c r="F464" t="e">
        <f t="shared" si="23"/>
        <v>#N/A</v>
      </c>
      <c r="J464" s="1">
        <v>3.9</v>
      </c>
      <c r="K464" s="1">
        <v>200</v>
      </c>
      <c r="L464" s="1">
        <v>717</v>
      </c>
    </row>
    <row r="465" spans="1:12">
      <c r="A465" s="1">
        <v>93.1</v>
      </c>
      <c r="B465" s="1">
        <v>480</v>
      </c>
      <c r="C465" s="1" t="s">
        <v>56</v>
      </c>
      <c r="D465" t="e">
        <f t="shared" si="21"/>
        <v>#N/A</v>
      </c>
      <c r="E465" t="e">
        <f t="shared" si="22"/>
        <v>#N/A</v>
      </c>
      <c r="F465">
        <f t="shared" si="23"/>
        <v>480</v>
      </c>
      <c r="J465" s="1">
        <v>6.4</v>
      </c>
      <c r="K465" s="1">
        <v>200</v>
      </c>
      <c r="L465" s="1">
        <v>430</v>
      </c>
    </row>
    <row r="466" spans="1:12">
      <c r="A466" s="1">
        <v>75.8</v>
      </c>
      <c r="B466" s="1">
        <v>395</v>
      </c>
      <c r="C466" s="1" t="s">
        <v>56</v>
      </c>
      <c r="D466" t="e">
        <f t="shared" si="21"/>
        <v>#N/A</v>
      </c>
      <c r="E466" t="e">
        <f t="shared" si="22"/>
        <v>#N/A</v>
      </c>
      <c r="F466">
        <f t="shared" si="23"/>
        <v>395</v>
      </c>
      <c r="J466" s="1">
        <v>6.4</v>
      </c>
      <c r="K466" s="1">
        <v>200</v>
      </c>
      <c r="L466" s="1">
        <v>430</v>
      </c>
    </row>
    <row r="467" spans="1:12">
      <c r="A467" s="1">
        <v>82.7</v>
      </c>
      <c r="B467" s="1">
        <v>460</v>
      </c>
      <c r="C467" s="1" t="s">
        <v>63</v>
      </c>
      <c r="D467" t="e">
        <f t="shared" si="21"/>
        <v>#N/A</v>
      </c>
      <c r="E467">
        <f t="shared" si="22"/>
        <v>460</v>
      </c>
      <c r="F467" t="e">
        <f t="shared" si="23"/>
        <v>#N/A</v>
      </c>
      <c r="J467" s="1">
        <v>4.0999999999999996</v>
      </c>
      <c r="K467" s="1">
        <v>200</v>
      </c>
      <c r="L467" s="1">
        <v>757</v>
      </c>
    </row>
    <row r="468" spans="1:12">
      <c r="A468" s="1">
        <v>82.7</v>
      </c>
      <c r="B468" s="1">
        <v>495</v>
      </c>
      <c r="C468" s="1" t="s">
        <v>56</v>
      </c>
      <c r="D468" t="e">
        <f t="shared" si="21"/>
        <v>#N/A</v>
      </c>
      <c r="E468" t="e">
        <f t="shared" si="22"/>
        <v>#N/A</v>
      </c>
      <c r="F468">
        <f t="shared" si="23"/>
        <v>495</v>
      </c>
      <c r="J468" s="1">
        <v>6.7</v>
      </c>
      <c r="K468" s="1">
        <v>200</v>
      </c>
      <c r="L468" s="1">
        <v>440</v>
      </c>
    </row>
    <row r="469" spans="1:12">
      <c r="A469" s="1">
        <v>82.7</v>
      </c>
      <c r="B469" s="1">
        <v>455</v>
      </c>
      <c r="C469" s="1" t="s">
        <v>63</v>
      </c>
      <c r="D469" t="e">
        <f t="shared" si="21"/>
        <v>#N/A</v>
      </c>
      <c r="E469">
        <f t="shared" si="22"/>
        <v>455</v>
      </c>
      <c r="F469" t="e">
        <f t="shared" si="23"/>
        <v>#N/A</v>
      </c>
      <c r="J469" s="1">
        <v>4.0999999999999996</v>
      </c>
      <c r="K469" s="1">
        <v>200</v>
      </c>
      <c r="L469" s="1">
        <v>757</v>
      </c>
    </row>
    <row r="470" spans="1:12">
      <c r="A470" s="1">
        <v>94</v>
      </c>
      <c r="B470" s="1">
        <v>505</v>
      </c>
      <c r="C470" s="1" t="s">
        <v>56</v>
      </c>
      <c r="D470" t="e">
        <f t="shared" si="21"/>
        <v>#N/A</v>
      </c>
      <c r="E470" t="e">
        <f t="shared" si="22"/>
        <v>#N/A</v>
      </c>
      <c r="F470">
        <f t="shared" si="23"/>
        <v>505</v>
      </c>
      <c r="J470" s="1">
        <v>7.2</v>
      </c>
      <c r="K470" s="1">
        <v>200</v>
      </c>
      <c r="L470" s="1">
        <v>343</v>
      </c>
    </row>
    <row r="471" spans="1:12">
      <c r="A471" s="1">
        <v>94</v>
      </c>
      <c r="B471" s="1">
        <v>480</v>
      </c>
      <c r="C471" s="1" t="s">
        <v>63</v>
      </c>
      <c r="D471" t="e">
        <f t="shared" si="21"/>
        <v>#N/A</v>
      </c>
      <c r="E471">
        <f t="shared" si="22"/>
        <v>480</v>
      </c>
      <c r="F471" t="e">
        <f t="shared" si="23"/>
        <v>#N/A</v>
      </c>
      <c r="J471" s="1">
        <v>3.8</v>
      </c>
      <c r="K471" s="1">
        <v>200</v>
      </c>
      <c r="L471" s="1">
        <v>686</v>
      </c>
    </row>
    <row r="472" spans="1:12">
      <c r="A472" s="1">
        <v>94</v>
      </c>
      <c r="B472" s="1">
        <v>480</v>
      </c>
      <c r="C472" s="1" t="s">
        <v>63</v>
      </c>
      <c r="D472" t="e">
        <f t="shared" si="21"/>
        <v>#N/A</v>
      </c>
      <c r="E472">
        <f t="shared" si="22"/>
        <v>480</v>
      </c>
      <c r="F472" t="e">
        <f t="shared" si="23"/>
        <v>#N/A</v>
      </c>
      <c r="J472" s="1">
        <v>3.8</v>
      </c>
      <c r="K472" s="1">
        <v>200</v>
      </c>
      <c r="L472" s="1">
        <v>686</v>
      </c>
    </row>
    <row r="473" spans="1:12">
      <c r="A473" s="1">
        <v>94</v>
      </c>
      <c r="B473" s="1">
        <v>475</v>
      </c>
      <c r="C473" s="1" t="s">
        <v>56</v>
      </c>
      <c r="D473" t="e">
        <f t="shared" si="21"/>
        <v>#N/A</v>
      </c>
      <c r="E473" t="e">
        <f t="shared" si="22"/>
        <v>#N/A</v>
      </c>
      <c r="F473">
        <f t="shared" si="23"/>
        <v>475</v>
      </c>
      <c r="J473" s="1">
        <v>6</v>
      </c>
      <c r="K473" s="1">
        <v>210</v>
      </c>
      <c r="L473" s="1">
        <v>440</v>
      </c>
    </row>
    <row r="474" spans="1:12">
      <c r="A474" s="1">
        <v>94</v>
      </c>
      <c r="B474" s="1">
        <v>450</v>
      </c>
      <c r="C474" s="1" t="s">
        <v>63</v>
      </c>
      <c r="D474" t="e">
        <f t="shared" si="21"/>
        <v>#N/A</v>
      </c>
      <c r="E474">
        <f t="shared" si="22"/>
        <v>450</v>
      </c>
      <c r="F474" t="e">
        <f t="shared" si="23"/>
        <v>#N/A</v>
      </c>
      <c r="J474" s="1">
        <v>3.8</v>
      </c>
      <c r="K474" s="1">
        <v>210</v>
      </c>
      <c r="L474" s="1">
        <v>710</v>
      </c>
    </row>
    <row r="475" spans="1:12">
      <c r="A475" s="1">
        <v>71</v>
      </c>
      <c r="B475" s="1">
        <v>365</v>
      </c>
      <c r="C475" s="1" t="s">
        <v>56</v>
      </c>
      <c r="D475" t="e">
        <f t="shared" si="21"/>
        <v>#N/A</v>
      </c>
      <c r="E475" t="e">
        <f t="shared" si="22"/>
        <v>#N/A</v>
      </c>
      <c r="F475">
        <f t="shared" si="23"/>
        <v>365</v>
      </c>
      <c r="J475" s="1">
        <v>6</v>
      </c>
      <c r="K475" s="1">
        <v>210</v>
      </c>
      <c r="L475" s="1">
        <v>440</v>
      </c>
    </row>
    <row r="476" spans="1:12">
      <c r="A476" s="1">
        <v>49</v>
      </c>
      <c r="B476" s="1">
        <v>265</v>
      </c>
      <c r="C476" s="1" t="s">
        <v>56</v>
      </c>
      <c r="D476" t="e">
        <f t="shared" si="21"/>
        <v>#N/A</v>
      </c>
      <c r="E476" t="e">
        <f t="shared" si="22"/>
        <v>#N/A</v>
      </c>
      <c r="F476">
        <f t="shared" si="23"/>
        <v>265</v>
      </c>
      <c r="J476" s="1">
        <v>5.9</v>
      </c>
      <c r="K476" s="1">
        <v>190</v>
      </c>
      <c r="L476" s="1">
        <v>343</v>
      </c>
    </row>
    <row r="477" spans="1:12">
      <c r="A477" s="1">
        <v>65</v>
      </c>
      <c r="B477" s="1">
        <v>360</v>
      </c>
      <c r="C477" s="1" t="s">
        <v>56</v>
      </c>
      <c r="D477" t="e">
        <f t="shared" si="21"/>
        <v>#N/A</v>
      </c>
      <c r="E477" t="e">
        <f t="shared" si="22"/>
        <v>#N/A</v>
      </c>
      <c r="F477">
        <f t="shared" si="23"/>
        <v>360</v>
      </c>
      <c r="J477" s="1">
        <v>5.6</v>
      </c>
      <c r="K477" s="1">
        <v>190</v>
      </c>
      <c r="L477" s="1">
        <v>343</v>
      </c>
    </row>
    <row r="478" spans="1:12">
      <c r="A478" s="1">
        <v>65</v>
      </c>
      <c r="B478" s="1">
        <v>350</v>
      </c>
      <c r="C478" s="1" t="s">
        <v>63</v>
      </c>
      <c r="D478" t="e">
        <f t="shared" si="21"/>
        <v>#N/A</v>
      </c>
      <c r="E478">
        <f t="shared" si="22"/>
        <v>350</v>
      </c>
      <c r="F478" t="e">
        <f t="shared" si="23"/>
        <v>#N/A</v>
      </c>
      <c r="J478" s="1">
        <v>3.8</v>
      </c>
      <c r="K478" s="1">
        <v>190</v>
      </c>
      <c r="L478" s="1">
        <v>543</v>
      </c>
    </row>
    <row r="479" spans="1:12">
      <c r="A479" s="1">
        <v>41.2</v>
      </c>
      <c r="B479" s="1">
        <v>250</v>
      </c>
      <c r="C479" s="1" t="s">
        <v>56</v>
      </c>
      <c r="D479" t="e">
        <f t="shared" si="21"/>
        <v>#N/A</v>
      </c>
      <c r="E479" t="e">
        <f t="shared" si="22"/>
        <v>#N/A</v>
      </c>
      <c r="F479">
        <f t="shared" si="23"/>
        <v>250</v>
      </c>
      <c r="J479" s="1">
        <v>8.1</v>
      </c>
      <c r="K479" s="1">
        <v>150</v>
      </c>
      <c r="L479" s="1">
        <v>200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1E3F9-04D2-4A70-BF84-22EB3FA2281A}">
  <dimension ref="A1:AW479"/>
  <sheetViews>
    <sheetView topLeftCell="AC1" zoomScaleNormal="100" workbookViewId="0">
      <selection activeCell="AK36" sqref="AK36"/>
    </sheetView>
  </sheetViews>
  <sheetFormatPr defaultRowHeight="15"/>
  <cols>
    <col min="1" max="1" width="24.1796875" customWidth="1"/>
    <col min="2" max="2" width="12.81640625" customWidth="1"/>
    <col min="3" max="3" width="12.6328125" customWidth="1"/>
    <col min="13" max="13" width="14.1796875" customWidth="1"/>
    <col min="14" max="14" width="11" customWidth="1"/>
    <col min="20" max="20" width="11" customWidth="1"/>
    <col min="21" max="21" width="17" customWidth="1"/>
    <col min="26" max="26" width="24.08984375" customWidth="1"/>
    <col min="27" max="27" width="11" customWidth="1"/>
  </cols>
  <sheetData>
    <row r="1" spans="1:30" ht="21">
      <c r="A1" s="15" t="s">
        <v>7</v>
      </c>
      <c r="B1" s="15" t="s">
        <v>16</v>
      </c>
      <c r="C1" t="s">
        <v>1127</v>
      </c>
      <c r="D1" s="17" t="s">
        <v>1126</v>
      </c>
      <c r="E1" s="17" t="s">
        <v>1128</v>
      </c>
      <c r="F1" s="17" t="s">
        <v>1129</v>
      </c>
      <c r="G1" s="17" t="s">
        <v>1130</v>
      </c>
      <c r="H1" s="17" t="s">
        <v>1131</v>
      </c>
      <c r="I1" s="17" t="s">
        <v>604</v>
      </c>
      <c r="J1" s="17" t="s">
        <v>1132</v>
      </c>
      <c r="K1" s="17" t="s">
        <v>1133</v>
      </c>
      <c r="M1" s="15" t="s">
        <v>8</v>
      </c>
      <c r="N1" s="15" t="s">
        <v>15</v>
      </c>
      <c r="O1" s="24" t="s">
        <v>26</v>
      </c>
      <c r="P1" s="24" t="s">
        <v>63</v>
      </c>
      <c r="Q1" s="24" t="s">
        <v>56</v>
      </c>
      <c r="T1" s="16" t="s">
        <v>1142</v>
      </c>
      <c r="U1" s="16" t="s">
        <v>1141</v>
      </c>
      <c r="Z1" s="15" t="s">
        <v>3</v>
      </c>
      <c r="AA1" s="15" t="s">
        <v>15</v>
      </c>
      <c r="AB1" t="s">
        <v>26</v>
      </c>
      <c r="AC1" t="s">
        <v>63</v>
      </c>
      <c r="AD1" t="s">
        <v>56</v>
      </c>
    </row>
    <row r="2" spans="1:30">
      <c r="A2" s="1">
        <v>156</v>
      </c>
      <c r="B2" s="1" t="s">
        <v>27</v>
      </c>
      <c r="C2" t="str">
        <f>TRIM(RIGHT(B2,(LEN(B2)-FIND("-",B2))))</f>
        <v>Compact</v>
      </c>
      <c r="D2">
        <f>IF($C2="Compact",$A2,NA())</f>
        <v>156</v>
      </c>
      <c r="E2" t="e">
        <f>IF($C2=E$1,$A2,NA())</f>
        <v>#N/A</v>
      </c>
      <c r="F2" t="e">
        <f t="shared" ref="F2:K17" si="0">IF($C2=F$1,$A2,NA())</f>
        <v>#N/A</v>
      </c>
      <c r="G2" t="e">
        <f t="shared" si="0"/>
        <v>#N/A</v>
      </c>
      <c r="H2" t="e">
        <f t="shared" si="0"/>
        <v>#N/A</v>
      </c>
      <c r="I2" t="e">
        <f t="shared" si="0"/>
        <v>#N/A</v>
      </c>
      <c r="J2" t="e">
        <f t="shared" si="0"/>
        <v>#N/A</v>
      </c>
      <c r="K2" t="e">
        <f t="shared" si="0"/>
        <v>#N/A</v>
      </c>
      <c r="M2" s="1">
        <v>225</v>
      </c>
      <c r="N2" s="1" t="s">
        <v>26</v>
      </c>
      <c r="O2">
        <f>IF(N2="FWD",M2,NA())</f>
        <v>225</v>
      </c>
      <c r="P2" t="e">
        <f>IF(N2="AWD",M2,NA())</f>
        <v>#N/A</v>
      </c>
      <c r="Q2" t="e">
        <f>IF(N2="RWD",M2,NA())</f>
        <v>#N/A</v>
      </c>
      <c r="T2" s="16" t="s">
        <v>1102</v>
      </c>
      <c r="U2" t="s">
        <v>63</v>
      </c>
      <c r="V2" t="s">
        <v>26</v>
      </c>
      <c r="W2" t="s">
        <v>56</v>
      </c>
      <c r="X2" t="s">
        <v>1103</v>
      </c>
      <c r="Z2" s="1">
        <v>37.799999999999997</v>
      </c>
      <c r="AA2" s="1" t="s">
        <v>26</v>
      </c>
      <c r="AB2">
        <f>IF(AA2="FWD",Z2,NA())</f>
        <v>37.799999999999997</v>
      </c>
      <c r="AC2" t="e">
        <f>IF(AA2="AWD",Z2,NA())</f>
        <v>#N/A</v>
      </c>
      <c r="AD2" t="e">
        <f>IF(AA2="RWD",Z2,NA())</f>
        <v>#N/A</v>
      </c>
    </row>
    <row r="3" spans="1:30">
      <c r="A3" s="1">
        <v>149</v>
      </c>
      <c r="B3" s="1" t="s">
        <v>27</v>
      </c>
      <c r="C3" t="str">
        <f t="shared" ref="C3:C66" si="1">TRIM(RIGHT(B3,(LEN(B3)-FIND("-",B3))))</f>
        <v>Compact</v>
      </c>
      <c r="D3">
        <f t="shared" ref="D3:D66" si="2">IF($C3="Compact",$A3,NA())</f>
        <v>149</v>
      </c>
      <c r="E3" t="e">
        <f t="shared" ref="E3:G66" si="3">IF($C3=E$1,$A3,NA())</f>
        <v>#N/A</v>
      </c>
      <c r="F3" t="e">
        <f t="shared" si="0"/>
        <v>#N/A</v>
      </c>
      <c r="G3" t="e">
        <f t="shared" si="0"/>
        <v>#N/A</v>
      </c>
      <c r="H3" t="e">
        <f t="shared" ref="H3:K66" si="4">IF($C3=H$1,$A3,NA())</f>
        <v>#N/A</v>
      </c>
      <c r="I3" t="e">
        <f t="shared" si="0"/>
        <v>#N/A</v>
      </c>
      <c r="J3" t="e">
        <f t="shared" si="0"/>
        <v>#N/A</v>
      </c>
      <c r="K3" t="e">
        <f t="shared" si="0"/>
        <v>#N/A</v>
      </c>
      <c r="M3" s="1">
        <v>225</v>
      </c>
      <c r="N3" s="1" t="s">
        <v>26</v>
      </c>
      <c r="O3">
        <f>IF(N3="FWD",M3,NA())</f>
        <v>225</v>
      </c>
      <c r="P3" t="e">
        <f t="shared" ref="P3:P66" si="5">IF(N3="AWD",M3,NA())</f>
        <v>#N/A</v>
      </c>
      <c r="Q3" t="e">
        <f t="shared" ref="Q3:Q66" si="6">IF(N3="RWD",M3,NA())</f>
        <v>#N/A</v>
      </c>
      <c r="T3" s="17" t="s">
        <v>272</v>
      </c>
      <c r="U3">
        <v>2</v>
      </c>
      <c r="V3">
        <v>2</v>
      </c>
      <c r="W3">
        <v>1</v>
      </c>
      <c r="X3">
        <v>5</v>
      </c>
      <c r="Z3" s="1">
        <v>37.799999999999997</v>
      </c>
      <c r="AA3" s="1" t="s">
        <v>26</v>
      </c>
      <c r="AB3">
        <f t="shared" ref="AB3:AB66" si="7">IF(AA3="FWD",Z3,NA())</f>
        <v>37.799999999999997</v>
      </c>
      <c r="AC3" t="e">
        <f t="shared" ref="AC3:AC66" si="8">IF(AA3="AWD",Z3,NA())</f>
        <v>#N/A</v>
      </c>
      <c r="AD3" t="e">
        <f t="shared" ref="AD3:AD66" si="9">IF(AA3="RWD",Z3,NA())</f>
        <v>#N/A</v>
      </c>
    </row>
    <row r="4" spans="1:30">
      <c r="A4" s="1">
        <v>158</v>
      </c>
      <c r="B4" s="1" t="s">
        <v>33</v>
      </c>
      <c r="C4" t="str">
        <f t="shared" si="1"/>
        <v>Compact</v>
      </c>
      <c r="D4">
        <f t="shared" si="2"/>
        <v>158</v>
      </c>
      <c r="E4" t="e">
        <f t="shared" si="3"/>
        <v>#N/A</v>
      </c>
      <c r="F4" t="e">
        <f t="shared" si="0"/>
        <v>#N/A</v>
      </c>
      <c r="G4" t="e">
        <f t="shared" si="0"/>
        <v>#N/A</v>
      </c>
      <c r="H4" t="e">
        <f t="shared" si="4"/>
        <v>#N/A</v>
      </c>
      <c r="I4" t="e">
        <f t="shared" si="0"/>
        <v>#N/A</v>
      </c>
      <c r="J4" t="e">
        <f t="shared" si="0"/>
        <v>#N/A</v>
      </c>
      <c r="K4" t="e">
        <f t="shared" si="0"/>
        <v>#N/A</v>
      </c>
      <c r="M4" s="1">
        <v>280</v>
      </c>
      <c r="N4" s="1" t="s">
        <v>26</v>
      </c>
      <c r="O4">
        <f t="shared" ref="O4:O66" si="10">IF(N4="FWD",M4,NA())</f>
        <v>280</v>
      </c>
      <c r="P4" t="e">
        <f t="shared" si="5"/>
        <v>#N/A</v>
      </c>
      <c r="Q4" t="e">
        <f t="shared" si="6"/>
        <v>#N/A</v>
      </c>
      <c r="T4" s="17" t="s">
        <v>505</v>
      </c>
      <c r="U4">
        <v>2</v>
      </c>
      <c r="X4">
        <v>2</v>
      </c>
      <c r="Z4" s="1">
        <v>50.8</v>
      </c>
      <c r="AA4" s="1" t="s">
        <v>26</v>
      </c>
      <c r="AB4">
        <f t="shared" si="7"/>
        <v>50.8</v>
      </c>
      <c r="AC4" t="e">
        <f t="shared" si="8"/>
        <v>#N/A</v>
      </c>
      <c r="AD4" t="e">
        <f t="shared" si="9"/>
        <v>#N/A</v>
      </c>
    </row>
    <row r="5" spans="1:30">
      <c r="A5" s="1">
        <v>158</v>
      </c>
      <c r="B5" s="1" t="s">
        <v>33</v>
      </c>
      <c r="C5" t="str">
        <f t="shared" si="1"/>
        <v>Compact</v>
      </c>
      <c r="D5">
        <f t="shared" si="2"/>
        <v>158</v>
      </c>
      <c r="E5" t="e">
        <f t="shared" si="3"/>
        <v>#N/A</v>
      </c>
      <c r="F5" t="e">
        <f t="shared" si="0"/>
        <v>#N/A</v>
      </c>
      <c r="G5" t="e">
        <f t="shared" si="0"/>
        <v>#N/A</v>
      </c>
      <c r="H5" t="e">
        <f t="shared" si="4"/>
        <v>#N/A</v>
      </c>
      <c r="I5" t="e">
        <f t="shared" si="0"/>
        <v>#N/A</v>
      </c>
      <c r="J5" t="e">
        <f t="shared" si="0"/>
        <v>#N/A</v>
      </c>
      <c r="K5" t="e">
        <f t="shared" si="0"/>
        <v>#N/A</v>
      </c>
      <c r="M5" s="1">
        <v>280</v>
      </c>
      <c r="N5" s="1" t="s">
        <v>26</v>
      </c>
      <c r="O5">
        <f t="shared" si="10"/>
        <v>280</v>
      </c>
      <c r="P5" t="e">
        <f t="shared" si="5"/>
        <v>#N/A</v>
      </c>
      <c r="Q5" t="e">
        <f t="shared" si="6"/>
        <v>#N/A</v>
      </c>
      <c r="T5" s="17" t="s">
        <v>28</v>
      </c>
      <c r="U5">
        <v>1</v>
      </c>
      <c r="V5">
        <v>44</v>
      </c>
      <c r="W5">
        <v>12</v>
      </c>
      <c r="X5">
        <v>57</v>
      </c>
      <c r="Z5" s="1">
        <v>50.8</v>
      </c>
      <c r="AA5" s="1" t="s">
        <v>26</v>
      </c>
      <c r="AB5">
        <f t="shared" si="7"/>
        <v>50.8</v>
      </c>
      <c r="AC5" t="e">
        <f t="shared" si="8"/>
        <v>#N/A</v>
      </c>
      <c r="AD5" t="e">
        <f t="shared" si="9"/>
        <v>#N/A</v>
      </c>
    </row>
    <row r="6" spans="1:30">
      <c r="A6" s="1">
        <v>156</v>
      </c>
      <c r="B6" s="1" t="s">
        <v>40</v>
      </c>
      <c r="C6" t="str">
        <f t="shared" si="1"/>
        <v>Medium</v>
      </c>
      <c r="D6" t="e">
        <f t="shared" si="2"/>
        <v>#N/A</v>
      </c>
      <c r="E6" t="e">
        <f t="shared" si="3"/>
        <v>#N/A</v>
      </c>
      <c r="F6" t="e">
        <f t="shared" si="0"/>
        <v>#N/A</v>
      </c>
      <c r="G6" t="e">
        <f t="shared" si="0"/>
        <v>#N/A</v>
      </c>
      <c r="H6">
        <f t="shared" si="4"/>
        <v>156</v>
      </c>
      <c r="I6" t="e">
        <f t="shared" si="0"/>
        <v>#N/A</v>
      </c>
      <c r="J6" t="e">
        <f t="shared" si="0"/>
        <v>#N/A</v>
      </c>
      <c r="K6" t="e">
        <f t="shared" si="0"/>
        <v>#N/A</v>
      </c>
      <c r="M6" s="1">
        <v>315</v>
      </c>
      <c r="N6" s="1" t="s">
        <v>26</v>
      </c>
      <c r="O6">
        <f t="shared" si="10"/>
        <v>315</v>
      </c>
      <c r="P6" t="e">
        <f t="shared" si="5"/>
        <v>#N/A</v>
      </c>
      <c r="Q6" t="e">
        <f t="shared" si="6"/>
        <v>#N/A</v>
      </c>
      <c r="T6" s="17" t="s">
        <v>66</v>
      </c>
      <c r="U6">
        <v>18</v>
      </c>
      <c r="W6">
        <v>15</v>
      </c>
      <c r="X6">
        <v>33</v>
      </c>
      <c r="Z6" s="1">
        <v>60</v>
      </c>
      <c r="AA6" s="1" t="s">
        <v>26</v>
      </c>
      <c r="AB6">
        <f t="shared" si="7"/>
        <v>60</v>
      </c>
      <c r="AC6" t="e">
        <f t="shared" si="8"/>
        <v>#N/A</v>
      </c>
      <c r="AD6" t="e">
        <f t="shared" si="9"/>
        <v>#N/A</v>
      </c>
    </row>
    <row r="7" spans="1:30">
      <c r="A7" s="1">
        <v>150</v>
      </c>
      <c r="B7" s="1" t="s">
        <v>40</v>
      </c>
      <c r="C7" t="str">
        <f t="shared" si="1"/>
        <v>Medium</v>
      </c>
      <c r="D7" t="e">
        <f t="shared" si="2"/>
        <v>#N/A</v>
      </c>
      <c r="E7" t="e">
        <f t="shared" si="3"/>
        <v>#N/A</v>
      </c>
      <c r="F7" t="e">
        <f t="shared" si="0"/>
        <v>#N/A</v>
      </c>
      <c r="G7" t="e">
        <f t="shared" si="0"/>
        <v>#N/A</v>
      </c>
      <c r="H7">
        <f t="shared" si="4"/>
        <v>150</v>
      </c>
      <c r="I7" t="e">
        <f t="shared" si="0"/>
        <v>#N/A</v>
      </c>
      <c r="J7" t="e">
        <f t="shared" si="0"/>
        <v>#N/A</v>
      </c>
      <c r="K7" t="e">
        <f t="shared" si="0"/>
        <v>#N/A</v>
      </c>
      <c r="M7" s="1">
        <v>350</v>
      </c>
      <c r="N7" s="1" t="s">
        <v>26</v>
      </c>
      <c r="O7">
        <f t="shared" si="10"/>
        <v>350</v>
      </c>
      <c r="P7" t="e">
        <f t="shared" si="5"/>
        <v>#N/A</v>
      </c>
      <c r="Q7" t="e">
        <f t="shared" si="6"/>
        <v>#N/A</v>
      </c>
      <c r="T7" s="17" t="s">
        <v>112</v>
      </c>
      <c r="U7">
        <v>40</v>
      </c>
      <c r="V7">
        <v>6</v>
      </c>
      <c r="W7">
        <v>17</v>
      </c>
      <c r="X7">
        <v>63</v>
      </c>
      <c r="Z7" s="1">
        <v>60</v>
      </c>
      <c r="AA7" s="1" t="s">
        <v>26</v>
      </c>
      <c r="AB7">
        <f t="shared" si="7"/>
        <v>60</v>
      </c>
      <c r="AC7" t="e">
        <f t="shared" si="8"/>
        <v>#N/A</v>
      </c>
      <c r="AD7" t="e">
        <f t="shared" si="9"/>
        <v>#N/A</v>
      </c>
    </row>
    <row r="8" spans="1:30">
      <c r="A8" s="1">
        <v>128</v>
      </c>
      <c r="B8" s="1" t="s">
        <v>33</v>
      </c>
      <c r="C8" t="str">
        <f t="shared" si="1"/>
        <v>Compact</v>
      </c>
      <c r="D8">
        <f t="shared" si="2"/>
        <v>128</v>
      </c>
      <c r="E8" t="e">
        <f t="shared" si="3"/>
        <v>#N/A</v>
      </c>
      <c r="F8" t="e">
        <f t="shared" si="0"/>
        <v>#N/A</v>
      </c>
      <c r="G8" t="e">
        <f t="shared" si="0"/>
        <v>#N/A</v>
      </c>
      <c r="H8" t="e">
        <f t="shared" si="4"/>
        <v>#N/A</v>
      </c>
      <c r="I8" t="e">
        <f t="shared" si="0"/>
        <v>#N/A</v>
      </c>
      <c r="J8" t="e">
        <f t="shared" si="0"/>
        <v>#N/A</v>
      </c>
      <c r="K8" t="e">
        <f t="shared" si="0"/>
        <v>#N/A</v>
      </c>
      <c r="M8" s="1">
        <v>320</v>
      </c>
      <c r="N8" s="1" t="s">
        <v>26</v>
      </c>
      <c r="O8">
        <f t="shared" si="10"/>
        <v>320</v>
      </c>
      <c r="P8" t="e">
        <f t="shared" si="5"/>
        <v>#N/A</v>
      </c>
      <c r="Q8" t="e">
        <f t="shared" si="6"/>
        <v>#N/A</v>
      </c>
      <c r="T8" s="17" t="s">
        <v>217</v>
      </c>
      <c r="U8">
        <v>2</v>
      </c>
      <c r="V8">
        <v>38</v>
      </c>
      <c r="W8">
        <v>7</v>
      </c>
      <c r="X8">
        <v>47</v>
      </c>
      <c r="Z8" s="1">
        <v>50.8</v>
      </c>
      <c r="AA8" s="1" t="s">
        <v>26</v>
      </c>
      <c r="AB8">
        <f t="shared" si="7"/>
        <v>50.8</v>
      </c>
      <c r="AC8" t="e">
        <f t="shared" si="8"/>
        <v>#N/A</v>
      </c>
      <c r="AD8" t="e">
        <f t="shared" si="9"/>
        <v>#N/A</v>
      </c>
    </row>
    <row r="9" spans="1:30">
      <c r="A9" s="1">
        <v>164</v>
      </c>
      <c r="B9" s="1" t="s">
        <v>33</v>
      </c>
      <c r="C9" t="str">
        <f t="shared" si="1"/>
        <v>Compact</v>
      </c>
      <c r="D9">
        <f t="shared" si="2"/>
        <v>164</v>
      </c>
      <c r="E9" t="e">
        <f t="shared" si="3"/>
        <v>#N/A</v>
      </c>
      <c r="F9" t="e">
        <f t="shared" si="0"/>
        <v>#N/A</v>
      </c>
      <c r="G9" t="e">
        <f t="shared" si="0"/>
        <v>#N/A</v>
      </c>
      <c r="H9" t="e">
        <f t="shared" si="4"/>
        <v>#N/A</v>
      </c>
      <c r="I9" t="e">
        <f t="shared" si="0"/>
        <v>#N/A</v>
      </c>
      <c r="J9" t="e">
        <f t="shared" si="0"/>
        <v>#N/A</v>
      </c>
      <c r="K9" t="e">
        <f t="shared" si="0"/>
        <v>#N/A</v>
      </c>
      <c r="M9" s="1">
        <v>310</v>
      </c>
      <c r="N9" s="1" t="s">
        <v>26</v>
      </c>
      <c r="O9">
        <f t="shared" si="10"/>
        <v>310</v>
      </c>
      <c r="P9" t="e">
        <f t="shared" si="5"/>
        <v>#N/A</v>
      </c>
      <c r="Q9" t="e">
        <f t="shared" si="6"/>
        <v>#N/A</v>
      </c>
      <c r="T9" s="17" t="s">
        <v>58</v>
      </c>
      <c r="U9">
        <v>16</v>
      </c>
      <c r="V9">
        <v>4</v>
      </c>
      <c r="W9">
        <v>7</v>
      </c>
      <c r="X9">
        <v>27</v>
      </c>
      <c r="Z9" s="1">
        <v>50.8</v>
      </c>
      <c r="AA9" s="1" t="s">
        <v>26</v>
      </c>
      <c r="AB9">
        <f t="shared" si="7"/>
        <v>50.8</v>
      </c>
      <c r="AC9" t="e">
        <f t="shared" si="8"/>
        <v>#N/A</v>
      </c>
      <c r="AD9" t="e">
        <f t="shared" si="9"/>
        <v>#N/A</v>
      </c>
    </row>
    <row r="10" spans="1:30">
      <c r="A10" s="1">
        <v>138</v>
      </c>
      <c r="B10" s="1" t="s">
        <v>27</v>
      </c>
      <c r="C10" t="str">
        <f t="shared" si="1"/>
        <v>Compact</v>
      </c>
      <c r="D10">
        <f t="shared" si="2"/>
        <v>138</v>
      </c>
      <c r="E10" t="e">
        <f t="shared" si="3"/>
        <v>#N/A</v>
      </c>
      <c r="F10" t="e">
        <f t="shared" si="0"/>
        <v>#N/A</v>
      </c>
      <c r="G10" t="e">
        <f t="shared" si="0"/>
        <v>#N/A</v>
      </c>
      <c r="H10" t="e">
        <f t="shared" si="4"/>
        <v>#N/A</v>
      </c>
      <c r="I10" t="e">
        <f t="shared" si="0"/>
        <v>#N/A</v>
      </c>
      <c r="J10" t="e">
        <f t="shared" si="0"/>
        <v>#N/A</v>
      </c>
      <c r="K10" t="e">
        <f t="shared" si="0"/>
        <v>#N/A</v>
      </c>
      <c r="M10" s="1">
        <v>310</v>
      </c>
      <c r="N10" s="1" t="s">
        <v>26</v>
      </c>
      <c r="O10">
        <f t="shared" si="10"/>
        <v>310</v>
      </c>
      <c r="P10" t="e">
        <f t="shared" si="5"/>
        <v>#N/A</v>
      </c>
      <c r="Q10" t="e">
        <f t="shared" si="6"/>
        <v>#N/A</v>
      </c>
      <c r="T10" s="17" t="s">
        <v>34</v>
      </c>
      <c r="U10">
        <v>110</v>
      </c>
      <c r="V10">
        <v>62</v>
      </c>
      <c r="W10">
        <v>72</v>
      </c>
      <c r="X10">
        <v>244</v>
      </c>
      <c r="Z10" s="1">
        <v>52</v>
      </c>
      <c r="AA10" s="1" t="s">
        <v>26</v>
      </c>
      <c r="AB10">
        <f t="shared" si="7"/>
        <v>52</v>
      </c>
      <c r="AC10" t="e">
        <f t="shared" si="8"/>
        <v>#N/A</v>
      </c>
      <c r="AD10" t="e">
        <f t="shared" si="9"/>
        <v>#N/A</v>
      </c>
    </row>
    <row r="11" spans="1:30">
      <c r="A11" s="1">
        <v>144</v>
      </c>
      <c r="B11" s="1" t="s">
        <v>27</v>
      </c>
      <c r="C11" t="str">
        <f t="shared" si="1"/>
        <v>Compact</v>
      </c>
      <c r="D11">
        <f t="shared" si="2"/>
        <v>144</v>
      </c>
      <c r="E11" t="e">
        <f t="shared" si="3"/>
        <v>#N/A</v>
      </c>
      <c r="F11" t="e">
        <f t="shared" si="0"/>
        <v>#N/A</v>
      </c>
      <c r="G11" t="e">
        <f t="shared" si="0"/>
        <v>#N/A</v>
      </c>
      <c r="H11" t="e">
        <f t="shared" si="4"/>
        <v>#N/A</v>
      </c>
      <c r="I11" t="e">
        <f t="shared" si="0"/>
        <v>#N/A</v>
      </c>
      <c r="J11" t="e">
        <f t="shared" si="0"/>
        <v>#N/A</v>
      </c>
      <c r="K11" t="e">
        <f t="shared" si="0"/>
        <v>#N/A</v>
      </c>
      <c r="M11" s="1">
        <v>305</v>
      </c>
      <c r="N11" s="1" t="s">
        <v>26</v>
      </c>
      <c r="O11">
        <f t="shared" si="10"/>
        <v>305</v>
      </c>
      <c r="P11" t="e">
        <f t="shared" si="5"/>
        <v>#N/A</v>
      </c>
      <c r="Q11" t="e">
        <f t="shared" si="6"/>
        <v>#N/A</v>
      </c>
      <c r="T11" s="17" t="s">
        <v>1103</v>
      </c>
      <c r="U11">
        <v>191</v>
      </c>
      <c r="V11">
        <v>156</v>
      </c>
      <c r="W11">
        <v>131</v>
      </c>
      <c r="X11">
        <v>478</v>
      </c>
      <c r="Z11" s="1">
        <v>52</v>
      </c>
      <c r="AA11" s="1" t="s">
        <v>26</v>
      </c>
      <c r="AB11">
        <f t="shared" si="7"/>
        <v>52</v>
      </c>
      <c r="AC11" t="e">
        <f t="shared" si="8"/>
        <v>#N/A</v>
      </c>
      <c r="AD11" t="e">
        <f t="shared" si="9"/>
        <v>#N/A</v>
      </c>
    </row>
    <row r="12" spans="1:30">
      <c r="A12" s="1">
        <v>146</v>
      </c>
      <c r="B12" s="1" t="s">
        <v>57</v>
      </c>
      <c r="C12" t="str">
        <f t="shared" si="1"/>
        <v>Executive</v>
      </c>
      <c r="D12" t="e">
        <f t="shared" si="2"/>
        <v>#N/A</v>
      </c>
      <c r="E12">
        <f t="shared" si="3"/>
        <v>146</v>
      </c>
      <c r="F12" t="e">
        <f t="shared" si="0"/>
        <v>#N/A</v>
      </c>
      <c r="G12" t="e">
        <f t="shared" si="0"/>
        <v>#N/A</v>
      </c>
      <c r="H12" t="e">
        <f t="shared" si="4"/>
        <v>#N/A</v>
      </c>
      <c r="I12" t="e">
        <f t="shared" si="0"/>
        <v>#N/A</v>
      </c>
      <c r="J12" t="e">
        <f t="shared" si="0"/>
        <v>#N/A</v>
      </c>
      <c r="K12" t="e">
        <f t="shared" si="0"/>
        <v>#N/A</v>
      </c>
      <c r="M12" s="1">
        <v>465</v>
      </c>
      <c r="N12" s="1" t="s">
        <v>56</v>
      </c>
      <c r="O12" t="e">
        <f t="shared" si="10"/>
        <v>#N/A</v>
      </c>
      <c r="P12" t="e">
        <f t="shared" si="5"/>
        <v>#N/A</v>
      </c>
      <c r="Q12">
        <f t="shared" si="6"/>
        <v>465</v>
      </c>
      <c r="T12" s="22"/>
      <c r="U12" s="22"/>
      <c r="Z12" s="1">
        <v>75.8</v>
      </c>
      <c r="AA12" s="1" t="s">
        <v>56</v>
      </c>
      <c r="AB12" t="e">
        <f t="shared" si="7"/>
        <v>#N/A</v>
      </c>
      <c r="AC12" t="e">
        <f t="shared" si="8"/>
        <v>#N/A</v>
      </c>
      <c r="AD12">
        <f t="shared" si="9"/>
        <v>75.8</v>
      </c>
    </row>
    <row r="13" spans="1:30">
      <c r="A13" s="1">
        <v>151</v>
      </c>
      <c r="B13" s="1" t="s">
        <v>57</v>
      </c>
      <c r="C13" t="str">
        <f t="shared" si="1"/>
        <v>Executive</v>
      </c>
      <c r="D13" t="e">
        <f t="shared" si="2"/>
        <v>#N/A</v>
      </c>
      <c r="E13">
        <f t="shared" si="3"/>
        <v>151</v>
      </c>
      <c r="F13" t="e">
        <f t="shared" si="0"/>
        <v>#N/A</v>
      </c>
      <c r="G13" t="e">
        <f t="shared" si="0"/>
        <v>#N/A</v>
      </c>
      <c r="H13" t="e">
        <f t="shared" si="4"/>
        <v>#N/A</v>
      </c>
      <c r="I13" t="e">
        <f t="shared" si="0"/>
        <v>#N/A</v>
      </c>
      <c r="J13" t="e">
        <f t="shared" si="0"/>
        <v>#N/A</v>
      </c>
      <c r="K13" t="e">
        <f t="shared" si="0"/>
        <v>#N/A</v>
      </c>
      <c r="M13" s="1">
        <v>575</v>
      </c>
      <c r="N13" s="1" t="s">
        <v>56</v>
      </c>
      <c r="O13" t="e">
        <f t="shared" si="10"/>
        <v>#N/A</v>
      </c>
      <c r="P13" t="e">
        <f t="shared" si="5"/>
        <v>#N/A</v>
      </c>
      <c r="Q13">
        <f t="shared" si="6"/>
        <v>575</v>
      </c>
      <c r="T13" s="22"/>
      <c r="U13" s="22"/>
      <c r="Z13" s="1">
        <v>94.9</v>
      </c>
      <c r="AA13" s="1" t="s">
        <v>56</v>
      </c>
      <c r="AB13" t="e">
        <f t="shared" si="7"/>
        <v>#N/A</v>
      </c>
      <c r="AC13" t="e">
        <f t="shared" si="8"/>
        <v>#N/A</v>
      </c>
      <c r="AD13">
        <f t="shared" si="9"/>
        <v>94.9</v>
      </c>
    </row>
    <row r="14" spans="1:30">
      <c r="A14" s="1">
        <v>157</v>
      </c>
      <c r="B14" s="1" t="s">
        <v>57</v>
      </c>
      <c r="C14" t="str">
        <f t="shared" si="1"/>
        <v>Executive</v>
      </c>
      <c r="D14" t="e">
        <f t="shared" si="2"/>
        <v>#N/A</v>
      </c>
      <c r="E14">
        <f t="shared" si="3"/>
        <v>157</v>
      </c>
      <c r="F14" t="e">
        <f t="shared" si="0"/>
        <v>#N/A</v>
      </c>
      <c r="G14" t="e">
        <f t="shared" si="0"/>
        <v>#N/A</v>
      </c>
      <c r="H14" t="e">
        <f t="shared" si="4"/>
        <v>#N/A</v>
      </c>
      <c r="I14" t="e">
        <f t="shared" si="0"/>
        <v>#N/A</v>
      </c>
      <c r="J14" t="e">
        <f t="shared" si="0"/>
        <v>#N/A</v>
      </c>
      <c r="K14" t="e">
        <f t="shared" si="0"/>
        <v>#N/A</v>
      </c>
      <c r="M14" s="1">
        <v>560</v>
      </c>
      <c r="N14" s="1" t="s">
        <v>63</v>
      </c>
      <c r="O14" t="e">
        <f t="shared" si="10"/>
        <v>#N/A</v>
      </c>
      <c r="P14">
        <f t="shared" si="5"/>
        <v>560</v>
      </c>
      <c r="Q14" t="e">
        <f t="shared" si="6"/>
        <v>#N/A</v>
      </c>
      <c r="T14" s="22"/>
      <c r="U14" s="22"/>
      <c r="Z14" s="1">
        <v>94.9</v>
      </c>
      <c r="AA14" s="1" t="s">
        <v>63</v>
      </c>
      <c r="AB14" t="e">
        <f t="shared" si="7"/>
        <v>#N/A</v>
      </c>
      <c r="AC14">
        <f t="shared" si="8"/>
        <v>94.9</v>
      </c>
      <c r="AD14" t="e">
        <f t="shared" si="9"/>
        <v>#N/A</v>
      </c>
    </row>
    <row r="15" spans="1:30">
      <c r="A15" s="1">
        <v>136</v>
      </c>
      <c r="B15" s="1" t="s">
        <v>57</v>
      </c>
      <c r="C15" t="str">
        <f t="shared" si="1"/>
        <v>Executive</v>
      </c>
      <c r="D15" t="e">
        <f t="shared" si="2"/>
        <v>#N/A</v>
      </c>
      <c r="E15">
        <f t="shared" si="3"/>
        <v>136</v>
      </c>
      <c r="F15" t="e">
        <f t="shared" si="0"/>
        <v>#N/A</v>
      </c>
      <c r="G15" t="e">
        <f t="shared" si="0"/>
        <v>#N/A</v>
      </c>
      <c r="H15" t="e">
        <f t="shared" si="4"/>
        <v>#N/A</v>
      </c>
      <c r="I15" t="e">
        <f t="shared" si="0"/>
        <v>#N/A</v>
      </c>
      <c r="J15" t="e">
        <f t="shared" si="0"/>
        <v>#N/A</v>
      </c>
      <c r="K15" t="e">
        <f t="shared" si="0"/>
        <v>#N/A</v>
      </c>
      <c r="M15" s="1">
        <v>495</v>
      </c>
      <c r="N15" s="1" t="s">
        <v>56</v>
      </c>
      <c r="O15" t="e">
        <f t="shared" si="10"/>
        <v>#N/A</v>
      </c>
      <c r="P15" t="e">
        <f t="shared" si="5"/>
        <v>#N/A</v>
      </c>
      <c r="Q15">
        <f t="shared" si="6"/>
        <v>495</v>
      </c>
      <c r="T15" s="22"/>
      <c r="U15" s="22"/>
      <c r="Z15" s="1">
        <v>75.8</v>
      </c>
      <c r="AA15" s="1" t="s">
        <v>56</v>
      </c>
      <c r="AB15" t="e">
        <f t="shared" si="7"/>
        <v>#N/A</v>
      </c>
      <c r="AC15" t="e">
        <f t="shared" si="8"/>
        <v>#N/A</v>
      </c>
      <c r="AD15">
        <f t="shared" si="9"/>
        <v>75.8</v>
      </c>
    </row>
    <row r="16" spans="1:30">
      <c r="A16" s="1">
        <v>141</v>
      </c>
      <c r="B16" s="1" t="s">
        <v>57</v>
      </c>
      <c r="C16" t="str">
        <f t="shared" si="1"/>
        <v>Executive</v>
      </c>
      <c r="D16" t="e">
        <f t="shared" si="2"/>
        <v>#N/A</v>
      </c>
      <c r="E16">
        <f t="shared" si="3"/>
        <v>141</v>
      </c>
      <c r="F16" t="e">
        <f t="shared" si="0"/>
        <v>#N/A</v>
      </c>
      <c r="G16" t="e">
        <f t="shared" si="0"/>
        <v>#N/A</v>
      </c>
      <c r="H16" t="e">
        <f t="shared" si="4"/>
        <v>#N/A</v>
      </c>
      <c r="I16" t="e">
        <f t="shared" si="0"/>
        <v>#N/A</v>
      </c>
      <c r="J16" t="e">
        <f t="shared" si="0"/>
        <v>#N/A</v>
      </c>
      <c r="K16" t="e">
        <f t="shared" si="0"/>
        <v>#N/A</v>
      </c>
      <c r="M16" s="1">
        <v>610</v>
      </c>
      <c r="N16" s="1" t="s">
        <v>56</v>
      </c>
      <c r="O16" t="e">
        <f t="shared" si="10"/>
        <v>#N/A</v>
      </c>
      <c r="P16" t="e">
        <f t="shared" si="5"/>
        <v>#N/A</v>
      </c>
      <c r="Q16">
        <f t="shared" si="6"/>
        <v>610</v>
      </c>
      <c r="T16" s="22"/>
      <c r="U16" s="22"/>
      <c r="Z16" s="1">
        <v>94.9</v>
      </c>
      <c r="AA16" s="1" t="s">
        <v>56</v>
      </c>
      <c r="AB16" t="e">
        <f t="shared" si="7"/>
        <v>#N/A</v>
      </c>
      <c r="AC16" t="e">
        <f t="shared" si="8"/>
        <v>#N/A</v>
      </c>
      <c r="AD16">
        <f t="shared" si="9"/>
        <v>94.9</v>
      </c>
    </row>
    <row r="17" spans="1:30">
      <c r="A17" s="1">
        <v>147</v>
      </c>
      <c r="B17" s="1" t="s">
        <v>57</v>
      </c>
      <c r="C17" t="str">
        <f t="shared" si="1"/>
        <v>Executive</v>
      </c>
      <c r="D17" t="e">
        <f t="shared" si="2"/>
        <v>#N/A</v>
      </c>
      <c r="E17">
        <f t="shared" si="3"/>
        <v>147</v>
      </c>
      <c r="F17" t="e">
        <f t="shared" si="0"/>
        <v>#N/A</v>
      </c>
      <c r="G17" t="e">
        <f t="shared" si="0"/>
        <v>#N/A</v>
      </c>
      <c r="H17" t="e">
        <f t="shared" si="4"/>
        <v>#N/A</v>
      </c>
      <c r="I17" t="e">
        <f t="shared" si="0"/>
        <v>#N/A</v>
      </c>
      <c r="J17" t="e">
        <f t="shared" si="0"/>
        <v>#N/A</v>
      </c>
      <c r="K17" t="e">
        <f t="shared" si="0"/>
        <v>#N/A</v>
      </c>
      <c r="M17" s="1">
        <v>590</v>
      </c>
      <c r="N17" s="1" t="s">
        <v>63</v>
      </c>
      <c r="O17" t="e">
        <f t="shared" si="10"/>
        <v>#N/A</v>
      </c>
      <c r="P17">
        <f t="shared" si="5"/>
        <v>590</v>
      </c>
      <c r="Q17" t="e">
        <f t="shared" si="6"/>
        <v>#N/A</v>
      </c>
      <c r="T17" s="22"/>
      <c r="U17" s="22"/>
      <c r="Z17" s="1">
        <v>94.9</v>
      </c>
      <c r="AA17" s="1" t="s">
        <v>63</v>
      </c>
      <c r="AB17" t="e">
        <f t="shared" si="7"/>
        <v>#N/A</v>
      </c>
      <c r="AC17">
        <f t="shared" si="8"/>
        <v>94.9</v>
      </c>
      <c r="AD17" t="e">
        <f t="shared" si="9"/>
        <v>#N/A</v>
      </c>
    </row>
    <row r="18" spans="1:30">
      <c r="A18" s="1">
        <v>156</v>
      </c>
      <c r="B18" s="1" t="s">
        <v>40</v>
      </c>
      <c r="C18" t="str">
        <f t="shared" si="1"/>
        <v>Medium</v>
      </c>
      <c r="D18" t="e">
        <f t="shared" si="2"/>
        <v>#N/A</v>
      </c>
      <c r="E18" t="e">
        <f t="shared" si="3"/>
        <v>#N/A</v>
      </c>
      <c r="F18" t="e">
        <f t="shared" si="3"/>
        <v>#N/A</v>
      </c>
      <c r="G18" t="e">
        <f t="shared" si="3"/>
        <v>#N/A</v>
      </c>
      <c r="H18">
        <f t="shared" si="4"/>
        <v>156</v>
      </c>
      <c r="I18" t="e">
        <f t="shared" si="4"/>
        <v>#N/A</v>
      </c>
      <c r="J18" t="e">
        <f t="shared" si="4"/>
        <v>#N/A</v>
      </c>
      <c r="K18" t="e">
        <f t="shared" si="4"/>
        <v>#N/A</v>
      </c>
      <c r="M18" s="1">
        <v>340</v>
      </c>
      <c r="N18" s="1" t="s">
        <v>56</v>
      </c>
      <c r="O18" t="e">
        <f t="shared" si="10"/>
        <v>#N/A</v>
      </c>
      <c r="P18" t="e">
        <f t="shared" si="5"/>
        <v>#N/A</v>
      </c>
      <c r="Q18">
        <f t="shared" si="6"/>
        <v>340</v>
      </c>
      <c r="T18" s="22"/>
      <c r="U18" s="22"/>
      <c r="Z18" s="1">
        <v>59</v>
      </c>
      <c r="AA18" s="1" t="s">
        <v>56</v>
      </c>
      <c r="AB18" t="e">
        <f t="shared" si="7"/>
        <v>#N/A</v>
      </c>
      <c r="AC18" t="e">
        <f t="shared" si="8"/>
        <v>#N/A</v>
      </c>
      <c r="AD18">
        <f t="shared" si="9"/>
        <v>59</v>
      </c>
    </row>
    <row r="19" spans="1:30">
      <c r="A19" s="1">
        <v>162</v>
      </c>
      <c r="B19" s="1" t="s">
        <v>40</v>
      </c>
      <c r="C19" t="str">
        <f t="shared" si="1"/>
        <v>Medium</v>
      </c>
      <c r="D19" t="e">
        <f t="shared" si="2"/>
        <v>#N/A</v>
      </c>
      <c r="E19" t="e">
        <f t="shared" si="3"/>
        <v>#N/A</v>
      </c>
      <c r="F19" t="e">
        <f t="shared" si="3"/>
        <v>#N/A</v>
      </c>
      <c r="G19" t="e">
        <f t="shared" si="3"/>
        <v>#N/A</v>
      </c>
      <c r="H19">
        <f t="shared" si="4"/>
        <v>162</v>
      </c>
      <c r="I19" t="e">
        <f t="shared" si="4"/>
        <v>#N/A</v>
      </c>
      <c r="J19" t="e">
        <f t="shared" si="4"/>
        <v>#N/A</v>
      </c>
      <c r="K19" t="e">
        <f t="shared" si="4"/>
        <v>#N/A</v>
      </c>
      <c r="M19" s="1">
        <v>435</v>
      </c>
      <c r="N19" s="1" t="s">
        <v>56</v>
      </c>
      <c r="O19" t="e">
        <f t="shared" si="10"/>
        <v>#N/A</v>
      </c>
      <c r="P19" t="e">
        <f t="shared" si="5"/>
        <v>#N/A</v>
      </c>
      <c r="Q19">
        <f t="shared" si="6"/>
        <v>435</v>
      </c>
      <c r="T19" s="22"/>
      <c r="U19" s="22"/>
      <c r="Z19" s="1">
        <v>77</v>
      </c>
      <c r="AA19" s="1" t="s">
        <v>56</v>
      </c>
      <c r="AB19" t="e">
        <f t="shared" si="7"/>
        <v>#N/A</v>
      </c>
      <c r="AC19" t="e">
        <f t="shared" si="8"/>
        <v>#N/A</v>
      </c>
      <c r="AD19">
        <f t="shared" si="9"/>
        <v>77</v>
      </c>
    </row>
    <row r="20" spans="1:30">
      <c r="A20" s="1">
        <v>165</v>
      </c>
      <c r="B20" s="1" t="s">
        <v>40</v>
      </c>
      <c r="C20" t="str">
        <f t="shared" si="1"/>
        <v>Medium</v>
      </c>
      <c r="D20" t="e">
        <f t="shared" si="2"/>
        <v>#N/A</v>
      </c>
      <c r="E20" t="e">
        <f t="shared" si="3"/>
        <v>#N/A</v>
      </c>
      <c r="F20" t="e">
        <f t="shared" si="3"/>
        <v>#N/A</v>
      </c>
      <c r="G20" t="e">
        <f t="shared" si="3"/>
        <v>#N/A</v>
      </c>
      <c r="H20">
        <f t="shared" si="4"/>
        <v>165</v>
      </c>
      <c r="I20" t="e">
        <f t="shared" si="4"/>
        <v>#N/A</v>
      </c>
      <c r="J20" t="e">
        <f t="shared" si="4"/>
        <v>#N/A</v>
      </c>
      <c r="K20" t="e">
        <f t="shared" si="4"/>
        <v>#N/A</v>
      </c>
      <c r="M20" s="1">
        <v>410</v>
      </c>
      <c r="N20" s="1" t="s">
        <v>63</v>
      </c>
      <c r="O20" t="e">
        <f t="shared" si="10"/>
        <v>#N/A</v>
      </c>
      <c r="P20">
        <f t="shared" si="5"/>
        <v>410</v>
      </c>
      <c r="Q20" t="e">
        <f t="shared" si="6"/>
        <v>#N/A</v>
      </c>
      <c r="T20" s="22"/>
      <c r="U20" s="22"/>
      <c r="Z20" s="1">
        <v>77</v>
      </c>
      <c r="AA20" s="1" t="s">
        <v>63</v>
      </c>
      <c r="AB20" t="e">
        <f t="shared" si="7"/>
        <v>#N/A</v>
      </c>
      <c r="AC20">
        <f t="shared" si="8"/>
        <v>77</v>
      </c>
      <c r="AD20" t="e">
        <f t="shared" si="9"/>
        <v>#N/A</v>
      </c>
    </row>
    <row r="21" spans="1:30">
      <c r="A21" s="1">
        <v>165</v>
      </c>
      <c r="B21" s="1" t="s">
        <v>40</v>
      </c>
      <c r="C21" t="str">
        <f t="shared" si="1"/>
        <v>Medium</v>
      </c>
      <c r="D21" t="e">
        <f t="shared" si="2"/>
        <v>#N/A</v>
      </c>
      <c r="E21" t="e">
        <f t="shared" si="3"/>
        <v>#N/A</v>
      </c>
      <c r="F21" t="e">
        <f t="shared" si="3"/>
        <v>#N/A</v>
      </c>
      <c r="G21" t="e">
        <f t="shared" si="3"/>
        <v>#N/A</v>
      </c>
      <c r="H21">
        <f t="shared" si="4"/>
        <v>165</v>
      </c>
      <c r="I21" t="e">
        <f t="shared" si="4"/>
        <v>#N/A</v>
      </c>
      <c r="J21" t="e">
        <f t="shared" si="4"/>
        <v>#N/A</v>
      </c>
      <c r="K21" t="e">
        <f t="shared" si="4"/>
        <v>#N/A</v>
      </c>
      <c r="M21" s="1">
        <v>415</v>
      </c>
      <c r="N21" s="1" t="s">
        <v>63</v>
      </c>
      <c r="O21" t="e">
        <f t="shared" si="10"/>
        <v>#N/A</v>
      </c>
      <c r="P21">
        <f t="shared" si="5"/>
        <v>415</v>
      </c>
      <c r="Q21" t="e">
        <f t="shared" si="6"/>
        <v>#N/A</v>
      </c>
      <c r="T21" s="22"/>
      <c r="U21" s="22"/>
      <c r="Z21" s="1">
        <v>77</v>
      </c>
      <c r="AA21" s="1" t="s">
        <v>63</v>
      </c>
      <c r="AB21" t="e">
        <f t="shared" si="7"/>
        <v>#N/A</v>
      </c>
      <c r="AC21">
        <f t="shared" si="8"/>
        <v>77</v>
      </c>
      <c r="AD21" t="e">
        <f t="shared" si="9"/>
        <v>#N/A</v>
      </c>
    </row>
    <row r="22" spans="1:30">
      <c r="A22" s="1">
        <v>159</v>
      </c>
      <c r="B22" s="1" t="s">
        <v>40</v>
      </c>
      <c r="C22" t="str">
        <f t="shared" si="1"/>
        <v>Medium</v>
      </c>
      <c r="D22" t="e">
        <f t="shared" si="2"/>
        <v>#N/A</v>
      </c>
      <c r="E22" t="e">
        <f t="shared" si="3"/>
        <v>#N/A</v>
      </c>
      <c r="F22" t="e">
        <f t="shared" si="3"/>
        <v>#N/A</v>
      </c>
      <c r="G22" t="e">
        <f t="shared" si="3"/>
        <v>#N/A</v>
      </c>
      <c r="H22">
        <f t="shared" si="4"/>
        <v>159</v>
      </c>
      <c r="I22" t="e">
        <f t="shared" si="4"/>
        <v>#N/A</v>
      </c>
      <c r="J22" t="e">
        <f t="shared" si="4"/>
        <v>#N/A</v>
      </c>
      <c r="K22" t="e">
        <f t="shared" si="4"/>
        <v>#N/A</v>
      </c>
      <c r="M22" s="1">
        <v>325</v>
      </c>
      <c r="N22" s="1" t="s">
        <v>56</v>
      </c>
      <c r="O22" t="e">
        <f t="shared" si="10"/>
        <v>#N/A</v>
      </c>
      <c r="P22" t="e">
        <f t="shared" si="5"/>
        <v>#N/A</v>
      </c>
      <c r="Q22">
        <f t="shared" si="6"/>
        <v>325</v>
      </c>
      <c r="T22" s="22"/>
      <c r="U22" s="22"/>
      <c r="Z22" s="1">
        <v>59</v>
      </c>
      <c r="AA22" s="1" t="s">
        <v>56</v>
      </c>
      <c r="AB22" t="e">
        <f t="shared" si="7"/>
        <v>#N/A</v>
      </c>
      <c r="AC22" t="e">
        <f t="shared" si="8"/>
        <v>#N/A</v>
      </c>
      <c r="AD22">
        <f t="shared" si="9"/>
        <v>59</v>
      </c>
    </row>
    <row r="23" spans="1:30">
      <c r="A23" s="1">
        <v>169</v>
      </c>
      <c r="B23" s="1" t="s">
        <v>40</v>
      </c>
      <c r="C23" t="str">
        <f t="shared" si="1"/>
        <v>Medium</v>
      </c>
      <c r="D23" t="e">
        <f t="shared" si="2"/>
        <v>#N/A</v>
      </c>
      <c r="E23" t="e">
        <f t="shared" si="3"/>
        <v>#N/A</v>
      </c>
      <c r="F23" t="e">
        <f t="shared" si="3"/>
        <v>#N/A</v>
      </c>
      <c r="G23" t="e">
        <f t="shared" si="3"/>
        <v>#N/A</v>
      </c>
      <c r="H23">
        <f t="shared" si="4"/>
        <v>169</v>
      </c>
      <c r="I23" t="e">
        <f t="shared" si="4"/>
        <v>#N/A</v>
      </c>
      <c r="J23" t="e">
        <f t="shared" si="4"/>
        <v>#N/A</v>
      </c>
      <c r="K23" t="e">
        <f t="shared" si="4"/>
        <v>#N/A</v>
      </c>
      <c r="M23" s="1">
        <v>420</v>
      </c>
      <c r="N23" s="1" t="s">
        <v>56</v>
      </c>
      <c r="O23" t="e">
        <f t="shared" si="10"/>
        <v>#N/A</v>
      </c>
      <c r="P23" t="e">
        <f t="shared" si="5"/>
        <v>#N/A</v>
      </c>
      <c r="Q23">
        <f t="shared" si="6"/>
        <v>420</v>
      </c>
      <c r="T23" s="22"/>
      <c r="U23" s="22"/>
      <c r="Z23" s="1">
        <v>77</v>
      </c>
      <c r="AA23" s="1" t="s">
        <v>56</v>
      </c>
      <c r="AB23" t="e">
        <f t="shared" si="7"/>
        <v>#N/A</v>
      </c>
      <c r="AC23" t="e">
        <f t="shared" si="8"/>
        <v>#N/A</v>
      </c>
      <c r="AD23">
        <f t="shared" si="9"/>
        <v>77</v>
      </c>
    </row>
    <row r="24" spans="1:30">
      <c r="A24" s="1">
        <v>171</v>
      </c>
      <c r="B24" s="1" t="s">
        <v>40</v>
      </c>
      <c r="C24" t="str">
        <f t="shared" si="1"/>
        <v>Medium</v>
      </c>
      <c r="D24" t="e">
        <f t="shared" si="2"/>
        <v>#N/A</v>
      </c>
      <c r="E24" t="e">
        <f t="shared" si="3"/>
        <v>#N/A</v>
      </c>
      <c r="F24" t="e">
        <f t="shared" si="3"/>
        <v>#N/A</v>
      </c>
      <c r="G24" t="e">
        <f t="shared" si="3"/>
        <v>#N/A</v>
      </c>
      <c r="H24">
        <f t="shared" si="4"/>
        <v>171</v>
      </c>
      <c r="I24" t="e">
        <f t="shared" si="4"/>
        <v>#N/A</v>
      </c>
      <c r="J24" t="e">
        <f t="shared" si="4"/>
        <v>#N/A</v>
      </c>
      <c r="K24" t="e">
        <f t="shared" si="4"/>
        <v>#N/A</v>
      </c>
      <c r="M24" s="1">
        <v>395</v>
      </c>
      <c r="N24" s="1" t="s">
        <v>63</v>
      </c>
      <c r="O24" t="e">
        <f t="shared" si="10"/>
        <v>#N/A</v>
      </c>
      <c r="P24">
        <f t="shared" si="5"/>
        <v>395</v>
      </c>
      <c r="Q24" t="e">
        <f t="shared" si="6"/>
        <v>#N/A</v>
      </c>
      <c r="T24" s="22"/>
      <c r="U24" s="22"/>
      <c r="Z24" s="1">
        <v>77</v>
      </c>
      <c r="AA24" s="1" t="s">
        <v>63</v>
      </c>
      <c r="AB24" t="e">
        <f t="shared" si="7"/>
        <v>#N/A</v>
      </c>
      <c r="AC24">
        <f t="shared" si="8"/>
        <v>77</v>
      </c>
      <c r="AD24" t="e">
        <f t="shared" si="9"/>
        <v>#N/A</v>
      </c>
    </row>
    <row r="25" spans="1:30">
      <c r="A25" s="1">
        <v>171</v>
      </c>
      <c r="B25" s="1" t="s">
        <v>40</v>
      </c>
      <c r="C25" t="str">
        <f t="shared" si="1"/>
        <v>Medium</v>
      </c>
      <c r="D25" t="e">
        <f t="shared" si="2"/>
        <v>#N/A</v>
      </c>
      <c r="E25" t="e">
        <f t="shared" si="3"/>
        <v>#N/A</v>
      </c>
      <c r="F25" t="e">
        <f t="shared" si="3"/>
        <v>#N/A</v>
      </c>
      <c r="G25" t="e">
        <f t="shared" si="3"/>
        <v>#N/A</v>
      </c>
      <c r="H25">
        <f t="shared" si="4"/>
        <v>171</v>
      </c>
      <c r="I25" t="e">
        <f t="shared" si="4"/>
        <v>#N/A</v>
      </c>
      <c r="J25" t="e">
        <f t="shared" si="4"/>
        <v>#N/A</v>
      </c>
      <c r="K25" t="e">
        <f t="shared" si="4"/>
        <v>#N/A</v>
      </c>
      <c r="M25" s="1">
        <v>395</v>
      </c>
      <c r="N25" s="1" t="s">
        <v>63</v>
      </c>
      <c r="O25" t="e">
        <f t="shared" si="10"/>
        <v>#N/A</v>
      </c>
      <c r="P25">
        <f t="shared" si="5"/>
        <v>395</v>
      </c>
      <c r="Q25" t="e">
        <f t="shared" si="6"/>
        <v>#N/A</v>
      </c>
      <c r="T25" s="22"/>
      <c r="U25" s="22"/>
      <c r="Z25" s="1">
        <v>77</v>
      </c>
      <c r="AA25" s="1" t="s">
        <v>63</v>
      </c>
      <c r="AB25" t="e">
        <f t="shared" si="7"/>
        <v>#N/A</v>
      </c>
      <c r="AC25">
        <f t="shared" si="8"/>
        <v>77</v>
      </c>
      <c r="AD25" t="e">
        <f t="shared" si="9"/>
        <v>#N/A</v>
      </c>
    </row>
    <row r="26" spans="1:30">
      <c r="A26" s="1">
        <v>166</v>
      </c>
      <c r="B26" s="1" t="s">
        <v>89</v>
      </c>
      <c r="C26" t="str">
        <f t="shared" si="1"/>
        <v>Large</v>
      </c>
      <c r="D26" t="e">
        <f t="shared" si="2"/>
        <v>#N/A</v>
      </c>
      <c r="E26" t="e">
        <f t="shared" si="3"/>
        <v>#N/A</v>
      </c>
      <c r="F26">
        <f t="shared" si="3"/>
        <v>166</v>
      </c>
      <c r="G26" t="e">
        <f t="shared" si="3"/>
        <v>#N/A</v>
      </c>
      <c r="H26" t="e">
        <f t="shared" si="4"/>
        <v>#N/A</v>
      </c>
      <c r="I26" t="e">
        <f t="shared" si="4"/>
        <v>#N/A</v>
      </c>
      <c r="J26" t="e">
        <f t="shared" si="4"/>
        <v>#N/A</v>
      </c>
      <c r="K26" t="e">
        <f t="shared" si="4"/>
        <v>#N/A</v>
      </c>
      <c r="M26" s="1">
        <v>395</v>
      </c>
      <c r="N26" s="1" t="s">
        <v>56</v>
      </c>
      <c r="O26" t="e">
        <f t="shared" si="10"/>
        <v>#N/A</v>
      </c>
      <c r="P26" t="e">
        <f t="shared" si="5"/>
        <v>#N/A</v>
      </c>
      <c r="Q26">
        <f t="shared" si="6"/>
        <v>395</v>
      </c>
      <c r="T26" s="22"/>
      <c r="U26" s="22"/>
      <c r="Z26" s="1">
        <v>75.8</v>
      </c>
      <c r="AA26" s="1" t="s">
        <v>56</v>
      </c>
      <c r="AB26" t="e">
        <f t="shared" si="7"/>
        <v>#N/A</v>
      </c>
      <c r="AC26" t="e">
        <f t="shared" si="8"/>
        <v>#N/A</v>
      </c>
      <c r="AD26">
        <f t="shared" si="9"/>
        <v>75.8</v>
      </c>
    </row>
    <row r="27" spans="1:30">
      <c r="A27" s="1">
        <v>139</v>
      </c>
      <c r="B27" s="1" t="s">
        <v>89</v>
      </c>
      <c r="C27" t="str">
        <f t="shared" si="1"/>
        <v>Large</v>
      </c>
      <c r="D27" t="e">
        <f t="shared" si="2"/>
        <v>#N/A</v>
      </c>
      <c r="E27" t="e">
        <f t="shared" si="3"/>
        <v>#N/A</v>
      </c>
      <c r="F27">
        <f t="shared" si="3"/>
        <v>139</v>
      </c>
      <c r="G27" t="e">
        <f t="shared" si="3"/>
        <v>#N/A</v>
      </c>
      <c r="H27" t="e">
        <f t="shared" si="4"/>
        <v>#N/A</v>
      </c>
      <c r="I27" t="e">
        <f t="shared" si="4"/>
        <v>#N/A</v>
      </c>
      <c r="J27" t="e">
        <f t="shared" si="4"/>
        <v>#N/A</v>
      </c>
      <c r="K27" t="e">
        <f t="shared" si="4"/>
        <v>#N/A</v>
      </c>
      <c r="M27" s="1">
        <v>410</v>
      </c>
      <c r="N27" s="1" t="s">
        <v>56</v>
      </c>
      <c r="O27" t="e">
        <f t="shared" si="10"/>
        <v>#N/A</v>
      </c>
      <c r="P27" t="e">
        <f t="shared" si="5"/>
        <v>#N/A</v>
      </c>
      <c r="Q27">
        <f t="shared" si="6"/>
        <v>410</v>
      </c>
      <c r="T27" s="22"/>
      <c r="U27" s="22"/>
      <c r="Z27" s="1">
        <v>75.8</v>
      </c>
      <c r="AA27" s="1" t="s">
        <v>56</v>
      </c>
      <c r="AB27" t="e">
        <f t="shared" si="7"/>
        <v>#N/A</v>
      </c>
      <c r="AC27" t="e">
        <f t="shared" si="8"/>
        <v>#N/A</v>
      </c>
      <c r="AD27">
        <f t="shared" si="9"/>
        <v>75.8</v>
      </c>
    </row>
    <row r="28" spans="1:30">
      <c r="A28" s="1">
        <v>145</v>
      </c>
      <c r="B28" s="1" t="s">
        <v>89</v>
      </c>
      <c r="C28" t="str">
        <f t="shared" si="1"/>
        <v>Large</v>
      </c>
      <c r="D28" t="e">
        <f t="shared" si="2"/>
        <v>#N/A</v>
      </c>
      <c r="E28" t="e">
        <f t="shared" si="3"/>
        <v>#N/A</v>
      </c>
      <c r="F28">
        <f t="shared" si="3"/>
        <v>145</v>
      </c>
      <c r="G28" t="e">
        <f t="shared" si="3"/>
        <v>#N/A</v>
      </c>
      <c r="H28" t="e">
        <f t="shared" si="4"/>
        <v>#N/A</v>
      </c>
      <c r="I28" t="e">
        <f t="shared" si="4"/>
        <v>#N/A</v>
      </c>
      <c r="J28" t="e">
        <f t="shared" si="4"/>
        <v>#N/A</v>
      </c>
      <c r="K28" t="e">
        <f t="shared" si="4"/>
        <v>#N/A</v>
      </c>
      <c r="M28" s="1">
        <v>510</v>
      </c>
      <c r="N28" s="1" t="s">
        <v>56</v>
      </c>
      <c r="O28" t="e">
        <f t="shared" si="10"/>
        <v>#N/A</v>
      </c>
      <c r="P28" t="e">
        <f t="shared" si="5"/>
        <v>#N/A</v>
      </c>
      <c r="Q28">
        <f t="shared" si="6"/>
        <v>510</v>
      </c>
      <c r="T28" s="22"/>
      <c r="U28" s="22"/>
      <c r="Z28" s="1">
        <v>94.9</v>
      </c>
      <c r="AA28" s="1" t="s">
        <v>56</v>
      </c>
      <c r="AB28" t="e">
        <f t="shared" si="7"/>
        <v>#N/A</v>
      </c>
      <c r="AC28" t="e">
        <f t="shared" si="8"/>
        <v>#N/A</v>
      </c>
      <c r="AD28">
        <f t="shared" si="9"/>
        <v>94.9</v>
      </c>
    </row>
    <row r="29" spans="1:30">
      <c r="A29" s="1">
        <v>149</v>
      </c>
      <c r="B29" s="1" t="s">
        <v>89</v>
      </c>
      <c r="C29" t="str">
        <f t="shared" si="1"/>
        <v>Large</v>
      </c>
      <c r="D29" t="e">
        <f t="shared" si="2"/>
        <v>#N/A</v>
      </c>
      <c r="E29" t="e">
        <f t="shared" si="3"/>
        <v>#N/A</v>
      </c>
      <c r="F29">
        <f t="shared" si="3"/>
        <v>149</v>
      </c>
      <c r="G29" t="e">
        <f t="shared" si="3"/>
        <v>#N/A</v>
      </c>
      <c r="H29" t="e">
        <f t="shared" si="4"/>
        <v>#N/A</v>
      </c>
      <c r="I29" t="e">
        <f t="shared" si="4"/>
        <v>#N/A</v>
      </c>
      <c r="J29" t="e">
        <f t="shared" si="4"/>
        <v>#N/A</v>
      </c>
      <c r="K29" t="e">
        <f t="shared" si="4"/>
        <v>#N/A</v>
      </c>
      <c r="M29" s="1">
        <v>500</v>
      </c>
      <c r="N29" s="1" t="s">
        <v>63</v>
      </c>
      <c r="O29" t="e">
        <f t="shared" si="10"/>
        <v>#N/A</v>
      </c>
      <c r="P29">
        <f t="shared" si="5"/>
        <v>500</v>
      </c>
      <c r="Q29" t="e">
        <f t="shared" si="6"/>
        <v>#N/A</v>
      </c>
      <c r="T29" s="22"/>
      <c r="U29" s="22"/>
      <c r="Z29" s="1">
        <v>94.9</v>
      </c>
      <c r="AA29" s="1" t="s">
        <v>63</v>
      </c>
      <c r="AB29" t="e">
        <f t="shared" si="7"/>
        <v>#N/A</v>
      </c>
      <c r="AC29">
        <f t="shared" si="8"/>
        <v>94.9</v>
      </c>
      <c r="AD29" t="e">
        <f t="shared" si="9"/>
        <v>#N/A</v>
      </c>
    </row>
    <row r="30" spans="1:30">
      <c r="A30" s="1">
        <v>171</v>
      </c>
      <c r="B30" s="1" t="s">
        <v>89</v>
      </c>
      <c r="C30" t="str">
        <f t="shared" si="1"/>
        <v>Large</v>
      </c>
      <c r="D30" t="e">
        <f t="shared" si="2"/>
        <v>#N/A</v>
      </c>
      <c r="E30" t="e">
        <f t="shared" si="3"/>
        <v>#N/A</v>
      </c>
      <c r="F30">
        <f t="shared" si="3"/>
        <v>171</v>
      </c>
      <c r="G30" t="e">
        <f t="shared" si="3"/>
        <v>#N/A</v>
      </c>
      <c r="H30" t="e">
        <f t="shared" si="4"/>
        <v>#N/A</v>
      </c>
      <c r="I30" t="e">
        <f t="shared" si="4"/>
        <v>#N/A</v>
      </c>
      <c r="J30" t="e">
        <f t="shared" si="4"/>
        <v>#N/A</v>
      </c>
      <c r="K30" t="e">
        <f t="shared" si="4"/>
        <v>#N/A</v>
      </c>
      <c r="M30" s="1">
        <v>490</v>
      </c>
      <c r="N30" s="1" t="s">
        <v>56</v>
      </c>
      <c r="O30" t="e">
        <f t="shared" si="10"/>
        <v>#N/A</v>
      </c>
      <c r="P30" t="e">
        <f t="shared" si="5"/>
        <v>#N/A</v>
      </c>
      <c r="Q30">
        <f t="shared" si="6"/>
        <v>490</v>
      </c>
      <c r="T30" s="22"/>
      <c r="U30" s="22"/>
      <c r="Z30" s="1">
        <v>94.9</v>
      </c>
      <c r="AA30" s="1" t="s">
        <v>56</v>
      </c>
      <c r="AB30" t="e">
        <f t="shared" si="7"/>
        <v>#N/A</v>
      </c>
      <c r="AC30" t="e">
        <f t="shared" si="8"/>
        <v>#N/A</v>
      </c>
      <c r="AD30">
        <f t="shared" si="9"/>
        <v>94.9</v>
      </c>
    </row>
    <row r="31" spans="1:30">
      <c r="A31" s="1">
        <v>176</v>
      </c>
      <c r="B31" s="1" t="s">
        <v>89</v>
      </c>
      <c r="C31" t="str">
        <f t="shared" si="1"/>
        <v>Large</v>
      </c>
      <c r="D31" t="e">
        <f t="shared" si="2"/>
        <v>#N/A</v>
      </c>
      <c r="E31" t="e">
        <f t="shared" si="3"/>
        <v>#N/A</v>
      </c>
      <c r="F31">
        <f t="shared" si="3"/>
        <v>176</v>
      </c>
      <c r="G31" t="e">
        <f t="shared" si="3"/>
        <v>#N/A</v>
      </c>
      <c r="H31" t="e">
        <f t="shared" si="4"/>
        <v>#N/A</v>
      </c>
      <c r="I31" t="e">
        <f t="shared" si="4"/>
        <v>#N/A</v>
      </c>
      <c r="J31" t="e">
        <f t="shared" si="4"/>
        <v>#N/A</v>
      </c>
      <c r="K31" t="e">
        <f t="shared" si="4"/>
        <v>#N/A</v>
      </c>
      <c r="M31" s="1">
        <v>480</v>
      </c>
      <c r="N31" s="1" t="s">
        <v>63</v>
      </c>
      <c r="O31" t="e">
        <f t="shared" si="10"/>
        <v>#N/A</v>
      </c>
      <c r="P31">
        <f t="shared" si="5"/>
        <v>480</v>
      </c>
      <c r="Q31" t="e">
        <f t="shared" si="6"/>
        <v>#N/A</v>
      </c>
      <c r="T31" s="22"/>
      <c r="U31" s="22"/>
      <c r="Z31" s="1">
        <v>94.9</v>
      </c>
      <c r="AA31" s="1" t="s">
        <v>63</v>
      </c>
      <c r="AB31" t="e">
        <f t="shared" si="7"/>
        <v>#N/A</v>
      </c>
      <c r="AC31">
        <f t="shared" si="8"/>
        <v>94.9</v>
      </c>
      <c r="AD31" t="e">
        <f t="shared" si="9"/>
        <v>#N/A</v>
      </c>
    </row>
    <row r="32" spans="1:30">
      <c r="A32" s="1">
        <v>156</v>
      </c>
      <c r="B32" s="1" t="s">
        <v>57</v>
      </c>
      <c r="C32" t="str">
        <f t="shared" si="1"/>
        <v>Executive</v>
      </c>
      <c r="D32" t="e">
        <f t="shared" si="2"/>
        <v>#N/A</v>
      </c>
      <c r="E32">
        <f t="shared" si="3"/>
        <v>156</v>
      </c>
      <c r="F32" t="e">
        <f t="shared" si="3"/>
        <v>#N/A</v>
      </c>
      <c r="G32" t="e">
        <f t="shared" si="3"/>
        <v>#N/A</v>
      </c>
      <c r="H32" t="e">
        <f t="shared" si="4"/>
        <v>#N/A</v>
      </c>
      <c r="I32" t="e">
        <f t="shared" si="4"/>
        <v>#N/A</v>
      </c>
      <c r="J32" t="e">
        <f t="shared" si="4"/>
        <v>#N/A</v>
      </c>
      <c r="K32" t="e">
        <f t="shared" si="4"/>
        <v>#N/A</v>
      </c>
      <c r="M32" s="1">
        <v>530</v>
      </c>
      <c r="N32" s="1" t="s">
        <v>63</v>
      </c>
      <c r="O32" t="e">
        <f t="shared" si="10"/>
        <v>#N/A</v>
      </c>
      <c r="P32">
        <f t="shared" si="5"/>
        <v>530</v>
      </c>
      <c r="Q32" t="e">
        <f t="shared" si="6"/>
        <v>#N/A</v>
      </c>
      <c r="T32" s="22"/>
      <c r="U32" s="22"/>
      <c r="Z32" s="1">
        <v>94.9</v>
      </c>
      <c r="AA32" s="1" t="s">
        <v>63</v>
      </c>
      <c r="AB32" t="e">
        <f t="shared" si="7"/>
        <v>#N/A</v>
      </c>
      <c r="AC32">
        <f t="shared" si="8"/>
        <v>94.9</v>
      </c>
      <c r="AD32" t="e">
        <f t="shared" si="9"/>
        <v>#N/A</v>
      </c>
    </row>
    <row r="33" spans="1:30">
      <c r="A33" s="1">
        <v>149</v>
      </c>
      <c r="B33" s="1" t="s">
        <v>57</v>
      </c>
      <c r="C33" t="str">
        <f t="shared" si="1"/>
        <v>Executive</v>
      </c>
      <c r="D33" t="e">
        <f t="shared" si="2"/>
        <v>#N/A</v>
      </c>
      <c r="E33">
        <f t="shared" si="3"/>
        <v>149</v>
      </c>
      <c r="F33" t="e">
        <f t="shared" si="3"/>
        <v>#N/A</v>
      </c>
      <c r="G33" t="e">
        <f t="shared" si="3"/>
        <v>#N/A</v>
      </c>
      <c r="H33" t="e">
        <f t="shared" si="4"/>
        <v>#N/A</v>
      </c>
      <c r="I33" t="e">
        <f t="shared" si="4"/>
        <v>#N/A</v>
      </c>
      <c r="J33" t="e">
        <f t="shared" si="4"/>
        <v>#N/A</v>
      </c>
      <c r="K33" t="e">
        <f t="shared" si="4"/>
        <v>#N/A</v>
      </c>
      <c r="M33" s="1">
        <v>555</v>
      </c>
      <c r="N33" s="1" t="s">
        <v>63</v>
      </c>
      <c r="O33" t="e">
        <f t="shared" si="10"/>
        <v>#N/A</v>
      </c>
      <c r="P33">
        <f t="shared" si="5"/>
        <v>555</v>
      </c>
      <c r="Q33" t="e">
        <f t="shared" si="6"/>
        <v>#N/A</v>
      </c>
      <c r="T33" s="22"/>
      <c r="U33" s="22"/>
      <c r="Z33" s="1">
        <v>94.9</v>
      </c>
      <c r="AA33" s="1" t="s">
        <v>63</v>
      </c>
      <c r="AB33" t="e">
        <f t="shared" si="7"/>
        <v>#N/A</v>
      </c>
      <c r="AC33">
        <f t="shared" si="8"/>
        <v>94.9</v>
      </c>
      <c r="AD33" t="e">
        <f t="shared" si="9"/>
        <v>#N/A</v>
      </c>
    </row>
    <row r="34" spans="1:30">
      <c r="A34" s="1">
        <v>169</v>
      </c>
      <c r="B34" s="1" t="s">
        <v>89</v>
      </c>
      <c r="C34" t="str">
        <f t="shared" si="1"/>
        <v>Large</v>
      </c>
      <c r="D34" t="e">
        <f t="shared" si="2"/>
        <v>#N/A</v>
      </c>
      <c r="E34" t="e">
        <f t="shared" si="3"/>
        <v>#N/A</v>
      </c>
      <c r="F34">
        <f t="shared" si="3"/>
        <v>169</v>
      </c>
      <c r="G34" t="e">
        <f t="shared" si="3"/>
        <v>#N/A</v>
      </c>
      <c r="H34" t="e">
        <f t="shared" si="4"/>
        <v>#N/A</v>
      </c>
      <c r="I34" t="e">
        <f t="shared" si="4"/>
        <v>#N/A</v>
      </c>
      <c r="J34" t="e">
        <f t="shared" si="4"/>
        <v>#N/A</v>
      </c>
      <c r="K34" t="e">
        <f t="shared" si="4"/>
        <v>#N/A</v>
      </c>
      <c r="M34" s="1">
        <v>470</v>
      </c>
      <c r="N34" s="1" t="s">
        <v>63</v>
      </c>
      <c r="O34" t="e">
        <f t="shared" si="10"/>
        <v>#N/A</v>
      </c>
      <c r="P34">
        <f t="shared" si="5"/>
        <v>470</v>
      </c>
      <c r="Q34" t="e">
        <f t="shared" si="6"/>
        <v>#N/A</v>
      </c>
      <c r="T34" s="22"/>
      <c r="U34" s="22"/>
      <c r="Z34" s="1">
        <v>94.9</v>
      </c>
      <c r="AA34" s="1" t="s">
        <v>63</v>
      </c>
      <c r="AB34" t="e">
        <f t="shared" si="7"/>
        <v>#N/A</v>
      </c>
      <c r="AC34">
        <f t="shared" si="8"/>
        <v>94.9</v>
      </c>
      <c r="AD34" t="e">
        <f t="shared" si="9"/>
        <v>#N/A</v>
      </c>
    </row>
    <row r="35" spans="1:30">
      <c r="A35" s="1">
        <v>164</v>
      </c>
      <c r="B35" s="1" t="s">
        <v>89</v>
      </c>
      <c r="C35" t="str">
        <f t="shared" si="1"/>
        <v>Large</v>
      </c>
      <c r="D35" t="e">
        <f t="shared" si="2"/>
        <v>#N/A</v>
      </c>
      <c r="E35" t="e">
        <f t="shared" si="3"/>
        <v>#N/A</v>
      </c>
      <c r="F35">
        <f t="shared" si="3"/>
        <v>164</v>
      </c>
      <c r="G35" t="e">
        <f t="shared" si="3"/>
        <v>#N/A</v>
      </c>
      <c r="H35" t="e">
        <f t="shared" si="4"/>
        <v>#N/A</v>
      </c>
      <c r="I35" t="e">
        <f t="shared" si="4"/>
        <v>#N/A</v>
      </c>
      <c r="J35" t="e">
        <f t="shared" si="4"/>
        <v>#N/A</v>
      </c>
      <c r="K35" t="e">
        <f t="shared" si="4"/>
        <v>#N/A</v>
      </c>
      <c r="M35" s="1">
        <v>495</v>
      </c>
      <c r="N35" s="1" t="s">
        <v>63</v>
      </c>
      <c r="O35" t="e">
        <f t="shared" si="10"/>
        <v>#N/A</v>
      </c>
      <c r="P35">
        <f t="shared" si="5"/>
        <v>495</v>
      </c>
      <c r="Q35" t="e">
        <f t="shared" si="6"/>
        <v>#N/A</v>
      </c>
      <c r="T35" s="22"/>
      <c r="U35" s="22"/>
      <c r="Z35" s="1">
        <v>94.9</v>
      </c>
      <c r="AA35" s="1" t="s">
        <v>63</v>
      </c>
      <c r="AB35" t="e">
        <f t="shared" si="7"/>
        <v>#N/A</v>
      </c>
      <c r="AC35">
        <f t="shared" si="8"/>
        <v>94.9</v>
      </c>
      <c r="AD35" t="e">
        <f t="shared" si="9"/>
        <v>#N/A</v>
      </c>
    </row>
    <row r="36" spans="1:30">
      <c r="A36" s="1">
        <v>184</v>
      </c>
      <c r="B36" s="1" t="s">
        <v>111</v>
      </c>
      <c r="C36" t="str">
        <f t="shared" si="1"/>
        <v>Luxury</v>
      </c>
      <c r="D36" t="e">
        <f t="shared" si="2"/>
        <v>#N/A</v>
      </c>
      <c r="E36" t="e">
        <f t="shared" si="3"/>
        <v>#N/A</v>
      </c>
      <c r="F36" t="e">
        <f t="shared" si="3"/>
        <v>#N/A</v>
      </c>
      <c r="G36">
        <f t="shared" si="3"/>
        <v>184</v>
      </c>
      <c r="H36" t="e">
        <f t="shared" si="4"/>
        <v>#N/A</v>
      </c>
      <c r="I36" t="e">
        <f t="shared" si="4"/>
        <v>#N/A</v>
      </c>
      <c r="J36" t="e">
        <f t="shared" si="4"/>
        <v>#N/A</v>
      </c>
      <c r="K36" t="e">
        <f t="shared" si="4"/>
        <v>#N/A</v>
      </c>
      <c r="M36" s="1">
        <v>525</v>
      </c>
      <c r="N36" s="1" t="s">
        <v>63</v>
      </c>
      <c r="O36" t="e">
        <f t="shared" si="10"/>
        <v>#N/A</v>
      </c>
      <c r="P36">
        <f t="shared" si="5"/>
        <v>525</v>
      </c>
      <c r="Q36" t="e">
        <f t="shared" si="6"/>
        <v>#N/A</v>
      </c>
      <c r="T36" s="22"/>
      <c r="U36" s="22"/>
      <c r="Z36" s="1">
        <v>97</v>
      </c>
      <c r="AA36" s="1" t="s">
        <v>63</v>
      </c>
      <c r="AB36" t="e">
        <f t="shared" si="7"/>
        <v>#N/A</v>
      </c>
      <c r="AC36">
        <f t="shared" si="8"/>
        <v>97</v>
      </c>
      <c r="AD36" t="e">
        <f t="shared" si="9"/>
        <v>#N/A</v>
      </c>
    </row>
    <row r="37" spans="1:30">
      <c r="A37" s="1">
        <v>182</v>
      </c>
      <c r="B37" s="1" t="s">
        <v>111</v>
      </c>
      <c r="C37" t="str">
        <f t="shared" si="1"/>
        <v>Luxury</v>
      </c>
      <c r="D37" t="e">
        <f t="shared" si="2"/>
        <v>#N/A</v>
      </c>
      <c r="E37" t="e">
        <f t="shared" si="3"/>
        <v>#N/A</v>
      </c>
      <c r="F37" t="e">
        <f t="shared" si="3"/>
        <v>#N/A</v>
      </c>
      <c r="G37">
        <f t="shared" si="3"/>
        <v>182</v>
      </c>
      <c r="H37" t="e">
        <f t="shared" si="4"/>
        <v>#N/A</v>
      </c>
      <c r="I37" t="e">
        <f t="shared" si="4"/>
        <v>#N/A</v>
      </c>
      <c r="J37" t="e">
        <f t="shared" si="4"/>
        <v>#N/A</v>
      </c>
      <c r="K37" t="e">
        <f t="shared" si="4"/>
        <v>#N/A</v>
      </c>
      <c r="M37" s="1">
        <v>525</v>
      </c>
      <c r="N37" s="1" t="s">
        <v>63</v>
      </c>
      <c r="O37" t="e">
        <f t="shared" si="10"/>
        <v>#N/A</v>
      </c>
      <c r="P37">
        <f t="shared" si="5"/>
        <v>525</v>
      </c>
      <c r="Q37" t="e">
        <f t="shared" si="6"/>
        <v>#N/A</v>
      </c>
      <c r="T37" s="22"/>
      <c r="U37" s="22"/>
      <c r="Z37" s="1">
        <v>97</v>
      </c>
      <c r="AA37" s="1" t="s">
        <v>63</v>
      </c>
      <c r="AB37" t="e">
        <f t="shared" si="7"/>
        <v>#N/A</v>
      </c>
      <c r="AC37">
        <f t="shared" si="8"/>
        <v>97</v>
      </c>
      <c r="AD37" t="e">
        <f t="shared" si="9"/>
        <v>#N/A</v>
      </c>
    </row>
    <row r="38" spans="1:30">
      <c r="A38" s="1">
        <v>172</v>
      </c>
      <c r="B38" s="1" t="s">
        <v>111</v>
      </c>
      <c r="C38" t="str">
        <f t="shared" si="1"/>
        <v>Luxury</v>
      </c>
      <c r="D38" t="e">
        <f t="shared" si="2"/>
        <v>#N/A</v>
      </c>
      <c r="E38" t="e">
        <f t="shared" si="3"/>
        <v>#N/A</v>
      </c>
      <c r="F38" t="e">
        <f t="shared" si="3"/>
        <v>#N/A</v>
      </c>
      <c r="G38">
        <f t="shared" si="3"/>
        <v>172</v>
      </c>
      <c r="H38" t="e">
        <f t="shared" si="4"/>
        <v>#N/A</v>
      </c>
      <c r="I38" t="e">
        <f t="shared" si="4"/>
        <v>#N/A</v>
      </c>
      <c r="J38" t="e">
        <f t="shared" si="4"/>
        <v>#N/A</v>
      </c>
      <c r="K38" t="e">
        <f t="shared" si="4"/>
        <v>#N/A</v>
      </c>
      <c r="M38" s="1">
        <v>540</v>
      </c>
      <c r="N38" s="1" t="s">
        <v>63</v>
      </c>
      <c r="O38" t="e">
        <f t="shared" si="10"/>
        <v>#N/A</v>
      </c>
      <c r="P38">
        <f t="shared" si="5"/>
        <v>540</v>
      </c>
      <c r="Q38" t="e">
        <f t="shared" si="6"/>
        <v>#N/A</v>
      </c>
      <c r="T38" s="22"/>
      <c r="U38" s="22"/>
      <c r="Z38" s="1">
        <v>97</v>
      </c>
      <c r="AA38" s="1" t="s">
        <v>63</v>
      </c>
      <c r="AB38" t="e">
        <f t="shared" si="7"/>
        <v>#N/A</v>
      </c>
      <c r="AC38">
        <f t="shared" si="8"/>
        <v>97</v>
      </c>
      <c r="AD38" t="e">
        <f t="shared" si="9"/>
        <v>#N/A</v>
      </c>
    </row>
    <row r="39" spans="1:30">
      <c r="A39" s="1">
        <v>169</v>
      </c>
      <c r="B39" s="1" t="s">
        <v>111</v>
      </c>
      <c r="C39" t="str">
        <f t="shared" si="1"/>
        <v>Luxury</v>
      </c>
      <c r="D39" t="e">
        <f t="shared" si="2"/>
        <v>#N/A</v>
      </c>
      <c r="E39" t="e">
        <f t="shared" si="3"/>
        <v>#N/A</v>
      </c>
      <c r="F39" t="e">
        <f t="shared" si="3"/>
        <v>#N/A</v>
      </c>
      <c r="G39">
        <f t="shared" si="3"/>
        <v>169</v>
      </c>
      <c r="H39" t="e">
        <f t="shared" si="4"/>
        <v>#N/A</v>
      </c>
      <c r="I39" t="e">
        <f t="shared" si="4"/>
        <v>#N/A</v>
      </c>
      <c r="J39" t="e">
        <f t="shared" si="4"/>
        <v>#N/A</v>
      </c>
      <c r="K39" t="e">
        <f t="shared" si="4"/>
        <v>#N/A</v>
      </c>
      <c r="M39" s="1">
        <v>540</v>
      </c>
      <c r="N39" s="1" t="s">
        <v>63</v>
      </c>
      <c r="O39" t="e">
        <f t="shared" si="10"/>
        <v>#N/A</v>
      </c>
      <c r="P39">
        <f t="shared" si="5"/>
        <v>540</v>
      </c>
      <c r="Q39" t="e">
        <f t="shared" si="6"/>
        <v>#N/A</v>
      </c>
      <c r="T39" s="22"/>
      <c r="U39" s="22"/>
      <c r="Z39" s="1">
        <v>97</v>
      </c>
      <c r="AA39" s="1" t="s">
        <v>63</v>
      </c>
      <c r="AB39" t="e">
        <f t="shared" si="7"/>
        <v>#N/A</v>
      </c>
      <c r="AC39">
        <f t="shared" si="8"/>
        <v>97</v>
      </c>
      <c r="AD39" t="e">
        <f t="shared" si="9"/>
        <v>#N/A</v>
      </c>
    </row>
    <row r="40" spans="1:30">
      <c r="A40" s="1">
        <v>197</v>
      </c>
      <c r="B40" s="1" t="s">
        <v>122</v>
      </c>
      <c r="C40" t="str">
        <f t="shared" si="1"/>
        <v>Large</v>
      </c>
      <c r="D40" t="e">
        <f t="shared" si="2"/>
        <v>#N/A</v>
      </c>
      <c r="E40" t="e">
        <f t="shared" si="3"/>
        <v>#N/A</v>
      </c>
      <c r="F40">
        <f t="shared" si="3"/>
        <v>197</v>
      </c>
      <c r="G40" t="e">
        <f t="shared" si="3"/>
        <v>#N/A</v>
      </c>
      <c r="H40" t="e">
        <f t="shared" si="4"/>
        <v>#N/A</v>
      </c>
      <c r="I40" t="e">
        <f t="shared" si="4"/>
        <v>#N/A</v>
      </c>
      <c r="J40" t="e">
        <f t="shared" si="4"/>
        <v>#N/A</v>
      </c>
      <c r="K40" t="e">
        <f t="shared" si="4"/>
        <v>#N/A</v>
      </c>
      <c r="M40" s="1">
        <v>450</v>
      </c>
      <c r="N40" s="1" t="s">
        <v>63</v>
      </c>
      <c r="O40" t="e">
        <f t="shared" si="10"/>
        <v>#N/A</v>
      </c>
      <c r="P40">
        <f t="shared" si="5"/>
        <v>450</v>
      </c>
      <c r="Q40" t="e">
        <f t="shared" si="6"/>
        <v>#N/A</v>
      </c>
      <c r="T40" s="22"/>
      <c r="U40" s="22"/>
      <c r="Z40" s="1">
        <v>81.3</v>
      </c>
      <c r="AA40" s="1" t="s">
        <v>63</v>
      </c>
      <c r="AB40" t="e">
        <f t="shared" si="7"/>
        <v>#N/A</v>
      </c>
      <c r="AC40">
        <f t="shared" si="8"/>
        <v>81.3</v>
      </c>
      <c r="AD40" t="e">
        <f t="shared" si="9"/>
        <v>#N/A</v>
      </c>
    </row>
    <row r="41" spans="1:30">
      <c r="A41" s="1">
        <v>174</v>
      </c>
      <c r="B41" s="1" t="s">
        <v>122</v>
      </c>
      <c r="C41" t="str">
        <f t="shared" si="1"/>
        <v>Large</v>
      </c>
      <c r="D41" t="e">
        <f t="shared" si="2"/>
        <v>#N/A</v>
      </c>
      <c r="E41" t="e">
        <f t="shared" si="3"/>
        <v>#N/A</v>
      </c>
      <c r="F41">
        <f t="shared" si="3"/>
        <v>174</v>
      </c>
      <c r="G41" t="e">
        <f t="shared" si="3"/>
        <v>#N/A</v>
      </c>
      <c r="H41" t="e">
        <f t="shared" si="4"/>
        <v>#N/A</v>
      </c>
      <c r="I41" t="e">
        <f t="shared" si="4"/>
        <v>#N/A</v>
      </c>
      <c r="J41" t="e">
        <f t="shared" si="4"/>
        <v>#N/A</v>
      </c>
      <c r="K41" t="e">
        <f t="shared" si="4"/>
        <v>#N/A</v>
      </c>
      <c r="M41" s="1">
        <v>430</v>
      </c>
      <c r="N41" s="1" t="s">
        <v>56</v>
      </c>
      <c r="O41" t="e">
        <f t="shared" si="10"/>
        <v>#N/A</v>
      </c>
      <c r="P41" t="e">
        <f t="shared" si="5"/>
        <v>#N/A</v>
      </c>
      <c r="Q41">
        <f t="shared" si="6"/>
        <v>430</v>
      </c>
      <c r="T41" s="22"/>
      <c r="U41" s="22"/>
      <c r="Z41" s="1">
        <v>67.099999999999994</v>
      </c>
      <c r="AA41" s="1" t="s">
        <v>56</v>
      </c>
      <c r="AB41" t="e">
        <f t="shared" si="7"/>
        <v>#N/A</v>
      </c>
      <c r="AC41" t="e">
        <f t="shared" si="8"/>
        <v>#N/A</v>
      </c>
      <c r="AD41">
        <f t="shared" si="9"/>
        <v>67.099999999999994</v>
      </c>
    </row>
    <row r="42" spans="1:30">
      <c r="A42" s="1">
        <v>174</v>
      </c>
      <c r="B42" s="1" t="s">
        <v>122</v>
      </c>
      <c r="C42" t="str">
        <f t="shared" si="1"/>
        <v>Large</v>
      </c>
      <c r="D42" t="e">
        <f t="shared" si="2"/>
        <v>#N/A</v>
      </c>
      <c r="E42" t="e">
        <f t="shared" si="3"/>
        <v>#N/A</v>
      </c>
      <c r="F42">
        <f t="shared" si="3"/>
        <v>174</v>
      </c>
      <c r="G42" t="e">
        <f t="shared" si="3"/>
        <v>#N/A</v>
      </c>
      <c r="H42" t="e">
        <f t="shared" si="4"/>
        <v>#N/A</v>
      </c>
      <c r="I42" t="e">
        <f t="shared" si="4"/>
        <v>#N/A</v>
      </c>
      <c r="J42" t="e">
        <f t="shared" si="4"/>
        <v>#N/A</v>
      </c>
      <c r="K42" t="e">
        <f t="shared" si="4"/>
        <v>#N/A</v>
      </c>
      <c r="M42" s="1">
        <v>515</v>
      </c>
      <c r="N42" s="1" t="s">
        <v>56</v>
      </c>
      <c r="O42" t="e">
        <f t="shared" si="10"/>
        <v>#N/A</v>
      </c>
      <c r="P42" t="e">
        <f t="shared" si="5"/>
        <v>#N/A</v>
      </c>
      <c r="Q42">
        <f t="shared" si="6"/>
        <v>515</v>
      </c>
      <c r="T42" s="22"/>
      <c r="U42" s="22"/>
      <c r="Z42" s="1">
        <v>81.3</v>
      </c>
      <c r="AA42" s="1" t="s">
        <v>56</v>
      </c>
      <c r="AB42" t="e">
        <f t="shared" si="7"/>
        <v>#N/A</v>
      </c>
      <c r="AC42" t="e">
        <f t="shared" si="8"/>
        <v>#N/A</v>
      </c>
      <c r="AD42">
        <f t="shared" si="9"/>
        <v>81.3</v>
      </c>
    </row>
    <row r="43" spans="1:30">
      <c r="A43" s="1">
        <v>183</v>
      </c>
      <c r="B43" s="1" t="s">
        <v>122</v>
      </c>
      <c r="C43" t="str">
        <f t="shared" si="1"/>
        <v>Large</v>
      </c>
      <c r="D43" t="e">
        <f t="shared" si="2"/>
        <v>#N/A</v>
      </c>
      <c r="E43" t="e">
        <f t="shared" si="3"/>
        <v>#N/A</v>
      </c>
      <c r="F43">
        <f t="shared" si="3"/>
        <v>183</v>
      </c>
      <c r="G43" t="e">
        <f t="shared" si="3"/>
        <v>#N/A</v>
      </c>
      <c r="H43" t="e">
        <f t="shared" si="4"/>
        <v>#N/A</v>
      </c>
      <c r="I43" t="e">
        <f t="shared" si="4"/>
        <v>#N/A</v>
      </c>
      <c r="J43" t="e">
        <f t="shared" si="4"/>
        <v>#N/A</v>
      </c>
      <c r="K43" t="e">
        <f t="shared" si="4"/>
        <v>#N/A</v>
      </c>
      <c r="M43" s="1">
        <v>490</v>
      </c>
      <c r="N43" s="1" t="s">
        <v>63</v>
      </c>
      <c r="O43" t="e">
        <f t="shared" si="10"/>
        <v>#N/A</v>
      </c>
      <c r="P43">
        <f t="shared" si="5"/>
        <v>490</v>
      </c>
      <c r="Q43" t="e">
        <f t="shared" si="6"/>
        <v>#N/A</v>
      </c>
      <c r="T43" s="22"/>
      <c r="U43" s="22"/>
      <c r="Z43" s="1">
        <v>81.3</v>
      </c>
      <c r="AA43" s="1" t="s">
        <v>63</v>
      </c>
      <c r="AB43" t="e">
        <f t="shared" si="7"/>
        <v>#N/A</v>
      </c>
      <c r="AC43">
        <f t="shared" si="8"/>
        <v>81.3</v>
      </c>
      <c r="AD43" t="e">
        <f t="shared" si="9"/>
        <v>#N/A</v>
      </c>
    </row>
    <row r="44" spans="1:30">
      <c r="A44" s="1">
        <v>172</v>
      </c>
      <c r="B44" s="1" t="s">
        <v>131</v>
      </c>
      <c r="C44" t="str">
        <f t="shared" si="1"/>
        <v>Executive</v>
      </c>
      <c r="D44" t="e">
        <f t="shared" si="2"/>
        <v>#N/A</v>
      </c>
      <c r="E44">
        <f t="shared" si="3"/>
        <v>172</v>
      </c>
      <c r="F44" t="e">
        <f t="shared" si="3"/>
        <v>#N/A</v>
      </c>
      <c r="G44" t="e">
        <f t="shared" si="3"/>
        <v>#N/A</v>
      </c>
      <c r="H44" t="e">
        <f t="shared" si="4"/>
        <v>#N/A</v>
      </c>
      <c r="I44" t="e">
        <f t="shared" si="4"/>
        <v>#N/A</v>
      </c>
      <c r="J44" t="e">
        <f t="shared" si="4"/>
        <v>#N/A</v>
      </c>
      <c r="K44" t="e">
        <f t="shared" si="4"/>
        <v>#N/A</v>
      </c>
      <c r="M44" s="1">
        <v>430</v>
      </c>
      <c r="N44" s="1" t="s">
        <v>63</v>
      </c>
      <c r="O44" t="e">
        <f t="shared" si="10"/>
        <v>#N/A</v>
      </c>
      <c r="P44">
        <f t="shared" si="5"/>
        <v>430</v>
      </c>
      <c r="Q44" t="e">
        <f t="shared" si="6"/>
        <v>#N/A</v>
      </c>
      <c r="T44" s="22"/>
      <c r="U44" s="22"/>
      <c r="Z44" s="1">
        <v>81.2</v>
      </c>
      <c r="AA44" s="1" t="s">
        <v>63</v>
      </c>
      <c r="AB44" t="e">
        <f t="shared" si="7"/>
        <v>#N/A</v>
      </c>
      <c r="AC44">
        <f t="shared" si="8"/>
        <v>81.2</v>
      </c>
      <c r="AD44" t="e">
        <f t="shared" si="9"/>
        <v>#N/A</v>
      </c>
    </row>
    <row r="45" spans="1:30">
      <c r="A45" s="1">
        <v>179</v>
      </c>
      <c r="B45" s="1" t="s">
        <v>131</v>
      </c>
      <c r="C45" t="str">
        <f t="shared" si="1"/>
        <v>Executive</v>
      </c>
      <c r="D45" t="e">
        <f t="shared" si="2"/>
        <v>#N/A</v>
      </c>
      <c r="E45">
        <f t="shared" si="3"/>
        <v>179</v>
      </c>
      <c r="F45" t="e">
        <f t="shared" si="3"/>
        <v>#N/A</v>
      </c>
      <c r="G45" t="e">
        <f t="shared" si="3"/>
        <v>#N/A</v>
      </c>
      <c r="H45" t="e">
        <f t="shared" si="4"/>
        <v>#N/A</v>
      </c>
      <c r="I45" t="e">
        <f t="shared" si="4"/>
        <v>#N/A</v>
      </c>
      <c r="J45" t="e">
        <f t="shared" si="4"/>
        <v>#N/A</v>
      </c>
      <c r="K45" t="e">
        <f t="shared" si="4"/>
        <v>#N/A</v>
      </c>
      <c r="M45" s="1">
        <v>425</v>
      </c>
      <c r="N45" s="1" t="s">
        <v>63</v>
      </c>
      <c r="O45" t="e">
        <f t="shared" si="10"/>
        <v>#N/A</v>
      </c>
      <c r="P45">
        <f t="shared" si="5"/>
        <v>425</v>
      </c>
      <c r="Q45" t="e">
        <f t="shared" si="6"/>
        <v>#N/A</v>
      </c>
      <c r="T45" s="22"/>
      <c r="U45" s="22"/>
      <c r="Z45" s="1">
        <v>81.2</v>
      </c>
      <c r="AA45" s="1" t="s">
        <v>63</v>
      </c>
      <c r="AB45" t="e">
        <f t="shared" si="7"/>
        <v>#N/A</v>
      </c>
      <c r="AC45">
        <f t="shared" si="8"/>
        <v>81.2</v>
      </c>
      <c r="AD45" t="e">
        <f t="shared" si="9"/>
        <v>#N/A</v>
      </c>
    </row>
    <row r="46" spans="1:30">
      <c r="A46" s="1">
        <v>159</v>
      </c>
      <c r="B46" s="1" t="s">
        <v>131</v>
      </c>
      <c r="C46" t="str">
        <f t="shared" si="1"/>
        <v>Executive</v>
      </c>
      <c r="D46" t="e">
        <f t="shared" si="2"/>
        <v>#N/A</v>
      </c>
      <c r="E46">
        <f t="shared" si="3"/>
        <v>159</v>
      </c>
      <c r="F46" t="e">
        <f t="shared" si="3"/>
        <v>#N/A</v>
      </c>
      <c r="G46" t="e">
        <f t="shared" si="3"/>
        <v>#N/A</v>
      </c>
      <c r="H46" t="e">
        <f t="shared" si="4"/>
        <v>#N/A</v>
      </c>
      <c r="I46" t="e">
        <f t="shared" si="4"/>
        <v>#N/A</v>
      </c>
      <c r="J46" t="e">
        <f t="shared" si="4"/>
        <v>#N/A</v>
      </c>
      <c r="K46" t="e">
        <f t="shared" si="4"/>
        <v>#N/A</v>
      </c>
      <c r="M46" s="1">
        <v>480</v>
      </c>
      <c r="N46" s="1" t="s">
        <v>56</v>
      </c>
      <c r="O46" t="e">
        <f t="shared" si="10"/>
        <v>#N/A</v>
      </c>
      <c r="P46" t="e">
        <f t="shared" si="5"/>
        <v>#N/A</v>
      </c>
      <c r="Q46">
        <f t="shared" si="6"/>
        <v>480</v>
      </c>
      <c r="T46" s="22"/>
      <c r="U46" s="22"/>
      <c r="Z46" s="1">
        <v>81.2</v>
      </c>
      <c r="AA46" s="1" t="s">
        <v>56</v>
      </c>
      <c r="AB46" t="e">
        <f t="shared" si="7"/>
        <v>#N/A</v>
      </c>
      <c r="AC46" t="e">
        <f t="shared" si="8"/>
        <v>#N/A</v>
      </c>
      <c r="AD46">
        <f t="shared" si="9"/>
        <v>81.2</v>
      </c>
    </row>
    <row r="47" spans="1:30">
      <c r="A47" s="1">
        <v>165</v>
      </c>
      <c r="B47" s="1" t="s">
        <v>131</v>
      </c>
      <c r="C47" t="str">
        <f t="shared" si="1"/>
        <v>Executive</v>
      </c>
      <c r="D47" t="e">
        <f t="shared" si="2"/>
        <v>#N/A</v>
      </c>
      <c r="E47">
        <f t="shared" si="3"/>
        <v>165</v>
      </c>
      <c r="F47" t="e">
        <f t="shared" si="3"/>
        <v>#N/A</v>
      </c>
      <c r="G47" t="e">
        <f t="shared" si="3"/>
        <v>#N/A</v>
      </c>
      <c r="H47" t="e">
        <f t="shared" si="4"/>
        <v>#N/A</v>
      </c>
      <c r="I47" t="e">
        <f t="shared" si="4"/>
        <v>#N/A</v>
      </c>
      <c r="J47" t="e">
        <f t="shared" si="4"/>
        <v>#N/A</v>
      </c>
      <c r="K47" t="e">
        <f t="shared" si="4"/>
        <v>#N/A</v>
      </c>
      <c r="M47" s="1">
        <v>465</v>
      </c>
      <c r="N47" s="1" t="s">
        <v>56</v>
      </c>
      <c r="O47" t="e">
        <f t="shared" si="10"/>
        <v>#N/A</v>
      </c>
      <c r="P47" t="e">
        <f t="shared" si="5"/>
        <v>#N/A</v>
      </c>
      <c r="Q47">
        <f t="shared" si="6"/>
        <v>465</v>
      </c>
      <c r="T47" s="22"/>
      <c r="U47" s="22"/>
      <c r="Z47" s="1">
        <v>81.2</v>
      </c>
      <c r="AA47" s="1" t="s">
        <v>56</v>
      </c>
      <c r="AB47" t="e">
        <f t="shared" si="7"/>
        <v>#N/A</v>
      </c>
      <c r="AC47" t="e">
        <f t="shared" si="8"/>
        <v>#N/A</v>
      </c>
      <c r="AD47">
        <f t="shared" si="9"/>
        <v>81.2</v>
      </c>
    </row>
    <row r="48" spans="1:30">
      <c r="A48" s="1">
        <v>167</v>
      </c>
      <c r="B48" s="1" t="s">
        <v>131</v>
      </c>
      <c r="C48" t="str">
        <f t="shared" si="1"/>
        <v>Executive</v>
      </c>
      <c r="D48" t="e">
        <f t="shared" si="2"/>
        <v>#N/A</v>
      </c>
      <c r="E48">
        <f t="shared" si="3"/>
        <v>167</v>
      </c>
      <c r="F48" t="e">
        <f t="shared" si="3"/>
        <v>#N/A</v>
      </c>
      <c r="G48" t="e">
        <f t="shared" si="3"/>
        <v>#N/A</v>
      </c>
      <c r="H48" t="e">
        <f t="shared" si="4"/>
        <v>#N/A</v>
      </c>
      <c r="I48" t="e">
        <f t="shared" si="4"/>
        <v>#N/A</v>
      </c>
      <c r="J48" t="e">
        <f t="shared" si="4"/>
        <v>#N/A</v>
      </c>
      <c r="K48" t="e">
        <f t="shared" si="4"/>
        <v>#N/A</v>
      </c>
      <c r="M48" s="1">
        <v>465</v>
      </c>
      <c r="N48" s="1" t="s">
        <v>63</v>
      </c>
      <c r="O48" t="e">
        <f t="shared" si="10"/>
        <v>#N/A</v>
      </c>
      <c r="P48">
        <f t="shared" si="5"/>
        <v>465</v>
      </c>
      <c r="Q48" t="e">
        <f t="shared" si="6"/>
        <v>#N/A</v>
      </c>
      <c r="T48" s="22"/>
      <c r="U48" s="22"/>
      <c r="Z48" s="1">
        <v>81.2</v>
      </c>
      <c r="AA48" s="1" t="s">
        <v>63</v>
      </c>
      <c r="AB48" t="e">
        <f t="shared" si="7"/>
        <v>#N/A</v>
      </c>
      <c r="AC48">
        <f t="shared" si="8"/>
        <v>81.2</v>
      </c>
      <c r="AD48" t="e">
        <f t="shared" si="9"/>
        <v>#N/A</v>
      </c>
    </row>
    <row r="49" spans="1:49">
      <c r="A49" s="1">
        <v>174</v>
      </c>
      <c r="B49" s="1" t="s">
        <v>131</v>
      </c>
      <c r="C49" t="str">
        <f t="shared" si="1"/>
        <v>Executive</v>
      </c>
      <c r="D49" t="e">
        <f t="shared" si="2"/>
        <v>#N/A</v>
      </c>
      <c r="E49">
        <f t="shared" si="3"/>
        <v>174</v>
      </c>
      <c r="F49" t="e">
        <f t="shared" si="3"/>
        <v>#N/A</v>
      </c>
      <c r="G49" t="e">
        <f t="shared" si="3"/>
        <v>#N/A</v>
      </c>
      <c r="H49" t="e">
        <f t="shared" si="4"/>
        <v>#N/A</v>
      </c>
      <c r="I49" t="e">
        <f t="shared" si="4"/>
        <v>#N/A</v>
      </c>
      <c r="J49" t="e">
        <f t="shared" si="4"/>
        <v>#N/A</v>
      </c>
      <c r="K49" t="e">
        <f t="shared" si="4"/>
        <v>#N/A</v>
      </c>
      <c r="M49" s="1">
        <v>450</v>
      </c>
      <c r="N49" s="1" t="s">
        <v>63</v>
      </c>
      <c r="O49" t="e">
        <f t="shared" si="10"/>
        <v>#N/A</v>
      </c>
      <c r="P49">
        <f t="shared" si="5"/>
        <v>450</v>
      </c>
      <c r="Q49" t="e">
        <f t="shared" si="6"/>
        <v>#N/A</v>
      </c>
      <c r="T49" s="22"/>
      <c r="U49" s="22"/>
      <c r="Z49" s="1">
        <v>81.2</v>
      </c>
      <c r="AA49" s="1" t="s">
        <v>63</v>
      </c>
      <c r="AB49" t="e">
        <f t="shared" si="7"/>
        <v>#N/A</v>
      </c>
      <c r="AC49">
        <f t="shared" si="8"/>
        <v>81.2</v>
      </c>
      <c r="AD49" t="e">
        <f t="shared" si="9"/>
        <v>#N/A</v>
      </c>
    </row>
    <row r="50" spans="1:49">
      <c r="A50" s="1">
        <v>208</v>
      </c>
      <c r="B50" s="1" t="s">
        <v>111</v>
      </c>
      <c r="C50" t="str">
        <f t="shared" si="1"/>
        <v>Luxury</v>
      </c>
      <c r="D50" t="e">
        <f t="shared" si="2"/>
        <v>#N/A</v>
      </c>
      <c r="E50" t="e">
        <f t="shared" si="3"/>
        <v>#N/A</v>
      </c>
      <c r="F50" t="e">
        <f t="shared" si="3"/>
        <v>#N/A</v>
      </c>
      <c r="G50">
        <f t="shared" si="3"/>
        <v>208</v>
      </c>
      <c r="H50" t="e">
        <f t="shared" si="4"/>
        <v>#N/A</v>
      </c>
      <c r="I50" t="e">
        <f t="shared" si="4"/>
        <v>#N/A</v>
      </c>
      <c r="J50" t="e">
        <f t="shared" si="4"/>
        <v>#N/A</v>
      </c>
      <c r="K50" t="e">
        <f t="shared" si="4"/>
        <v>#N/A</v>
      </c>
      <c r="M50" s="1">
        <v>490</v>
      </c>
      <c r="N50" s="1" t="s">
        <v>63</v>
      </c>
      <c r="O50" t="e">
        <f t="shared" si="10"/>
        <v>#N/A</v>
      </c>
      <c r="P50">
        <f t="shared" si="5"/>
        <v>490</v>
      </c>
      <c r="Q50" t="e">
        <f t="shared" si="6"/>
        <v>#N/A</v>
      </c>
      <c r="T50" s="22"/>
      <c r="U50" s="22"/>
      <c r="Z50" s="1">
        <v>101.7</v>
      </c>
      <c r="AA50" s="1" t="s">
        <v>63</v>
      </c>
      <c r="AB50" t="e">
        <f t="shared" si="7"/>
        <v>#N/A</v>
      </c>
      <c r="AC50">
        <f t="shared" si="8"/>
        <v>101.7</v>
      </c>
      <c r="AD50" t="e">
        <f t="shared" si="9"/>
        <v>#N/A</v>
      </c>
    </row>
    <row r="51" spans="1:49">
      <c r="A51" s="1">
        <v>177</v>
      </c>
      <c r="B51" s="1" t="s">
        <v>111</v>
      </c>
      <c r="C51" t="str">
        <f t="shared" si="1"/>
        <v>Luxury</v>
      </c>
      <c r="D51" t="e">
        <f t="shared" si="2"/>
        <v>#N/A</v>
      </c>
      <c r="E51" t="e">
        <f t="shared" si="3"/>
        <v>#N/A</v>
      </c>
      <c r="F51" t="e">
        <f t="shared" si="3"/>
        <v>#N/A</v>
      </c>
      <c r="G51">
        <f t="shared" si="3"/>
        <v>177</v>
      </c>
      <c r="H51" t="e">
        <f t="shared" si="4"/>
        <v>#N/A</v>
      </c>
      <c r="I51" t="e">
        <f t="shared" si="4"/>
        <v>#N/A</v>
      </c>
      <c r="J51" t="e">
        <f t="shared" si="4"/>
        <v>#N/A</v>
      </c>
      <c r="K51" t="e">
        <f t="shared" si="4"/>
        <v>#N/A</v>
      </c>
      <c r="M51" s="1">
        <v>520</v>
      </c>
      <c r="N51" s="1" t="s">
        <v>56</v>
      </c>
      <c r="O51" t="e">
        <f t="shared" si="10"/>
        <v>#N/A</v>
      </c>
      <c r="P51" t="e">
        <f t="shared" si="5"/>
        <v>#N/A</v>
      </c>
      <c r="Q51">
        <f t="shared" si="6"/>
        <v>520</v>
      </c>
      <c r="T51" s="22"/>
      <c r="U51" s="22"/>
      <c r="Z51" s="1">
        <v>101.7</v>
      </c>
      <c r="AA51" s="1" t="s">
        <v>56</v>
      </c>
      <c r="AB51" t="e">
        <f t="shared" si="7"/>
        <v>#N/A</v>
      </c>
      <c r="AC51" t="e">
        <f t="shared" si="8"/>
        <v>#N/A</v>
      </c>
      <c r="AD51">
        <f t="shared" si="9"/>
        <v>101.7</v>
      </c>
      <c r="AW51" t="s">
        <v>1144</v>
      </c>
    </row>
    <row r="52" spans="1:49">
      <c r="A52" s="1">
        <v>172</v>
      </c>
      <c r="B52" s="1" t="s">
        <v>111</v>
      </c>
      <c r="C52" t="str">
        <f t="shared" si="1"/>
        <v>Luxury</v>
      </c>
      <c r="D52" t="e">
        <f t="shared" si="2"/>
        <v>#N/A</v>
      </c>
      <c r="E52" t="e">
        <f t="shared" si="3"/>
        <v>#N/A</v>
      </c>
      <c r="F52" t="e">
        <f t="shared" si="3"/>
        <v>#N/A</v>
      </c>
      <c r="G52">
        <f t="shared" si="3"/>
        <v>172</v>
      </c>
      <c r="H52" t="e">
        <f t="shared" si="4"/>
        <v>#N/A</v>
      </c>
      <c r="I52" t="e">
        <f t="shared" si="4"/>
        <v>#N/A</v>
      </c>
      <c r="J52" t="e">
        <f t="shared" si="4"/>
        <v>#N/A</v>
      </c>
      <c r="K52" t="e">
        <f t="shared" si="4"/>
        <v>#N/A</v>
      </c>
      <c r="M52" s="1">
        <v>510</v>
      </c>
      <c r="N52" s="1" t="s">
        <v>63</v>
      </c>
      <c r="O52" t="e">
        <f t="shared" si="10"/>
        <v>#N/A</v>
      </c>
      <c r="P52">
        <f t="shared" si="5"/>
        <v>510</v>
      </c>
      <c r="Q52" t="e">
        <f t="shared" si="6"/>
        <v>#N/A</v>
      </c>
      <c r="T52" s="22"/>
      <c r="U52" s="22"/>
      <c r="Z52" s="1">
        <v>101.7</v>
      </c>
      <c r="AA52" s="1" t="s">
        <v>63</v>
      </c>
      <c r="AB52" t="e">
        <f t="shared" si="7"/>
        <v>#N/A</v>
      </c>
      <c r="AC52">
        <f t="shared" si="8"/>
        <v>101.7</v>
      </c>
      <c r="AD52" t="e">
        <f t="shared" si="9"/>
        <v>#N/A</v>
      </c>
    </row>
    <row r="53" spans="1:49">
      <c r="A53" s="1">
        <v>209</v>
      </c>
      <c r="B53" s="1" t="s">
        <v>57</v>
      </c>
      <c r="C53" t="str">
        <f t="shared" si="1"/>
        <v>Executive</v>
      </c>
      <c r="D53" t="e">
        <f t="shared" si="2"/>
        <v>#N/A</v>
      </c>
      <c r="E53">
        <f t="shared" si="3"/>
        <v>209</v>
      </c>
      <c r="F53" t="e">
        <f t="shared" si="3"/>
        <v>#N/A</v>
      </c>
      <c r="G53" t="e">
        <f t="shared" si="3"/>
        <v>#N/A</v>
      </c>
      <c r="H53" t="e">
        <f t="shared" si="4"/>
        <v>#N/A</v>
      </c>
      <c r="I53" t="e">
        <f t="shared" si="4"/>
        <v>#N/A</v>
      </c>
      <c r="J53" t="e">
        <f t="shared" si="4"/>
        <v>#N/A</v>
      </c>
      <c r="K53" t="e">
        <f t="shared" si="4"/>
        <v>#N/A</v>
      </c>
      <c r="M53" s="1">
        <v>500</v>
      </c>
      <c r="N53" s="1" t="s">
        <v>63</v>
      </c>
      <c r="O53" t="e">
        <f t="shared" si="10"/>
        <v>#N/A</v>
      </c>
      <c r="P53">
        <f t="shared" si="5"/>
        <v>500</v>
      </c>
      <c r="Q53" t="e">
        <f t="shared" si="6"/>
        <v>#N/A</v>
      </c>
      <c r="T53" s="22"/>
      <c r="U53" s="22"/>
      <c r="Z53" s="1">
        <v>108.9</v>
      </c>
      <c r="AA53" s="1" t="s">
        <v>63</v>
      </c>
      <c r="AB53" t="e">
        <f t="shared" si="7"/>
        <v>#N/A</v>
      </c>
      <c r="AC53">
        <f t="shared" si="8"/>
        <v>108.9</v>
      </c>
      <c r="AD53" t="e">
        <f t="shared" si="9"/>
        <v>#N/A</v>
      </c>
    </row>
    <row r="54" spans="1:49">
      <c r="A54" s="1">
        <v>193</v>
      </c>
      <c r="B54" s="1" t="s">
        <v>57</v>
      </c>
      <c r="C54" t="str">
        <f t="shared" si="1"/>
        <v>Executive</v>
      </c>
      <c r="D54" t="e">
        <f t="shared" si="2"/>
        <v>#N/A</v>
      </c>
      <c r="E54">
        <f t="shared" si="3"/>
        <v>193</v>
      </c>
      <c r="F54" t="e">
        <f t="shared" si="3"/>
        <v>#N/A</v>
      </c>
      <c r="G54" t="e">
        <f t="shared" si="3"/>
        <v>#N/A</v>
      </c>
      <c r="H54" t="e">
        <f t="shared" si="4"/>
        <v>#N/A</v>
      </c>
      <c r="I54" t="e">
        <f t="shared" si="4"/>
        <v>#N/A</v>
      </c>
      <c r="J54" t="e">
        <f t="shared" si="4"/>
        <v>#N/A</v>
      </c>
      <c r="K54" t="e">
        <f t="shared" si="4"/>
        <v>#N/A</v>
      </c>
      <c r="M54" s="1">
        <v>470</v>
      </c>
      <c r="N54" s="1" t="s">
        <v>63</v>
      </c>
      <c r="O54" t="e">
        <f t="shared" si="10"/>
        <v>#N/A</v>
      </c>
      <c r="P54">
        <f t="shared" si="5"/>
        <v>470</v>
      </c>
      <c r="Q54" t="e">
        <f t="shared" si="6"/>
        <v>#N/A</v>
      </c>
      <c r="T54" s="22"/>
      <c r="U54" s="22"/>
      <c r="Z54" s="1">
        <v>94.8</v>
      </c>
      <c r="AA54" s="1" t="s">
        <v>63</v>
      </c>
      <c r="AB54" t="e">
        <f t="shared" si="7"/>
        <v>#N/A</v>
      </c>
      <c r="AC54">
        <f t="shared" si="8"/>
        <v>94.8</v>
      </c>
      <c r="AD54" t="e">
        <f t="shared" si="9"/>
        <v>#N/A</v>
      </c>
    </row>
    <row r="55" spans="1:49">
      <c r="A55" s="1">
        <v>194</v>
      </c>
      <c r="B55" s="1" t="s">
        <v>57</v>
      </c>
      <c r="C55" t="str">
        <f t="shared" si="1"/>
        <v>Executive</v>
      </c>
      <c r="D55" t="e">
        <f t="shared" si="2"/>
        <v>#N/A</v>
      </c>
      <c r="E55">
        <f t="shared" si="3"/>
        <v>194</v>
      </c>
      <c r="F55" t="e">
        <f t="shared" si="3"/>
        <v>#N/A</v>
      </c>
      <c r="G55" t="e">
        <f t="shared" si="3"/>
        <v>#N/A</v>
      </c>
      <c r="H55" t="e">
        <f t="shared" si="4"/>
        <v>#N/A</v>
      </c>
      <c r="I55" t="e">
        <f t="shared" si="4"/>
        <v>#N/A</v>
      </c>
      <c r="J55" t="e">
        <f t="shared" si="4"/>
        <v>#N/A</v>
      </c>
      <c r="K55" t="e">
        <f t="shared" si="4"/>
        <v>#N/A</v>
      </c>
      <c r="M55" s="1">
        <v>525</v>
      </c>
      <c r="N55" s="1" t="s">
        <v>63</v>
      </c>
      <c r="O55" t="e">
        <f t="shared" si="10"/>
        <v>#N/A</v>
      </c>
      <c r="P55">
        <f t="shared" si="5"/>
        <v>525</v>
      </c>
      <c r="Q55" t="e">
        <f t="shared" si="6"/>
        <v>#N/A</v>
      </c>
      <c r="T55" s="22"/>
      <c r="U55" s="22"/>
      <c r="Z55" s="1">
        <v>109.1</v>
      </c>
      <c r="AA55" s="1" t="s">
        <v>63</v>
      </c>
      <c r="AB55" t="e">
        <f t="shared" si="7"/>
        <v>#N/A</v>
      </c>
      <c r="AC55">
        <f t="shared" si="8"/>
        <v>109.1</v>
      </c>
      <c r="AD55" t="e">
        <f t="shared" si="9"/>
        <v>#N/A</v>
      </c>
    </row>
    <row r="56" spans="1:49">
      <c r="A56" s="1">
        <v>150</v>
      </c>
      <c r="B56" s="1" t="s">
        <v>40</v>
      </c>
      <c r="C56" t="str">
        <f t="shared" si="1"/>
        <v>Medium</v>
      </c>
      <c r="D56" t="e">
        <f t="shared" si="2"/>
        <v>#N/A</v>
      </c>
      <c r="E56" t="e">
        <f t="shared" si="3"/>
        <v>#N/A</v>
      </c>
      <c r="F56" t="e">
        <f t="shared" si="3"/>
        <v>#N/A</v>
      </c>
      <c r="G56" t="e">
        <f t="shared" si="3"/>
        <v>#N/A</v>
      </c>
      <c r="H56">
        <f t="shared" si="4"/>
        <v>150</v>
      </c>
      <c r="I56" t="e">
        <f t="shared" si="4"/>
        <v>#N/A</v>
      </c>
      <c r="J56" t="e">
        <f t="shared" si="4"/>
        <v>#N/A</v>
      </c>
      <c r="K56" t="e">
        <f t="shared" si="4"/>
        <v>#N/A</v>
      </c>
      <c r="M56" s="1">
        <v>390</v>
      </c>
      <c r="N56" s="1" t="s">
        <v>26</v>
      </c>
      <c r="O56">
        <f t="shared" si="10"/>
        <v>390</v>
      </c>
      <c r="P56" t="e">
        <f t="shared" si="5"/>
        <v>#N/A</v>
      </c>
      <c r="Q56" t="e">
        <f t="shared" si="6"/>
        <v>#N/A</v>
      </c>
      <c r="T56" s="22"/>
      <c r="U56" s="22"/>
      <c r="Z56" s="1">
        <v>64.7</v>
      </c>
      <c r="AA56" s="1" t="s">
        <v>26</v>
      </c>
      <c r="AB56">
        <f t="shared" si="7"/>
        <v>64.7</v>
      </c>
      <c r="AC56" t="e">
        <f t="shared" si="8"/>
        <v>#N/A</v>
      </c>
      <c r="AD56" t="e">
        <f t="shared" si="9"/>
        <v>#N/A</v>
      </c>
    </row>
    <row r="57" spans="1:49">
      <c r="A57" s="1">
        <v>155</v>
      </c>
      <c r="B57" s="1" t="s">
        <v>40</v>
      </c>
      <c r="C57" t="str">
        <f t="shared" si="1"/>
        <v>Medium</v>
      </c>
      <c r="D57" t="e">
        <f t="shared" si="2"/>
        <v>#N/A</v>
      </c>
      <c r="E57" t="e">
        <f t="shared" si="3"/>
        <v>#N/A</v>
      </c>
      <c r="F57" t="e">
        <f t="shared" si="3"/>
        <v>#N/A</v>
      </c>
      <c r="G57" t="e">
        <f t="shared" si="3"/>
        <v>#N/A</v>
      </c>
      <c r="H57">
        <f t="shared" si="4"/>
        <v>155</v>
      </c>
      <c r="I57" t="e">
        <f t="shared" si="4"/>
        <v>#N/A</v>
      </c>
      <c r="J57" t="e">
        <f t="shared" si="4"/>
        <v>#N/A</v>
      </c>
      <c r="K57" t="e">
        <f t="shared" si="4"/>
        <v>#N/A</v>
      </c>
      <c r="M57" s="1">
        <v>380</v>
      </c>
      <c r="N57" s="1" t="s">
        <v>63</v>
      </c>
      <c r="O57" t="e">
        <f t="shared" si="10"/>
        <v>#N/A</v>
      </c>
      <c r="P57">
        <f t="shared" si="5"/>
        <v>380</v>
      </c>
      <c r="Q57" t="e">
        <f t="shared" si="6"/>
        <v>#N/A</v>
      </c>
      <c r="T57" s="22"/>
      <c r="U57" s="22"/>
      <c r="Z57" s="1">
        <v>64.7</v>
      </c>
      <c r="AA57" s="1" t="s">
        <v>63</v>
      </c>
      <c r="AB57" t="e">
        <f t="shared" si="7"/>
        <v>#N/A</v>
      </c>
      <c r="AC57">
        <f t="shared" si="8"/>
        <v>64.7</v>
      </c>
      <c r="AD57" t="e">
        <f t="shared" si="9"/>
        <v>#N/A</v>
      </c>
    </row>
    <row r="58" spans="1:49">
      <c r="A58" s="1">
        <v>147</v>
      </c>
      <c r="B58" s="1" t="s">
        <v>40</v>
      </c>
      <c r="C58" t="str">
        <f t="shared" si="1"/>
        <v>Medium</v>
      </c>
      <c r="D58" t="e">
        <f t="shared" si="2"/>
        <v>#N/A</v>
      </c>
      <c r="E58" t="e">
        <f t="shared" si="3"/>
        <v>#N/A</v>
      </c>
      <c r="F58" t="e">
        <f t="shared" si="3"/>
        <v>#N/A</v>
      </c>
      <c r="G58" t="e">
        <f t="shared" si="3"/>
        <v>#N/A</v>
      </c>
      <c r="H58">
        <f t="shared" si="4"/>
        <v>147</v>
      </c>
      <c r="I58" t="e">
        <f t="shared" si="4"/>
        <v>#N/A</v>
      </c>
      <c r="J58" t="e">
        <f t="shared" si="4"/>
        <v>#N/A</v>
      </c>
      <c r="K58" t="e">
        <f t="shared" si="4"/>
        <v>#N/A</v>
      </c>
      <c r="M58" s="1">
        <v>395</v>
      </c>
      <c r="N58" s="1" t="s">
        <v>26</v>
      </c>
      <c r="O58">
        <f t="shared" si="10"/>
        <v>395</v>
      </c>
      <c r="P58" t="e">
        <f t="shared" si="5"/>
        <v>#N/A</v>
      </c>
      <c r="Q58" t="e">
        <f t="shared" si="6"/>
        <v>#N/A</v>
      </c>
      <c r="T58" s="22"/>
      <c r="U58" s="22"/>
      <c r="Z58" s="1">
        <v>64.7</v>
      </c>
      <c r="AA58" s="1" t="s">
        <v>26</v>
      </c>
      <c r="AB58">
        <f t="shared" si="7"/>
        <v>64.7</v>
      </c>
      <c r="AC58" t="e">
        <f t="shared" si="8"/>
        <v>#N/A</v>
      </c>
      <c r="AD58" t="e">
        <f t="shared" si="9"/>
        <v>#N/A</v>
      </c>
    </row>
    <row r="59" spans="1:49">
      <c r="A59" s="1">
        <v>155</v>
      </c>
      <c r="B59" s="1" t="s">
        <v>40</v>
      </c>
      <c r="C59" t="str">
        <f t="shared" si="1"/>
        <v>Medium</v>
      </c>
      <c r="D59" t="e">
        <f t="shared" si="2"/>
        <v>#N/A</v>
      </c>
      <c r="E59" t="e">
        <f t="shared" si="3"/>
        <v>#N/A</v>
      </c>
      <c r="F59" t="e">
        <f t="shared" si="3"/>
        <v>#N/A</v>
      </c>
      <c r="G59" t="e">
        <f t="shared" si="3"/>
        <v>#N/A</v>
      </c>
      <c r="H59">
        <f t="shared" si="4"/>
        <v>155</v>
      </c>
      <c r="I59" t="e">
        <f t="shared" si="4"/>
        <v>#N/A</v>
      </c>
      <c r="J59" t="e">
        <f t="shared" si="4"/>
        <v>#N/A</v>
      </c>
      <c r="K59" t="e">
        <f t="shared" si="4"/>
        <v>#N/A</v>
      </c>
      <c r="M59" s="1">
        <v>385</v>
      </c>
      <c r="N59" s="1" t="s">
        <v>63</v>
      </c>
      <c r="O59" t="e">
        <f t="shared" si="10"/>
        <v>#N/A</v>
      </c>
      <c r="P59">
        <f t="shared" si="5"/>
        <v>385</v>
      </c>
      <c r="Q59" t="e">
        <f t="shared" si="6"/>
        <v>#N/A</v>
      </c>
      <c r="T59" s="22"/>
      <c r="U59" s="22"/>
      <c r="Z59" s="1">
        <v>64.7</v>
      </c>
      <c r="AA59" s="1" t="s">
        <v>63</v>
      </c>
      <c r="AB59" t="e">
        <f t="shared" si="7"/>
        <v>#N/A</v>
      </c>
      <c r="AC59">
        <f t="shared" si="8"/>
        <v>64.7</v>
      </c>
      <c r="AD59" t="e">
        <f t="shared" si="9"/>
        <v>#N/A</v>
      </c>
    </row>
    <row r="60" spans="1:49">
      <c r="A60" s="1">
        <v>145</v>
      </c>
      <c r="B60" s="1" t="s">
        <v>33</v>
      </c>
      <c r="C60" t="str">
        <f t="shared" si="1"/>
        <v>Compact</v>
      </c>
      <c r="D60">
        <f t="shared" si="2"/>
        <v>145</v>
      </c>
      <c r="E60" t="e">
        <f t="shared" si="3"/>
        <v>#N/A</v>
      </c>
      <c r="F60" t="e">
        <f t="shared" si="3"/>
        <v>#N/A</v>
      </c>
      <c r="G60" t="e">
        <f t="shared" si="3"/>
        <v>#N/A</v>
      </c>
      <c r="H60" t="e">
        <f t="shared" si="4"/>
        <v>#N/A</v>
      </c>
      <c r="I60" t="e">
        <f t="shared" si="4"/>
        <v>#N/A</v>
      </c>
      <c r="J60" t="e">
        <f t="shared" si="4"/>
        <v>#N/A</v>
      </c>
      <c r="K60" t="e">
        <f t="shared" si="4"/>
        <v>#N/A</v>
      </c>
      <c r="M60" s="1">
        <v>245</v>
      </c>
      <c r="N60" s="1" t="s">
        <v>26</v>
      </c>
      <c r="O60">
        <f t="shared" si="10"/>
        <v>245</v>
      </c>
      <c r="P60" t="e">
        <f t="shared" si="5"/>
        <v>#N/A</v>
      </c>
      <c r="Q60" t="e">
        <f t="shared" si="6"/>
        <v>#N/A</v>
      </c>
      <c r="T60" s="22"/>
      <c r="U60" s="22"/>
      <c r="Z60" s="1">
        <v>45.1</v>
      </c>
      <c r="AA60" s="1" t="s">
        <v>26</v>
      </c>
      <c r="AB60">
        <f t="shared" si="7"/>
        <v>45.1</v>
      </c>
      <c r="AC60" t="e">
        <f t="shared" si="8"/>
        <v>#N/A</v>
      </c>
      <c r="AD60" t="e">
        <f t="shared" si="9"/>
        <v>#N/A</v>
      </c>
    </row>
    <row r="61" spans="1:49">
      <c r="A61" s="1">
        <v>144</v>
      </c>
      <c r="B61" s="1" t="s">
        <v>40</v>
      </c>
      <c r="C61" t="str">
        <f t="shared" si="1"/>
        <v>Medium</v>
      </c>
      <c r="D61" t="e">
        <f t="shared" si="2"/>
        <v>#N/A</v>
      </c>
      <c r="E61" t="e">
        <f t="shared" si="3"/>
        <v>#N/A</v>
      </c>
      <c r="F61" t="e">
        <f t="shared" si="3"/>
        <v>#N/A</v>
      </c>
      <c r="G61" t="e">
        <f t="shared" si="3"/>
        <v>#N/A</v>
      </c>
      <c r="H61">
        <f t="shared" si="4"/>
        <v>144</v>
      </c>
      <c r="I61" t="e">
        <f t="shared" si="4"/>
        <v>#N/A</v>
      </c>
      <c r="J61" t="e">
        <f t="shared" si="4"/>
        <v>#N/A</v>
      </c>
      <c r="K61" t="e">
        <f t="shared" si="4"/>
        <v>#N/A</v>
      </c>
      <c r="M61" s="1">
        <v>340</v>
      </c>
      <c r="N61" s="1" t="s">
        <v>26</v>
      </c>
      <c r="O61">
        <f t="shared" si="10"/>
        <v>340</v>
      </c>
      <c r="P61" t="e">
        <f t="shared" si="5"/>
        <v>#N/A</v>
      </c>
      <c r="Q61" t="e">
        <f t="shared" si="6"/>
        <v>#N/A</v>
      </c>
      <c r="T61" s="22"/>
      <c r="U61" s="22"/>
      <c r="Z61" s="1">
        <v>60.5</v>
      </c>
      <c r="AA61" s="1" t="s">
        <v>26</v>
      </c>
      <c r="AB61">
        <f t="shared" si="7"/>
        <v>60.5</v>
      </c>
      <c r="AC61" t="e">
        <f t="shared" si="8"/>
        <v>#N/A</v>
      </c>
      <c r="AD61" t="e">
        <f t="shared" si="9"/>
        <v>#N/A</v>
      </c>
    </row>
    <row r="62" spans="1:49">
      <c r="A62" s="1">
        <v>132</v>
      </c>
      <c r="B62" s="1" t="s">
        <v>169</v>
      </c>
      <c r="C62" t="str">
        <f t="shared" si="1"/>
        <v>Medium</v>
      </c>
      <c r="D62" t="e">
        <f t="shared" si="2"/>
        <v>#N/A</v>
      </c>
      <c r="E62" t="e">
        <f t="shared" si="3"/>
        <v>#N/A</v>
      </c>
      <c r="F62" t="e">
        <f t="shared" si="3"/>
        <v>#N/A</v>
      </c>
      <c r="G62" t="e">
        <f t="shared" si="3"/>
        <v>#N/A</v>
      </c>
      <c r="H62">
        <f t="shared" si="4"/>
        <v>132</v>
      </c>
      <c r="I62" t="e">
        <f t="shared" si="4"/>
        <v>#N/A</v>
      </c>
      <c r="J62" t="e">
        <f t="shared" si="4"/>
        <v>#N/A</v>
      </c>
      <c r="K62" t="e">
        <f t="shared" si="4"/>
        <v>#N/A</v>
      </c>
      <c r="M62" s="1">
        <v>265</v>
      </c>
      <c r="N62" s="1" t="s">
        <v>26</v>
      </c>
      <c r="O62">
        <f t="shared" si="10"/>
        <v>265</v>
      </c>
      <c r="P62" t="e">
        <f t="shared" si="5"/>
        <v>#N/A</v>
      </c>
      <c r="Q62" t="e">
        <f t="shared" si="6"/>
        <v>#N/A</v>
      </c>
      <c r="T62" s="22"/>
      <c r="U62" s="22"/>
      <c r="Z62" s="1">
        <v>44.9</v>
      </c>
      <c r="AA62" s="1" t="s">
        <v>26</v>
      </c>
      <c r="AB62">
        <f t="shared" si="7"/>
        <v>44.9</v>
      </c>
      <c r="AC62" t="e">
        <f t="shared" si="8"/>
        <v>#N/A</v>
      </c>
      <c r="AD62" t="e">
        <f t="shared" si="9"/>
        <v>#N/A</v>
      </c>
    </row>
    <row r="63" spans="1:49">
      <c r="A63" s="1">
        <v>145</v>
      </c>
      <c r="B63" s="1" t="s">
        <v>169</v>
      </c>
      <c r="C63" t="str">
        <f t="shared" si="1"/>
        <v>Medium</v>
      </c>
      <c r="D63" t="e">
        <f t="shared" si="2"/>
        <v>#N/A</v>
      </c>
      <c r="E63" t="e">
        <f t="shared" si="3"/>
        <v>#N/A</v>
      </c>
      <c r="F63" t="e">
        <f t="shared" si="3"/>
        <v>#N/A</v>
      </c>
      <c r="G63" t="e">
        <f t="shared" si="3"/>
        <v>#N/A</v>
      </c>
      <c r="H63">
        <f t="shared" si="4"/>
        <v>145</v>
      </c>
      <c r="I63" t="e">
        <f t="shared" si="4"/>
        <v>#N/A</v>
      </c>
      <c r="J63" t="e">
        <f t="shared" si="4"/>
        <v>#N/A</v>
      </c>
      <c r="K63" t="e">
        <f t="shared" si="4"/>
        <v>#N/A</v>
      </c>
      <c r="M63" s="1">
        <v>260</v>
      </c>
      <c r="N63" s="1" t="s">
        <v>26</v>
      </c>
      <c r="O63">
        <f t="shared" si="10"/>
        <v>260</v>
      </c>
      <c r="P63" t="e">
        <f t="shared" si="5"/>
        <v>#N/A</v>
      </c>
      <c r="Q63" t="e">
        <f t="shared" si="6"/>
        <v>#N/A</v>
      </c>
      <c r="T63" s="22"/>
      <c r="U63" s="22"/>
      <c r="Z63" s="1">
        <v>44.9</v>
      </c>
      <c r="AA63" s="1" t="s">
        <v>26</v>
      </c>
      <c r="AB63">
        <f t="shared" si="7"/>
        <v>44.9</v>
      </c>
      <c r="AC63" t="e">
        <f t="shared" si="8"/>
        <v>#N/A</v>
      </c>
      <c r="AD63" t="e">
        <f t="shared" si="9"/>
        <v>#N/A</v>
      </c>
    </row>
    <row r="64" spans="1:49">
      <c r="A64" s="1">
        <v>142</v>
      </c>
      <c r="B64" s="1" t="s">
        <v>169</v>
      </c>
      <c r="C64" t="str">
        <f t="shared" si="1"/>
        <v>Medium</v>
      </c>
      <c r="D64" t="e">
        <f t="shared" si="2"/>
        <v>#N/A</v>
      </c>
      <c r="E64" t="e">
        <f t="shared" si="3"/>
        <v>#N/A</v>
      </c>
      <c r="F64" t="e">
        <f t="shared" si="3"/>
        <v>#N/A</v>
      </c>
      <c r="G64" t="e">
        <f t="shared" si="3"/>
        <v>#N/A</v>
      </c>
      <c r="H64">
        <f t="shared" si="4"/>
        <v>142</v>
      </c>
      <c r="I64" t="e">
        <f t="shared" si="4"/>
        <v>#N/A</v>
      </c>
      <c r="J64" t="e">
        <f t="shared" si="4"/>
        <v>#N/A</v>
      </c>
      <c r="K64" t="e">
        <f t="shared" si="4"/>
        <v>#N/A</v>
      </c>
      <c r="M64" s="1">
        <v>350</v>
      </c>
      <c r="N64" s="1" t="s">
        <v>26</v>
      </c>
      <c r="O64">
        <f t="shared" si="10"/>
        <v>350</v>
      </c>
      <c r="P64" t="e">
        <f t="shared" si="5"/>
        <v>#N/A</v>
      </c>
      <c r="Q64" t="e">
        <f t="shared" si="6"/>
        <v>#N/A</v>
      </c>
      <c r="T64" s="22"/>
      <c r="U64" s="22"/>
      <c r="Z64" s="1">
        <v>60.5</v>
      </c>
      <c r="AA64" s="1" t="s">
        <v>26</v>
      </c>
      <c r="AB64">
        <f t="shared" si="7"/>
        <v>60.5</v>
      </c>
      <c r="AC64" t="e">
        <f t="shared" si="8"/>
        <v>#N/A</v>
      </c>
      <c r="AD64" t="e">
        <f t="shared" si="9"/>
        <v>#N/A</v>
      </c>
    </row>
    <row r="65" spans="1:30">
      <c r="A65" s="1">
        <v>136</v>
      </c>
      <c r="B65" s="1" t="s">
        <v>27</v>
      </c>
      <c r="C65" t="str">
        <f t="shared" si="1"/>
        <v>Compact</v>
      </c>
      <c r="D65">
        <f t="shared" si="2"/>
        <v>136</v>
      </c>
      <c r="E65" t="e">
        <f t="shared" si="3"/>
        <v>#N/A</v>
      </c>
      <c r="F65" t="e">
        <f t="shared" si="3"/>
        <v>#N/A</v>
      </c>
      <c r="G65" t="e">
        <f t="shared" si="3"/>
        <v>#N/A</v>
      </c>
      <c r="H65" t="e">
        <f t="shared" si="4"/>
        <v>#N/A</v>
      </c>
      <c r="I65" t="e">
        <f t="shared" si="4"/>
        <v>#N/A</v>
      </c>
      <c r="J65" t="e">
        <f t="shared" si="4"/>
        <v>#N/A</v>
      </c>
      <c r="K65" t="e">
        <f t="shared" si="4"/>
        <v>#N/A</v>
      </c>
      <c r="M65" s="1">
        <v>190</v>
      </c>
      <c r="N65" s="1" t="s">
        <v>26</v>
      </c>
      <c r="O65">
        <f t="shared" si="10"/>
        <v>190</v>
      </c>
      <c r="P65" t="e">
        <f t="shared" si="5"/>
        <v>#N/A</v>
      </c>
      <c r="Q65" t="e">
        <f t="shared" si="6"/>
        <v>#N/A</v>
      </c>
      <c r="T65" s="22"/>
      <c r="U65" s="22"/>
      <c r="Z65" s="1">
        <v>30</v>
      </c>
      <c r="AA65" s="1" t="s">
        <v>26</v>
      </c>
      <c r="AB65">
        <f t="shared" si="7"/>
        <v>30</v>
      </c>
      <c r="AC65" t="e">
        <f t="shared" si="8"/>
        <v>#N/A</v>
      </c>
      <c r="AD65" t="e">
        <f t="shared" si="9"/>
        <v>#N/A</v>
      </c>
    </row>
    <row r="66" spans="1:30">
      <c r="A66" s="1">
        <v>134</v>
      </c>
      <c r="B66" s="1" t="s">
        <v>27</v>
      </c>
      <c r="C66" t="str">
        <f t="shared" si="1"/>
        <v>Compact</v>
      </c>
      <c r="D66">
        <f t="shared" si="2"/>
        <v>134</v>
      </c>
      <c r="E66" t="e">
        <f t="shared" si="3"/>
        <v>#N/A</v>
      </c>
      <c r="F66" t="e">
        <f t="shared" si="3"/>
        <v>#N/A</v>
      </c>
      <c r="G66" t="e">
        <f t="shared" si="3"/>
        <v>#N/A</v>
      </c>
      <c r="H66" t="e">
        <f t="shared" si="4"/>
        <v>#N/A</v>
      </c>
      <c r="I66" t="e">
        <f t="shared" si="4"/>
        <v>#N/A</v>
      </c>
      <c r="J66" t="e">
        <f t="shared" si="4"/>
        <v>#N/A</v>
      </c>
      <c r="K66" t="e">
        <f t="shared" si="4"/>
        <v>#N/A</v>
      </c>
      <c r="M66" s="1">
        <v>270</v>
      </c>
      <c r="N66" s="1" t="s">
        <v>26</v>
      </c>
      <c r="O66">
        <f t="shared" si="10"/>
        <v>270</v>
      </c>
      <c r="P66" t="e">
        <f t="shared" si="5"/>
        <v>#N/A</v>
      </c>
      <c r="Q66" t="e">
        <f t="shared" si="6"/>
        <v>#N/A</v>
      </c>
      <c r="T66" s="22"/>
      <c r="U66" s="22"/>
      <c r="Z66" s="1">
        <v>43.2</v>
      </c>
      <c r="AA66" s="1" t="s">
        <v>26</v>
      </c>
      <c r="AB66">
        <f t="shared" si="7"/>
        <v>43.2</v>
      </c>
      <c r="AC66" t="e">
        <f t="shared" si="8"/>
        <v>#N/A</v>
      </c>
      <c r="AD66" t="e">
        <f t="shared" si="9"/>
        <v>#N/A</v>
      </c>
    </row>
    <row r="67" spans="1:30">
      <c r="A67" s="1">
        <v>139</v>
      </c>
      <c r="B67" s="1" t="s">
        <v>27</v>
      </c>
      <c r="C67" t="str">
        <f t="shared" ref="C67:C130" si="11">TRIM(RIGHT(B67,(LEN(B67)-FIND("-",B67))))</f>
        <v>Compact</v>
      </c>
      <c r="D67">
        <f t="shared" ref="D67:D130" si="12">IF($C67="Compact",$A67,NA())</f>
        <v>139</v>
      </c>
      <c r="E67" t="e">
        <f t="shared" ref="E67:G130" si="13">IF($C67=E$1,$A67,NA())</f>
        <v>#N/A</v>
      </c>
      <c r="F67" t="e">
        <f t="shared" si="13"/>
        <v>#N/A</v>
      </c>
      <c r="G67" t="e">
        <f t="shared" si="13"/>
        <v>#N/A</v>
      </c>
      <c r="H67" t="e">
        <f t="shared" ref="H67:K130" si="14">IF($C67=H$1,$A67,NA())</f>
        <v>#N/A</v>
      </c>
      <c r="I67" t="e">
        <f t="shared" si="14"/>
        <v>#N/A</v>
      </c>
      <c r="J67" t="e">
        <f t="shared" si="14"/>
        <v>#N/A</v>
      </c>
      <c r="K67" t="e">
        <f t="shared" si="14"/>
        <v>#N/A</v>
      </c>
      <c r="M67" s="1">
        <v>265</v>
      </c>
      <c r="N67" s="1" t="s">
        <v>26</v>
      </c>
      <c r="O67">
        <f t="shared" ref="O67:O130" si="15">IF(N67="FWD",M67,NA())</f>
        <v>265</v>
      </c>
      <c r="P67" t="e">
        <f t="shared" ref="P67:P130" si="16">IF(N67="AWD",M67,NA())</f>
        <v>#N/A</v>
      </c>
      <c r="Q67" t="e">
        <f t="shared" ref="Q67:Q130" si="17">IF(N67="RWD",M67,NA())</f>
        <v>#N/A</v>
      </c>
      <c r="T67" s="22"/>
      <c r="U67" s="22"/>
      <c r="Z67" s="1">
        <v>43.2</v>
      </c>
      <c r="AA67" s="1" t="s">
        <v>26</v>
      </c>
      <c r="AB67">
        <f t="shared" ref="AB67:AB130" si="18">IF(AA67="FWD",Z67,NA())</f>
        <v>43.2</v>
      </c>
      <c r="AC67" t="e">
        <f t="shared" ref="AC67:AC130" si="19">IF(AA67="AWD",Z67,NA())</f>
        <v>#N/A</v>
      </c>
      <c r="AD67" t="e">
        <f t="shared" ref="AD67:AD130" si="20">IF(AA67="RWD",Z67,NA())</f>
        <v>#N/A</v>
      </c>
    </row>
    <row r="68" spans="1:30">
      <c r="A68" s="1">
        <v>133</v>
      </c>
      <c r="B68" s="1" t="s">
        <v>122</v>
      </c>
      <c r="C68" t="str">
        <f t="shared" si="11"/>
        <v>Large</v>
      </c>
      <c r="D68" t="e">
        <f t="shared" si="12"/>
        <v>#N/A</v>
      </c>
      <c r="E68" t="e">
        <f t="shared" si="13"/>
        <v>#N/A</v>
      </c>
      <c r="F68">
        <f t="shared" si="13"/>
        <v>133</v>
      </c>
      <c r="G68" t="e">
        <f t="shared" si="13"/>
        <v>#N/A</v>
      </c>
      <c r="H68" t="e">
        <f t="shared" si="14"/>
        <v>#N/A</v>
      </c>
      <c r="I68" t="e">
        <f t="shared" si="14"/>
        <v>#N/A</v>
      </c>
      <c r="J68" t="e">
        <f t="shared" si="14"/>
        <v>#N/A</v>
      </c>
      <c r="K68" t="e">
        <f t="shared" si="14"/>
        <v>#N/A</v>
      </c>
      <c r="M68" s="1">
        <v>365</v>
      </c>
      <c r="N68" s="1" t="s">
        <v>56</v>
      </c>
      <c r="O68" t="e">
        <f t="shared" si="15"/>
        <v>#N/A</v>
      </c>
      <c r="P68" t="e">
        <f t="shared" si="16"/>
        <v>#N/A</v>
      </c>
      <c r="Q68">
        <f t="shared" si="17"/>
        <v>365</v>
      </c>
      <c r="T68" s="22"/>
      <c r="U68" s="22"/>
      <c r="Z68" s="1">
        <v>61.4</v>
      </c>
      <c r="AA68" s="1" t="s">
        <v>56</v>
      </c>
      <c r="AB68" t="e">
        <f t="shared" si="18"/>
        <v>#N/A</v>
      </c>
      <c r="AC68" t="e">
        <f t="shared" si="19"/>
        <v>#N/A</v>
      </c>
      <c r="AD68">
        <f t="shared" si="20"/>
        <v>61.4</v>
      </c>
    </row>
    <row r="69" spans="1:30">
      <c r="A69" s="1">
        <v>159</v>
      </c>
      <c r="B69" s="1" t="s">
        <v>122</v>
      </c>
      <c r="C69" t="str">
        <f t="shared" si="11"/>
        <v>Large</v>
      </c>
      <c r="D69" t="e">
        <f t="shared" si="12"/>
        <v>#N/A</v>
      </c>
      <c r="E69" t="e">
        <f t="shared" si="13"/>
        <v>#N/A</v>
      </c>
      <c r="F69">
        <f t="shared" si="13"/>
        <v>159</v>
      </c>
      <c r="G69" t="e">
        <f t="shared" si="13"/>
        <v>#N/A</v>
      </c>
      <c r="H69" t="e">
        <f t="shared" si="14"/>
        <v>#N/A</v>
      </c>
      <c r="I69" t="e">
        <f t="shared" si="14"/>
        <v>#N/A</v>
      </c>
      <c r="J69" t="e">
        <f t="shared" si="14"/>
        <v>#N/A</v>
      </c>
      <c r="K69" t="e">
        <f t="shared" si="14"/>
        <v>#N/A</v>
      </c>
      <c r="M69" s="1">
        <v>445</v>
      </c>
      <c r="N69" s="1" t="s">
        <v>63</v>
      </c>
      <c r="O69" t="e">
        <f t="shared" si="15"/>
        <v>#N/A</v>
      </c>
      <c r="P69">
        <f t="shared" si="16"/>
        <v>445</v>
      </c>
      <c r="Q69" t="e">
        <f t="shared" si="17"/>
        <v>#N/A</v>
      </c>
      <c r="T69" s="22"/>
      <c r="U69" s="22"/>
      <c r="Z69" s="1">
        <v>82.5</v>
      </c>
      <c r="AA69" s="1" t="s">
        <v>63</v>
      </c>
      <c r="AB69" t="e">
        <f t="shared" si="18"/>
        <v>#N/A</v>
      </c>
      <c r="AC69">
        <f t="shared" si="19"/>
        <v>82.5</v>
      </c>
      <c r="AD69" t="e">
        <f t="shared" si="20"/>
        <v>#N/A</v>
      </c>
    </row>
    <row r="70" spans="1:30">
      <c r="A70" s="1">
        <v>145</v>
      </c>
      <c r="B70" s="1" t="s">
        <v>122</v>
      </c>
      <c r="C70" t="str">
        <f t="shared" si="11"/>
        <v>Large</v>
      </c>
      <c r="D70" t="e">
        <f t="shared" si="12"/>
        <v>#N/A</v>
      </c>
      <c r="E70" t="e">
        <f t="shared" si="13"/>
        <v>#N/A</v>
      </c>
      <c r="F70">
        <f t="shared" si="13"/>
        <v>145</v>
      </c>
      <c r="G70" t="e">
        <f t="shared" si="13"/>
        <v>#N/A</v>
      </c>
      <c r="H70" t="e">
        <f t="shared" si="14"/>
        <v>#N/A</v>
      </c>
      <c r="I70" t="e">
        <f t="shared" si="14"/>
        <v>#N/A</v>
      </c>
      <c r="J70" t="e">
        <f t="shared" si="14"/>
        <v>#N/A</v>
      </c>
      <c r="K70" t="e">
        <f t="shared" si="14"/>
        <v>#N/A</v>
      </c>
      <c r="M70" s="1">
        <v>480</v>
      </c>
      <c r="N70" s="1" t="s">
        <v>56</v>
      </c>
      <c r="O70" t="e">
        <f t="shared" si="15"/>
        <v>#N/A</v>
      </c>
      <c r="P70" t="e">
        <f t="shared" si="16"/>
        <v>#N/A</v>
      </c>
      <c r="Q70">
        <f t="shared" si="17"/>
        <v>480</v>
      </c>
      <c r="T70" s="22"/>
      <c r="U70" s="22"/>
      <c r="Z70" s="1">
        <v>82.5</v>
      </c>
      <c r="AA70" s="1" t="s">
        <v>56</v>
      </c>
      <c r="AB70" t="e">
        <f t="shared" si="18"/>
        <v>#N/A</v>
      </c>
      <c r="AC70" t="e">
        <f t="shared" si="19"/>
        <v>#N/A</v>
      </c>
      <c r="AD70">
        <f t="shared" si="20"/>
        <v>82.5</v>
      </c>
    </row>
    <row r="71" spans="1:30">
      <c r="A71" s="1">
        <v>171</v>
      </c>
      <c r="B71" s="1" t="s">
        <v>89</v>
      </c>
      <c r="C71" t="str">
        <f t="shared" si="11"/>
        <v>Large</v>
      </c>
      <c r="D71" t="e">
        <f t="shared" si="12"/>
        <v>#N/A</v>
      </c>
      <c r="E71" t="e">
        <f t="shared" si="13"/>
        <v>#N/A</v>
      </c>
      <c r="F71">
        <f t="shared" si="13"/>
        <v>171</v>
      </c>
      <c r="G71" t="e">
        <f t="shared" si="13"/>
        <v>#N/A</v>
      </c>
      <c r="H71" t="e">
        <f t="shared" si="14"/>
        <v>#N/A</v>
      </c>
      <c r="I71" t="e">
        <f t="shared" si="14"/>
        <v>#N/A</v>
      </c>
      <c r="J71" t="e">
        <f t="shared" si="14"/>
        <v>#N/A</v>
      </c>
      <c r="K71" t="e">
        <f t="shared" si="14"/>
        <v>#N/A</v>
      </c>
      <c r="M71" s="1">
        <v>360</v>
      </c>
      <c r="N71" s="1" t="s">
        <v>26</v>
      </c>
      <c r="O71">
        <f t="shared" si="15"/>
        <v>360</v>
      </c>
      <c r="P71" t="e">
        <f t="shared" si="16"/>
        <v>#N/A</v>
      </c>
      <c r="Q71" t="e">
        <f t="shared" si="17"/>
        <v>#N/A</v>
      </c>
      <c r="T71" s="22"/>
      <c r="U71" s="22"/>
      <c r="Z71" s="1">
        <v>71.8</v>
      </c>
      <c r="AA71" s="1" t="s">
        <v>26</v>
      </c>
      <c r="AB71">
        <f t="shared" si="18"/>
        <v>71.8</v>
      </c>
      <c r="AC71" t="e">
        <f t="shared" si="19"/>
        <v>#N/A</v>
      </c>
      <c r="AD71" t="e">
        <f t="shared" si="20"/>
        <v>#N/A</v>
      </c>
    </row>
    <row r="72" spans="1:30">
      <c r="A72" s="1">
        <v>174</v>
      </c>
      <c r="B72" s="1" t="s">
        <v>89</v>
      </c>
      <c r="C72" t="str">
        <f t="shared" si="11"/>
        <v>Large</v>
      </c>
      <c r="D72" t="e">
        <f t="shared" si="12"/>
        <v>#N/A</v>
      </c>
      <c r="E72" t="e">
        <f t="shared" si="13"/>
        <v>#N/A</v>
      </c>
      <c r="F72">
        <f t="shared" si="13"/>
        <v>174</v>
      </c>
      <c r="G72" t="e">
        <f t="shared" si="13"/>
        <v>#N/A</v>
      </c>
      <c r="H72" t="e">
        <f t="shared" si="14"/>
        <v>#N/A</v>
      </c>
      <c r="I72" t="e">
        <f t="shared" si="14"/>
        <v>#N/A</v>
      </c>
      <c r="J72" t="e">
        <f t="shared" si="14"/>
        <v>#N/A</v>
      </c>
      <c r="K72" t="e">
        <f t="shared" si="14"/>
        <v>#N/A</v>
      </c>
      <c r="M72" s="1">
        <v>425</v>
      </c>
      <c r="N72" s="1" t="s">
        <v>26</v>
      </c>
      <c r="O72">
        <f t="shared" si="15"/>
        <v>425</v>
      </c>
      <c r="P72" t="e">
        <f t="shared" si="16"/>
        <v>#N/A</v>
      </c>
      <c r="Q72" t="e">
        <f t="shared" si="17"/>
        <v>#N/A</v>
      </c>
      <c r="T72" s="22"/>
      <c r="U72" s="22"/>
      <c r="Z72" s="1">
        <v>87</v>
      </c>
      <c r="AA72" s="1" t="s">
        <v>26</v>
      </c>
      <c r="AB72">
        <f t="shared" si="18"/>
        <v>87</v>
      </c>
      <c r="AC72" t="e">
        <f t="shared" si="19"/>
        <v>#N/A</v>
      </c>
      <c r="AD72" t="e">
        <f t="shared" si="20"/>
        <v>#N/A</v>
      </c>
    </row>
    <row r="73" spans="1:30">
      <c r="A73" s="1">
        <v>181</v>
      </c>
      <c r="B73" s="1" t="s">
        <v>89</v>
      </c>
      <c r="C73" t="str">
        <f t="shared" si="11"/>
        <v>Large</v>
      </c>
      <c r="D73" t="e">
        <f t="shared" si="12"/>
        <v>#N/A</v>
      </c>
      <c r="E73" t="e">
        <f t="shared" si="13"/>
        <v>#N/A</v>
      </c>
      <c r="F73">
        <f t="shared" si="13"/>
        <v>181</v>
      </c>
      <c r="G73" t="e">
        <f t="shared" si="13"/>
        <v>#N/A</v>
      </c>
      <c r="H73" t="e">
        <f t="shared" si="14"/>
        <v>#N/A</v>
      </c>
      <c r="I73" t="e">
        <f t="shared" si="14"/>
        <v>#N/A</v>
      </c>
      <c r="J73" t="e">
        <f t="shared" si="14"/>
        <v>#N/A</v>
      </c>
      <c r="K73" t="e">
        <f t="shared" si="14"/>
        <v>#N/A</v>
      </c>
      <c r="M73" s="1">
        <v>400</v>
      </c>
      <c r="N73" s="1" t="s">
        <v>63</v>
      </c>
      <c r="O73" t="e">
        <f t="shared" si="15"/>
        <v>#N/A</v>
      </c>
      <c r="P73">
        <f t="shared" si="16"/>
        <v>400</v>
      </c>
      <c r="Q73" t="e">
        <f t="shared" si="17"/>
        <v>#N/A</v>
      </c>
      <c r="T73" s="22"/>
      <c r="U73" s="22"/>
      <c r="Z73" s="1">
        <v>82.5</v>
      </c>
      <c r="AA73" s="1" t="s">
        <v>63</v>
      </c>
      <c r="AB73" t="e">
        <f t="shared" si="18"/>
        <v>#N/A</v>
      </c>
      <c r="AC73">
        <f t="shared" si="19"/>
        <v>82.5</v>
      </c>
      <c r="AD73" t="e">
        <f t="shared" si="20"/>
        <v>#N/A</v>
      </c>
    </row>
    <row r="74" spans="1:30">
      <c r="A74" s="1">
        <v>171</v>
      </c>
      <c r="B74" s="1" t="s">
        <v>89</v>
      </c>
      <c r="C74" t="str">
        <f t="shared" si="11"/>
        <v>Large</v>
      </c>
      <c r="D74" t="e">
        <f t="shared" si="12"/>
        <v>#N/A</v>
      </c>
      <c r="E74" t="e">
        <f t="shared" si="13"/>
        <v>#N/A</v>
      </c>
      <c r="F74">
        <f t="shared" si="13"/>
        <v>171</v>
      </c>
      <c r="G74" t="e">
        <f t="shared" si="13"/>
        <v>#N/A</v>
      </c>
      <c r="H74" t="e">
        <f t="shared" si="14"/>
        <v>#N/A</v>
      </c>
      <c r="I74" t="e">
        <f t="shared" si="14"/>
        <v>#N/A</v>
      </c>
      <c r="J74" t="e">
        <f t="shared" si="14"/>
        <v>#N/A</v>
      </c>
      <c r="K74" t="e">
        <f t="shared" si="14"/>
        <v>#N/A</v>
      </c>
      <c r="M74" s="1">
        <v>415</v>
      </c>
      <c r="N74" s="1" t="s">
        <v>56</v>
      </c>
      <c r="O74" t="e">
        <f t="shared" si="15"/>
        <v>#N/A</v>
      </c>
      <c r="P74" t="e">
        <f t="shared" si="16"/>
        <v>#N/A</v>
      </c>
      <c r="Q74">
        <f t="shared" si="17"/>
        <v>415</v>
      </c>
      <c r="T74" s="22"/>
      <c r="U74" s="22"/>
      <c r="Z74" s="1">
        <v>82.5</v>
      </c>
      <c r="AA74" s="1" t="s">
        <v>56</v>
      </c>
      <c r="AB74" t="e">
        <f t="shared" si="18"/>
        <v>#N/A</v>
      </c>
      <c r="AC74" t="e">
        <f t="shared" si="19"/>
        <v>#N/A</v>
      </c>
      <c r="AD74">
        <f t="shared" si="20"/>
        <v>82.5</v>
      </c>
    </row>
    <row r="75" spans="1:30">
      <c r="A75" s="1">
        <v>182</v>
      </c>
      <c r="B75" s="1" t="s">
        <v>89</v>
      </c>
      <c r="C75" t="str">
        <f t="shared" si="11"/>
        <v>Large</v>
      </c>
      <c r="D75" t="e">
        <f t="shared" si="12"/>
        <v>#N/A</v>
      </c>
      <c r="E75" t="e">
        <f t="shared" si="13"/>
        <v>#N/A</v>
      </c>
      <c r="F75">
        <f t="shared" si="13"/>
        <v>182</v>
      </c>
      <c r="G75" t="e">
        <f t="shared" si="13"/>
        <v>#N/A</v>
      </c>
      <c r="H75" t="e">
        <f t="shared" si="14"/>
        <v>#N/A</v>
      </c>
      <c r="I75" t="e">
        <f t="shared" si="14"/>
        <v>#N/A</v>
      </c>
      <c r="J75" t="e">
        <f t="shared" si="14"/>
        <v>#N/A</v>
      </c>
      <c r="K75" t="e">
        <f t="shared" si="14"/>
        <v>#N/A</v>
      </c>
      <c r="M75" s="1">
        <v>430</v>
      </c>
      <c r="N75" s="1" t="s">
        <v>63</v>
      </c>
      <c r="O75" t="e">
        <f t="shared" si="15"/>
        <v>#N/A</v>
      </c>
      <c r="P75">
        <f t="shared" si="16"/>
        <v>430</v>
      </c>
      <c r="Q75" t="e">
        <f t="shared" si="17"/>
        <v>#N/A</v>
      </c>
      <c r="T75" s="22"/>
      <c r="U75" s="22"/>
      <c r="Z75" s="1">
        <v>91.3</v>
      </c>
      <c r="AA75" s="1" t="s">
        <v>63</v>
      </c>
      <c r="AB75" t="e">
        <f t="shared" si="18"/>
        <v>#N/A</v>
      </c>
      <c r="AC75">
        <f t="shared" si="19"/>
        <v>91.3</v>
      </c>
      <c r="AD75" t="e">
        <f t="shared" si="20"/>
        <v>#N/A</v>
      </c>
    </row>
    <row r="76" spans="1:30">
      <c r="A76" s="1">
        <v>205</v>
      </c>
      <c r="B76" s="1" t="s">
        <v>57</v>
      </c>
      <c r="C76" t="str">
        <f t="shared" si="11"/>
        <v>Executive</v>
      </c>
      <c r="D76" t="e">
        <f t="shared" si="12"/>
        <v>#N/A</v>
      </c>
      <c r="E76">
        <f t="shared" si="13"/>
        <v>205</v>
      </c>
      <c r="F76" t="e">
        <f t="shared" si="13"/>
        <v>#N/A</v>
      </c>
      <c r="G76" t="e">
        <f t="shared" si="13"/>
        <v>#N/A</v>
      </c>
      <c r="H76" t="e">
        <f t="shared" si="14"/>
        <v>#N/A</v>
      </c>
      <c r="I76" t="e">
        <f t="shared" si="14"/>
        <v>#N/A</v>
      </c>
      <c r="J76" t="e">
        <f t="shared" si="14"/>
        <v>#N/A</v>
      </c>
      <c r="K76" t="e">
        <f t="shared" si="14"/>
        <v>#N/A</v>
      </c>
      <c r="M76" s="1">
        <v>460</v>
      </c>
      <c r="N76" s="1" t="s">
        <v>63</v>
      </c>
      <c r="O76" t="e">
        <f t="shared" si="15"/>
        <v>#N/A</v>
      </c>
      <c r="P76">
        <f t="shared" si="16"/>
        <v>460</v>
      </c>
      <c r="Q76" t="e">
        <f t="shared" si="17"/>
        <v>#N/A</v>
      </c>
      <c r="T76" s="22"/>
      <c r="U76" s="22"/>
      <c r="Z76" s="1">
        <v>108.8</v>
      </c>
      <c r="AA76" s="1" t="s">
        <v>63</v>
      </c>
      <c r="AB76" t="e">
        <f t="shared" si="18"/>
        <v>#N/A</v>
      </c>
      <c r="AC76">
        <f t="shared" si="19"/>
        <v>108.8</v>
      </c>
      <c r="AD76" t="e">
        <f t="shared" si="20"/>
        <v>#N/A</v>
      </c>
    </row>
    <row r="77" spans="1:30">
      <c r="A77" s="1">
        <v>156</v>
      </c>
      <c r="B77" s="1" t="s">
        <v>169</v>
      </c>
      <c r="C77" t="str">
        <f t="shared" si="11"/>
        <v>Medium</v>
      </c>
      <c r="D77" t="e">
        <f t="shared" si="12"/>
        <v>#N/A</v>
      </c>
      <c r="E77" t="e">
        <f t="shared" si="13"/>
        <v>#N/A</v>
      </c>
      <c r="F77" t="e">
        <f t="shared" si="13"/>
        <v>#N/A</v>
      </c>
      <c r="G77" t="e">
        <f t="shared" si="13"/>
        <v>#N/A</v>
      </c>
      <c r="H77">
        <f t="shared" si="14"/>
        <v>156</v>
      </c>
      <c r="I77" t="e">
        <f t="shared" si="14"/>
        <v>#N/A</v>
      </c>
      <c r="J77" t="e">
        <f t="shared" si="14"/>
        <v>#N/A</v>
      </c>
      <c r="K77" t="e">
        <f t="shared" si="14"/>
        <v>#N/A</v>
      </c>
      <c r="M77" s="1">
        <v>360</v>
      </c>
      <c r="N77" s="1" t="s">
        <v>56</v>
      </c>
      <c r="O77" t="e">
        <f t="shared" si="15"/>
        <v>#N/A</v>
      </c>
      <c r="P77" t="e">
        <f t="shared" si="16"/>
        <v>#N/A</v>
      </c>
      <c r="Q77">
        <f t="shared" si="17"/>
        <v>360</v>
      </c>
      <c r="T77" s="22"/>
      <c r="U77" s="22"/>
      <c r="Z77" s="1">
        <v>59</v>
      </c>
      <c r="AA77" s="1" t="s">
        <v>56</v>
      </c>
      <c r="AB77" t="e">
        <f t="shared" si="18"/>
        <v>#N/A</v>
      </c>
      <c r="AC77" t="e">
        <f t="shared" si="19"/>
        <v>#N/A</v>
      </c>
      <c r="AD77">
        <f t="shared" si="20"/>
        <v>59</v>
      </c>
    </row>
    <row r="78" spans="1:30">
      <c r="A78" s="1">
        <v>157</v>
      </c>
      <c r="B78" s="1" t="s">
        <v>169</v>
      </c>
      <c r="C78" t="str">
        <f t="shared" si="11"/>
        <v>Medium</v>
      </c>
      <c r="D78" t="e">
        <f t="shared" si="12"/>
        <v>#N/A</v>
      </c>
      <c r="E78" t="e">
        <f t="shared" si="13"/>
        <v>#N/A</v>
      </c>
      <c r="F78" t="e">
        <f t="shared" si="13"/>
        <v>#N/A</v>
      </c>
      <c r="G78" t="e">
        <f t="shared" si="13"/>
        <v>#N/A</v>
      </c>
      <c r="H78">
        <f t="shared" si="14"/>
        <v>157</v>
      </c>
      <c r="I78" t="e">
        <f t="shared" si="14"/>
        <v>#N/A</v>
      </c>
      <c r="J78" t="e">
        <f t="shared" si="14"/>
        <v>#N/A</v>
      </c>
      <c r="K78" t="e">
        <f t="shared" si="14"/>
        <v>#N/A</v>
      </c>
      <c r="M78" s="1">
        <v>460</v>
      </c>
      <c r="N78" s="1" t="s">
        <v>56</v>
      </c>
      <c r="O78" t="e">
        <f t="shared" si="15"/>
        <v>#N/A</v>
      </c>
      <c r="P78" t="e">
        <f t="shared" si="16"/>
        <v>#N/A</v>
      </c>
      <c r="Q78">
        <f t="shared" si="17"/>
        <v>460</v>
      </c>
      <c r="T78" s="22"/>
      <c r="U78" s="22"/>
      <c r="Z78" s="1">
        <v>77</v>
      </c>
      <c r="AA78" s="1" t="s">
        <v>56</v>
      </c>
      <c r="AB78" t="e">
        <f t="shared" si="18"/>
        <v>#N/A</v>
      </c>
      <c r="AC78" t="e">
        <f t="shared" si="19"/>
        <v>#N/A</v>
      </c>
      <c r="AD78">
        <f t="shared" si="20"/>
        <v>77</v>
      </c>
    </row>
    <row r="79" spans="1:30">
      <c r="A79" s="1">
        <v>149</v>
      </c>
      <c r="B79" s="1" t="s">
        <v>169</v>
      </c>
      <c r="C79" t="str">
        <f t="shared" si="11"/>
        <v>Medium</v>
      </c>
      <c r="D79" t="e">
        <f t="shared" si="12"/>
        <v>#N/A</v>
      </c>
      <c r="E79" t="e">
        <f t="shared" si="13"/>
        <v>#N/A</v>
      </c>
      <c r="F79" t="e">
        <f t="shared" si="13"/>
        <v>#N/A</v>
      </c>
      <c r="G79" t="e">
        <f t="shared" si="13"/>
        <v>#N/A</v>
      </c>
      <c r="H79">
        <f t="shared" si="14"/>
        <v>149</v>
      </c>
      <c r="I79" t="e">
        <f t="shared" si="14"/>
        <v>#N/A</v>
      </c>
      <c r="J79" t="e">
        <f t="shared" si="14"/>
        <v>#N/A</v>
      </c>
      <c r="K79" t="e">
        <f t="shared" si="14"/>
        <v>#N/A</v>
      </c>
      <c r="M79" s="1">
        <v>465</v>
      </c>
      <c r="N79" s="1" t="s">
        <v>56</v>
      </c>
      <c r="O79" t="e">
        <f t="shared" si="15"/>
        <v>#N/A</v>
      </c>
      <c r="P79" t="e">
        <f t="shared" si="16"/>
        <v>#N/A</v>
      </c>
      <c r="Q79">
        <f t="shared" si="17"/>
        <v>465</v>
      </c>
      <c r="T79" s="22"/>
      <c r="U79" s="22"/>
      <c r="Z79" s="1">
        <v>79</v>
      </c>
      <c r="AA79" s="1" t="s">
        <v>56</v>
      </c>
      <c r="AB79" t="e">
        <f t="shared" si="18"/>
        <v>#N/A</v>
      </c>
      <c r="AC79" t="e">
        <f t="shared" si="19"/>
        <v>#N/A</v>
      </c>
      <c r="AD79">
        <f t="shared" si="20"/>
        <v>79</v>
      </c>
    </row>
    <row r="80" spans="1:30">
      <c r="A80" s="1">
        <v>142</v>
      </c>
      <c r="B80" s="1" t="s">
        <v>40</v>
      </c>
      <c r="C80" t="str">
        <f t="shared" si="11"/>
        <v>Medium</v>
      </c>
      <c r="D80" t="e">
        <f t="shared" si="12"/>
        <v>#N/A</v>
      </c>
      <c r="E80" t="e">
        <f t="shared" si="13"/>
        <v>#N/A</v>
      </c>
      <c r="F80" t="e">
        <f t="shared" si="13"/>
        <v>#N/A</v>
      </c>
      <c r="G80" t="e">
        <f t="shared" si="13"/>
        <v>#N/A</v>
      </c>
      <c r="H80">
        <f t="shared" si="14"/>
        <v>142</v>
      </c>
      <c r="I80" t="e">
        <f t="shared" si="14"/>
        <v>#N/A</v>
      </c>
      <c r="J80" t="e">
        <f t="shared" si="14"/>
        <v>#N/A</v>
      </c>
      <c r="K80" t="e">
        <f t="shared" si="14"/>
        <v>#N/A</v>
      </c>
      <c r="M80" s="1">
        <v>445</v>
      </c>
      <c r="N80" s="1" t="s">
        <v>56</v>
      </c>
      <c r="O80" t="e">
        <f t="shared" si="15"/>
        <v>#N/A</v>
      </c>
      <c r="P80" t="e">
        <f t="shared" si="16"/>
        <v>#N/A</v>
      </c>
      <c r="Q80">
        <f t="shared" si="17"/>
        <v>445</v>
      </c>
      <c r="T80" s="22"/>
      <c r="U80" s="22"/>
      <c r="Z80" s="1">
        <v>77</v>
      </c>
      <c r="AA80" s="1" t="s">
        <v>56</v>
      </c>
      <c r="AB80" t="e">
        <f t="shared" si="18"/>
        <v>#N/A</v>
      </c>
      <c r="AC80" t="e">
        <f t="shared" si="19"/>
        <v>#N/A</v>
      </c>
      <c r="AD80">
        <f t="shared" si="20"/>
        <v>77</v>
      </c>
    </row>
    <row r="81" spans="1:30">
      <c r="A81" s="1">
        <v>150</v>
      </c>
      <c r="B81" s="1" t="s">
        <v>40</v>
      </c>
      <c r="C81" t="str">
        <f t="shared" si="11"/>
        <v>Medium</v>
      </c>
      <c r="D81" t="e">
        <f t="shared" si="12"/>
        <v>#N/A</v>
      </c>
      <c r="E81" t="e">
        <f t="shared" si="13"/>
        <v>#N/A</v>
      </c>
      <c r="F81" t="e">
        <f t="shared" si="13"/>
        <v>#N/A</v>
      </c>
      <c r="G81" t="e">
        <f t="shared" si="13"/>
        <v>#N/A</v>
      </c>
      <c r="H81">
        <f t="shared" si="14"/>
        <v>150</v>
      </c>
      <c r="I81" t="e">
        <f t="shared" si="14"/>
        <v>#N/A</v>
      </c>
      <c r="J81" t="e">
        <f t="shared" si="14"/>
        <v>#N/A</v>
      </c>
      <c r="K81" t="e">
        <f t="shared" si="14"/>
        <v>#N/A</v>
      </c>
      <c r="M81" s="1">
        <v>425</v>
      </c>
      <c r="N81" s="1" t="s">
        <v>63</v>
      </c>
      <c r="O81" t="e">
        <f t="shared" si="15"/>
        <v>#N/A</v>
      </c>
      <c r="P81">
        <f t="shared" si="16"/>
        <v>425</v>
      </c>
      <c r="Q81" t="e">
        <f t="shared" si="17"/>
        <v>#N/A</v>
      </c>
      <c r="T81" s="22"/>
      <c r="U81" s="22"/>
      <c r="Z81" s="1">
        <v>77</v>
      </c>
      <c r="AA81" s="1" t="s">
        <v>63</v>
      </c>
      <c r="AB81" t="e">
        <f t="shared" si="18"/>
        <v>#N/A</v>
      </c>
      <c r="AC81">
        <f t="shared" si="19"/>
        <v>77</v>
      </c>
      <c r="AD81" t="e">
        <f t="shared" si="20"/>
        <v>#N/A</v>
      </c>
    </row>
    <row r="82" spans="1:30">
      <c r="A82" s="1">
        <v>192</v>
      </c>
      <c r="B82" s="1" t="s">
        <v>212</v>
      </c>
      <c r="C82" t="str">
        <f t="shared" si="11"/>
        <v>Luxury</v>
      </c>
      <c r="D82" t="e">
        <f t="shared" si="12"/>
        <v>#N/A</v>
      </c>
      <c r="E82" t="e">
        <f t="shared" si="13"/>
        <v>#N/A</v>
      </c>
      <c r="F82" t="e">
        <f t="shared" si="13"/>
        <v>#N/A</v>
      </c>
      <c r="G82">
        <f t="shared" si="13"/>
        <v>192</v>
      </c>
      <c r="H82" t="e">
        <f t="shared" si="14"/>
        <v>#N/A</v>
      </c>
      <c r="I82" t="e">
        <f t="shared" si="14"/>
        <v>#N/A</v>
      </c>
      <c r="J82" t="e">
        <f t="shared" si="14"/>
        <v>#N/A</v>
      </c>
      <c r="K82" t="e">
        <f t="shared" si="14"/>
        <v>#N/A</v>
      </c>
      <c r="M82" s="1">
        <v>460</v>
      </c>
      <c r="N82" s="1" t="s">
        <v>63</v>
      </c>
      <c r="O82" t="e">
        <f t="shared" si="15"/>
        <v>#N/A</v>
      </c>
      <c r="P82">
        <f t="shared" si="16"/>
        <v>460</v>
      </c>
      <c r="Q82" t="e">
        <f t="shared" si="17"/>
        <v>#N/A</v>
      </c>
      <c r="T82" s="22"/>
      <c r="U82" s="22"/>
      <c r="Z82" s="1">
        <v>102</v>
      </c>
      <c r="AA82" s="1" t="s">
        <v>63</v>
      </c>
      <c r="AB82" t="e">
        <f t="shared" si="18"/>
        <v>#N/A</v>
      </c>
      <c r="AC82">
        <f t="shared" si="19"/>
        <v>102</v>
      </c>
      <c r="AD82" t="e">
        <f t="shared" si="20"/>
        <v>#N/A</v>
      </c>
    </row>
    <row r="83" spans="1:30">
      <c r="A83" s="1">
        <v>149</v>
      </c>
      <c r="B83" s="1" t="s">
        <v>216</v>
      </c>
      <c r="C83" t="str">
        <f t="shared" si="11"/>
        <v>Passenger Van</v>
      </c>
      <c r="D83" t="e">
        <f t="shared" si="12"/>
        <v>#N/A</v>
      </c>
      <c r="E83" t="e">
        <f t="shared" si="13"/>
        <v>#N/A</v>
      </c>
      <c r="F83" t="e">
        <f t="shared" si="13"/>
        <v>#N/A</v>
      </c>
      <c r="G83" t="e">
        <f t="shared" si="13"/>
        <v>#N/A</v>
      </c>
      <c r="H83" t="e">
        <f t="shared" si="14"/>
        <v>#N/A</v>
      </c>
      <c r="I83" t="e">
        <f t="shared" si="14"/>
        <v>#N/A</v>
      </c>
      <c r="J83">
        <f t="shared" si="14"/>
        <v>149</v>
      </c>
      <c r="K83" t="e">
        <f t="shared" si="14"/>
        <v>#N/A</v>
      </c>
      <c r="M83" s="1">
        <v>235</v>
      </c>
      <c r="N83" s="1" t="s">
        <v>26</v>
      </c>
      <c r="O83">
        <f t="shared" si="15"/>
        <v>235</v>
      </c>
      <c r="P83" t="e">
        <f t="shared" si="16"/>
        <v>#N/A</v>
      </c>
      <c r="Q83" t="e">
        <f t="shared" si="17"/>
        <v>#N/A</v>
      </c>
      <c r="T83" s="22"/>
      <c r="U83" s="22"/>
      <c r="Z83" s="1">
        <v>50</v>
      </c>
      <c r="AA83" s="1" t="s">
        <v>26</v>
      </c>
      <c r="AB83">
        <f t="shared" si="18"/>
        <v>50</v>
      </c>
      <c r="AC83" t="e">
        <f t="shared" si="19"/>
        <v>#N/A</v>
      </c>
      <c r="AD83" t="e">
        <f t="shared" si="20"/>
        <v>#N/A</v>
      </c>
    </row>
    <row r="84" spans="1:30">
      <c r="A84" s="1">
        <v>149</v>
      </c>
      <c r="B84" s="1" t="s">
        <v>216</v>
      </c>
      <c r="C84" t="str">
        <f t="shared" si="11"/>
        <v>Passenger Van</v>
      </c>
      <c r="D84" t="e">
        <f t="shared" si="12"/>
        <v>#N/A</v>
      </c>
      <c r="E84" t="e">
        <f t="shared" si="13"/>
        <v>#N/A</v>
      </c>
      <c r="F84" t="e">
        <f t="shared" si="13"/>
        <v>#N/A</v>
      </c>
      <c r="G84" t="e">
        <f t="shared" si="13"/>
        <v>#N/A</v>
      </c>
      <c r="H84" t="e">
        <f t="shared" si="14"/>
        <v>#N/A</v>
      </c>
      <c r="I84" t="e">
        <f t="shared" si="14"/>
        <v>#N/A</v>
      </c>
      <c r="J84">
        <f t="shared" si="14"/>
        <v>149</v>
      </c>
      <c r="K84" t="e">
        <f t="shared" si="14"/>
        <v>#N/A</v>
      </c>
      <c r="M84" s="1">
        <v>230</v>
      </c>
      <c r="N84" s="1" t="s">
        <v>26</v>
      </c>
      <c r="O84">
        <f t="shared" si="15"/>
        <v>230</v>
      </c>
      <c r="P84" t="e">
        <f t="shared" si="16"/>
        <v>#N/A</v>
      </c>
      <c r="Q84" t="e">
        <f t="shared" si="17"/>
        <v>#N/A</v>
      </c>
      <c r="T84" s="22"/>
      <c r="U84" s="22"/>
      <c r="Z84" s="1">
        <v>50</v>
      </c>
      <c r="AA84" s="1" t="s">
        <v>26</v>
      </c>
      <c r="AB84">
        <f t="shared" si="18"/>
        <v>50</v>
      </c>
      <c r="AC84" t="e">
        <f t="shared" si="19"/>
        <v>#N/A</v>
      </c>
      <c r="AD84" t="e">
        <f t="shared" si="20"/>
        <v>#N/A</v>
      </c>
    </row>
    <row r="85" spans="1:30">
      <c r="A85" s="1">
        <v>135</v>
      </c>
      <c r="B85" s="1" t="s">
        <v>27</v>
      </c>
      <c r="C85" t="str">
        <f t="shared" si="11"/>
        <v>Compact</v>
      </c>
      <c r="D85">
        <f t="shared" si="12"/>
        <v>135</v>
      </c>
      <c r="E85" t="e">
        <f t="shared" si="13"/>
        <v>#N/A</v>
      </c>
      <c r="F85" t="e">
        <f t="shared" si="13"/>
        <v>#N/A</v>
      </c>
      <c r="G85" t="e">
        <f t="shared" si="13"/>
        <v>#N/A</v>
      </c>
      <c r="H85" t="e">
        <f t="shared" si="14"/>
        <v>#N/A</v>
      </c>
      <c r="I85" t="e">
        <f t="shared" si="14"/>
        <v>#N/A</v>
      </c>
      <c r="J85" t="e">
        <f t="shared" si="14"/>
        <v>#N/A</v>
      </c>
      <c r="K85" t="e">
        <f t="shared" si="14"/>
        <v>#N/A</v>
      </c>
      <c r="M85" s="1">
        <v>255</v>
      </c>
      <c r="N85" s="1" t="s">
        <v>26</v>
      </c>
      <c r="O85">
        <f t="shared" si="15"/>
        <v>255</v>
      </c>
      <c r="P85" t="e">
        <f t="shared" si="16"/>
        <v>#N/A</v>
      </c>
      <c r="Q85" t="e">
        <f t="shared" si="17"/>
        <v>#N/A</v>
      </c>
      <c r="T85" s="22"/>
      <c r="U85" s="22"/>
      <c r="Z85" s="1">
        <v>44</v>
      </c>
      <c r="AA85" s="1" t="s">
        <v>26</v>
      </c>
      <c r="AB85">
        <f t="shared" si="18"/>
        <v>44</v>
      </c>
      <c r="AC85" t="e">
        <f t="shared" si="19"/>
        <v>#N/A</v>
      </c>
      <c r="AD85" t="e">
        <f t="shared" si="20"/>
        <v>#N/A</v>
      </c>
    </row>
    <row r="86" spans="1:30">
      <c r="A86" s="1">
        <v>144</v>
      </c>
      <c r="B86" s="1" t="s">
        <v>33</v>
      </c>
      <c r="C86" t="str">
        <f t="shared" si="11"/>
        <v>Compact</v>
      </c>
      <c r="D86">
        <f t="shared" si="12"/>
        <v>144</v>
      </c>
      <c r="E86" t="e">
        <f t="shared" si="13"/>
        <v>#N/A</v>
      </c>
      <c r="F86" t="e">
        <f t="shared" si="13"/>
        <v>#N/A</v>
      </c>
      <c r="G86" t="e">
        <f t="shared" si="13"/>
        <v>#N/A</v>
      </c>
      <c r="H86" t="e">
        <f t="shared" si="14"/>
        <v>#N/A</v>
      </c>
      <c r="I86" t="e">
        <f t="shared" si="14"/>
        <v>#N/A</v>
      </c>
      <c r="J86" t="e">
        <f t="shared" si="14"/>
        <v>#N/A</v>
      </c>
      <c r="K86" t="e">
        <f t="shared" si="14"/>
        <v>#N/A</v>
      </c>
      <c r="M86" s="1">
        <v>240</v>
      </c>
      <c r="N86" s="1" t="s">
        <v>26</v>
      </c>
      <c r="O86">
        <f t="shared" si="15"/>
        <v>240</v>
      </c>
      <c r="P86" t="e">
        <f t="shared" si="16"/>
        <v>#N/A</v>
      </c>
      <c r="Q86" t="e">
        <f t="shared" si="17"/>
        <v>#N/A</v>
      </c>
      <c r="T86" s="22"/>
      <c r="U86" s="22"/>
      <c r="Z86" s="1">
        <v>44</v>
      </c>
      <c r="AA86" s="1" t="s">
        <v>26</v>
      </c>
      <c r="AB86">
        <f t="shared" si="18"/>
        <v>44</v>
      </c>
      <c r="AC86" t="e">
        <f t="shared" si="19"/>
        <v>#N/A</v>
      </c>
      <c r="AD86" t="e">
        <f t="shared" si="20"/>
        <v>#N/A</v>
      </c>
    </row>
    <row r="87" spans="1:30">
      <c r="A87" s="1">
        <v>135</v>
      </c>
      <c r="B87" s="1" t="s">
        <v>169</v>
      </c>
      <c r="C87" t="str">
        <f t="shared" si="11"/>
        <v>Medium</v>
      </c>
      <c r="D87" t="e">
        <f t="shared" si="12"/>
        <v>#N/A</v>
      </c>
      <c r="E87" t="e">
        <f t="shared" si="13"/>
        <v>#N/A</v>
      </c>
      <c r="F87" t="e">
        <f t="shared" si="13"/>
        <v>#N/A</v>
      </c>
      <c r="G87" t="e">
        <f t="shared" si="13"/>
        <v>#N/A</v>
      </c>
      <c r="H87">
        <f t="shared" si="14"/>
        <v>135</v>
      </c>
      <c r="I87" t="e">
        <f t="shared" si="14"/>
        <v>#N/A</v>
      </c>
      <c r="J87" t="e">
        <f t="shared" si="14"/>
        <v>#N/A</v>
      </c>
      <c r="K87" t="e">
        <f t="shared" si="14"/>
        <v>#N/A</v>
      </c>
      <c r="M87" s="1">
        <v>285</v>
      </c>
      <c r="N87" s="1" t="s">
        <v>26</v>
      </c>
      <c r="O87">
        <f t="shared" si="15"/>
        <v>285</v>
      </c>
      <c r="P87" t="e">
        <f t="shared" si="16"/>
        <v>#N/A</v>
      </c>
      <c r="Q87" t="e">
        <f t="shared" si="17"/>
        <v>#N/A</v>
      </c>
      <c r="T87" s="22"/>
      <c r="U87" s="22"/>
      <c r="Z87" s="1">
        <v>46.3</v>
      </c>
      <c r="AA87" s="1" t="s">
        <v>26</v>
      </c>
      <c r="AB87">
        <f t="shared" si="18"/>
        <v>46.3</v>
      </c>
      <c r="AC87" t="e">
        <f t="shared" si="19"/>
        <v>#N/A</v>
      </c>
      <c r="AD87" t="e">
        <f t="shared" si="20"/>
        <v>#N/A</v>
      </c>
    </row>
    <row r="88" spans="1:30">
      <c r="A88" s="1">
        <v>122</v>
      </c>
      <c r="B88" s="1" t="s">
        <v>169</v>
      </c>
      <c r="C88" t="str">
        <f t="shared" si="11"/>
        <v>Medium</v>
      </c>
      <c r="D88" t="e">
        <f t="shared" si="12"/>
        <v>#N/A</v>
      </c>
      <c r="E88" t="e">
        <f t="shared" si="13"/>
        <v>#N/A</v>
      </c>
      <c r="F88" t="e">
        <f t="shared" si="13"/>
        <v>#N/A</v>
      </c>
      <c r="G88" t="e">
        <f t="shared" si="13"/>
        <v>#N/A</v>
      </c>
      <c r="H88">
        <f t="shared" si="14"/>
        <v>122</v>
      </c>
      <c r="I88" t="e">
        <f t="shared" si="14"/>
        <v>#N/A</v>
      </c>
      <c r="J88" t="e">
        <f t="shared" si="14"/>
        <v>#N/A</v>
      </c>
      <c r="K88" t="e">
        <f t="shared" si="14"/>
        <v>#N/A</v>
      </c>
      <c r="M88" s="1">
        <v>325</v>
      </c>
      <c r="N88" s="1" t="s">
        <v>26</v>
      </c>
      <c r="O88">
        <f t="shared" si="15"/>
        <v>325</v>
      </c>
      <c r="P88" t="e">
        <f t="shared" si="16"/>
        <v>#N/A</v>
      </c>
      <c r="Q88" t="e">
        <f t="shared" si="17"/>
        <v>#N/A</v>
      </c>
      <c r="T88" s="22"/>
      <c r="U88" s="22"/>
      <c r="Z88" s="1">
        <v>50.8</v>
      </c>
      <c r="AA88" s="1" t="s">
        <v>26</v>
      </c>
      <c r="AB88">
        <f t="shared" si="18"/>
        <v>50.8</v>
      </c>
      <c r="AC88" t="e">
        <f t="shared" si="19"/>
        <v>#N/A</v>
      </c>
      <c r="AD88" t="e">
        <f t="shared" si="20"/>
        <v>#N/A</v>
      </c>
    </row>
    <row r="89" spans="1:30">
      <c r="A89" s="1">
        <v>132</v>
      </c>
      <c r="B89" s="1" t="s">
        <v>169</v>
      </c>
      <c r="C89" t="str">
        <f t="shared" si="11"/>
        <v>Medium</v>
      </c>
      <c r="D89" t="e">
        <f t="shared" si="12"/>
        <v>#N/A</v>
      </c>
      <c r="E89" t="e">
        <f t="shared" si="13"/>
        <v>#N/A</v>
      </c>
      <c r="F89" t="e">
        <f t="shared" si="13"/>
        <v>#N/A</v>
      </c>
      <c r="G89" t="e">
        <f t="shared" si="13"/>
        <v>#N/A</v>
      </c>
      <c r="H89">
        <f t="shared" si="14"/>
        <v>132</v>
      </c>
      <c r="I89" t="e">
        <f t="shared" si="14"/>
        <v>#N/A</v>
      </c>
      <c r="J89" t="e">
        <f t="shared" si="14"/>
        <v>#N/A</v>
      </c>
      <c r="K89" t="e">
        <f t="shared" si="14"/>
        <v>#N/A</v>
      </c>
      <c r="M89" s="1">
        <v>290</v>
      </c>
      <c r="N89" s="1" t="s">
        <v>26</v>
      </c>
      <c r="O89">
        <f t="shared" si="15"/>
        <v>290</v>
      </c>
      <c r="P89" t="e">
        <f t="shared" si="16"/>
        <v>#N/A</v>
      </c>
      <c r="Q89" t="e">
        <f t="shared" si="17"/>
        <v>#N/A</v>
      </c>
      <c r="T89" s="22"/>
      <c r="U89" s="22"/>
      <c r="Z89" s="1">
        <v>46.3</v>
      </c>
      <c r="AA89" s="1" t="s">
        <v>26</v>
      </c>
      <c r="AB89">
        <f t="shared" si="18"/>
        <v>46.3</v>
      </c>
      <c r="AC89" t="e">
        <f t="shared" si="19"/>
        <v>#N/A</v>
      </c>
      <c r="AD89" t="e">
        <f t="shared" si="20"/>
        <v>#N/A</v>
      </c>
    </row>
    <row r="90" spans="1:30">
      <c r="A90" s="1">
        <v>119</v>
      </c>
      <c r="B90" s="1" t="s">
        <v>169</v>
      </c>
      <c r="C90" t="str">
        <f t="shared" si="11"/>
        <v>Medium</v>
      </c>
      <c r="D90" t="e">
        <f t="shared" si="12"/>
        <v>#N/A</v>
      </c>
      <c r="E90" t="e">
        <f t="shared" si="13"/>
        <v>#N/A</v>
      </c>
      <c r="F90" t="e">
        <f t="shared" si="13"/>
        <v>#N/A</v>
      </c>
      <c r="G90" t="e">
        <f t="shared" si="13"/>
        <v>#N/A</v>
      </c>
      <c r="H90">
        <f t="shared" si="14"/>
        <v>119</v>
      </c>
      <c r="I90" t="e">
        <f t="shared" si="14"/>
        <v>#N/A</v>
      </c>
      <c r="J90" t="e">
        <f t="shared" si="14"/>
        <v>#N/A</v>
      </c>
      <c r="K90" t="e">
        <f t="shared" si="14"/>
        <v>#N/A</v>
      </c>
      <c r="M90" s="1">
        <v>335</v>
      </c>
      <c r="N90" s="1" t="s">
        <v>26</v>
      </c>
      <c r="O90">
        <f t="shared" si="15"/>
        <v>335</v>
      </c>
      <c r="P90" t="e">
        <f t="shared" si="16"/>
        <v>#N/A</v>
      </c>
      <c r="Q90" t="e">
        <f t="shared" si="17"/>
        <v>#N/A</v>
      </c>
      <c r="T90" s="22"/>
      <c r="U90" s="22"/>
      <c r="Z90" s="1">
        <v>50.8</v>
      </c>
      <c r="AA90" s="1" t="s">
        <v>26</v>
      </c>
      <c r="AB90">
        <f t="shared" si="18"/>
        <v>50.8</v>
      </c>
      <c r="AC90" t="e">
        <f t="shared" si="19"/>
        <v>#N/A</v>
      </c>
      <c r="AD90" t="e">
        <f t="shared" si="20"/>
        <v>#N/A</v>
      </c>
    </row>
    <row r="91" spans="1:30">
      <c r="A91" s="1">
        <v>217</v>
      </c>
      <c r="B91" s="1" t="s">
        <v>216</v>
      </c>
      <c r="C91" t="str">
        <f t="shared" si="11"/>
        <v>Passenger Van</v>
      </c>
      <c r="D91" t="e">
        <f t="shared" si="12"/>
        <v>#N/A</v>
      </c>
      <c r="E91" t="e">
        <f t="shared" si="13"/>
        <v>#N/A</v>
      </c>
      <c r="F91" t="e">
        <f t="shared" si="13"/>
        <v>#N/A</v>
      </c>
      <c r="G91" t="e">
        <f t="shared" si="13"/>
        <v>#N/A</v>
      </c>
      <c r="H91" t="e">
        <f t="shared" si="14"/>
        <v>#N/A</v>
      </c>
      <c r="I91" t="e">
        <f t="shared" si="14"/>
        <v>#N/A</v>
      </c>
      <c r="J91">
        <f t="shared" si="14"/>
        <v>217</v>
      </c>
      <c r="K91" t="e">
        <f t="shared" si="14"/>
        <v>#N/A</v>
      </c>
      <c r="M91" s="1">
        <v>180</v>
      </c>
      <c r="N91" s="1" t="s">
        <v>26</v>
      </c>
      <c r="O91">
        <f t="shared" si="15"/>
        <v>180</v>
      </c>
      <c r="P91" t="e">
        <f t="shared" si="16"/>
        <v>#N/A</v>
      </c>
      <c r="Q91" t="e">
        <f t="shared" si="17"/>
        <v>#N/A</v>
      </c>
      <c r="T91" s="22"/>
      <c r="U91" s="22"/>
      <c r="Z91" s="1">
        <v>46.3</v>
      </c>
      <c r="AA91" s="1" t="s">
        <v>26</v>
      </c>
      <c r="AB91">
        <f t="shared" si="18"/>
        <v>46.3</v>
      </c>
      <c r="AC91" t="e">
        <f t="shared" si="19"/>
        <v>#N/A</v>
      </c>
      <c r="AD91" t="e">
        <f t="shared" si="20"/>
        <v>#N/A</v>
      </c>
    </row>
    <row r="92" spans="1:30">
      <c r="A92" s="1">
        <v>202</v>
      </c>
      <c r="B92" s="1" t="s">
        <v>216</v>
      </c>
      <c r="C92" t="str">
        <f t="shared" si="11"/>
        <v>Passenger Van</v>
      </c>
      <c r="D92" t="e">
        <f t="shared" si="12"/>
        <v>#N/A</v>
      </c>
      <c r="E92" t="e">
        <f t="shared" si="13"/>
        <v>#N/A</v>
      </c>
      <c r="F92" t="e">
        <f t="shared" si="13"/>
        <v>#N/A</v>
      </c>
      <c r="G92" t="e">
        <f t="shared" si="13"/>
        <v>#N/A</v>
      </c>
      <c r="H92" t="e">
        <f t="shared" si="14"/>
        <v>#N/A</v>
      </c>
      <c r="I92" t="e">
        <f t="shared" si="14"/>
        <v>#N/A</v>
      </c>
      <c r="J92">
        <f t="shared" si="14"/>
        <v>202</v>
      </c>
      <c r="K92" t="e">
        <f t="shared" si="14"/>
        <v>#N/A</v>
      </c>
      <c r="M92" s="1">
        <v>260</v>
      </c>
      <c r="N92" s="1" t="s">
        <v>26</v>
      </c>
      <c r="O92">
        <f t="shared" si="15"/>
        <v>260</v>
      </c>
      <c r="P92" t="e">
        <f t="shared" si="16"/>
        <v>#N/A</v>
      </c>
      <c r="Q92" t="e">
        <f t="shared" si="17"/>
        <v>#N/A</v>
      </c>
      <c r="T92" s="22"/>
      <c r="U92" s="22"/>
      <c r="Z92" s="1">
        <v>68</v>
      </c>
      <c r="AA92" s="1" t="s">
        <v>26</v>
      </c>
      <c r="AB92">
        <f t="shared" si="18"/>
        <v>68</v>
      </c>
      <c r="AC92" t="e">
        <f t="shared" si="19"/>
        <v>#N/A</v>
      </c>
      <c r="AD92" t="e">
        <f t="shared" si="20"/>
        <v>#N/A</v>
      </c>
    </row>
    <row r="93" spans="1:30">
      <c r="A93" s="1">
        <v>219</v>
      </c>
      <c r="B93" s="1" t="s">
        <v>216</v>
      </c>
      <c r="C93" t="str">
        <f t="shared" si="11"/>
        <v>Passenger Van</v>
      </c>
      <c r="D93" t="e">
        <f t="shared" si="12"/>
        <v>#N/A</v>
      </c>
      <c r="E93" t="e">
        <f t="shared" si="13"/>
        <v>#N/A</v>
      </c>
      <c r="F93" t="e">
        <f t="shared" si="13"/>
        <v>#N/A</v>
      </c>
      <c r="G93" t="e">
        <f t="shared" si="13"/>
        <v>#N/A</v>
      </c>
      <c r="H93" t="e">
        <f t="shared" si="14"/>
        <v>#N/A</v>
      </c>
      <c r="I93" t="e">
        <f t="shared" si="14"/>
        <v>#N/A</v>
      </c>
      <c r="J93">
        <f t="shared" si="14"/>
        <v>219</v>
      </c>
      <c r="K93" t="e">
        <f t="shared" si="14"/>
        <v>#N/A</v>
      </c>
      <c r="M93" s="1">
        <v>180</v>
      </c>
      <c r="N93" s="1" t="s">
        <v>26</v>
      </c>
      <c r="O93">
        <f t="shared" si="15"/>
        <v>180</v>
      </c>
      <c r="P93" t="e">
        <f t="shared" si="16"/>
        <v>#N/A</v>
      </c>
      <c r="Q93" t="e">
        <f t="shared" si="17"/>
        <v>#N/A</v>
      </c>
      <c r="T93" s="22"/>
      <c r="U93" s="22"/>
      <c r="Z93" s="1">
        <v>46.3</v>
      </c>
      <c r="AA93" s="1" t="s">
        <v>26</v>
      </c>
      <c r="AB93">
        <f t="shared" si="18"/>
        <v>46.3</v>
      </c>
      <c r="AC93" t="e">
        <f t="shared" si="19"/>
        <v>#N/A</v>
      </c>
      <c r="AD93" t="e">
        <f t="shared" si="20"/>
        <v>#N/A</v>
      </c>
    </row>
    <row r="94" spans="1:30">
      <c r="A94" s="1">
        <v>204</v>
      </c>
      <c r="B94" s="1" t="s">
        <v>216</v>
      </c>
      <c r="C94" t="str">
        <f t="shared" si="11"/>
        <v>Passenger Van</v>
      </c>
      <c r="D94" t="e">
        <f t="shared" si="12"/>
        <v>#N/A</v>
      </c>
      <c r="E94" t="e">
        <f t="shared" si="13"/>
        <v>#N/A</v>
      </c>
      <c r="F94" t="e">
        <f t="shared" si="13"/>
        <v>#N/A</v>
      </c>
      <c r="G94" t="e">
        <f t="shared" si="13"/>
        <v>#N/A</v>
      </c>
      <c r="H94" t="e">
        <f t="shared" si="14"/>
        <v>#N/A</v>
      </c>
      <c r="I94" t="e">
        <f t="shared" si="14"/>
        <v>#N/A</v>
      </c>
      <c r="J94">
        <f t="shared" si="14"/>
        <v>204</v>
      </c>
      <c r="K94" t="e">
        <f t="shared" si="14"/>
        <v>#N/A</v>
      </c>
      <c r="M94" s="1">
        <v>260</v>
      </c>
      <c r="N94" s="1" t="s">
        <v>26</v>
      </c>
      <c r="O94">
        <f t="shared" si="15"/>
        <v>260</v>
      </c>
      <c r="P94" t="e">
        <f t="shared" si="16"/>
        <v>#N/A</v>
      </c>
      <c r="Q94" t="e">
        <f t="shared" si="17"/>
        <v>#N/A</v>
      </c>
      <c r="T94" s="22"/>
      <c r="U94" s="22"/>
      <c r="Z94" s="1">
        <v>68</v>
      </c>
      <c r="AA94" s="1" t="s">
        <v>26</v>
      </c>
      <c r="AB94">
        <f t="shared" si="18"/>
        <v>68</v>
      </c>
      <c r="AC94" t="e">
        <f t="shared" si="19"/>
        <v>#N/A</v>
      </c>
      <c r="AD94" t="e">
        <f t="shared" si="20"/>
        <v>#N/A</v>
      </c>
    </row>
    <row r="95" spans="1:30">
      <c r="A95" s="1">
        <v>128</v>
      </c>
      <c r="B95" s="1" t="s">
        <v>33</v>
      </c>
      <c r="C95" t="str">
        <f t="shared" si="11"/>
        <v>Compact</v>
      </c>
      <c r="D95">
        <f t="shared" si="12"/>
        <v>128</v>
      </c>
      <c r="E95" t="e">
        <f t="shared" si="13"/>
        <v>#N/A</v>
      </c>
      <c r="F95" t="e">
        <f t="shared" si="13"/>
        <v>#N/A</v>
      </c>
      <c r="G95" t="e">
        <f t="shared" si="13"/>
        <v>#N/A</v>
      </c>
      <c r="H95" t="e">
        <f t="shared" si="14"/>
        <v>#N/A</v>
      </c>
      <c r="I95" t="e">
        <f t="shared" si="14"/>
        <v>#N/A</v>
      </c>
      <c r="J95" t="e">
        <f t="shared" si="14"/>
        <v>#N/A</v>
      </c>
      <c r="K95" t="e">
        <f t="shared" si="14"/>
        <v>#N/A</v>
      </c>
      <c r="M95" s="1">
        <v>300</v>
      </c>
      <c r="N95" s="1" t="s">
        <v>26</v>
      </c>
      <c r="O95">
        <f t="shared" si="15"/>
        <v>300</v>
      </c>
      <c r="P95" t="e">
        <f t="shared" si="16"/>
        <v>#N/A</v>
      </c>
      <c r="Q95" t="e">
        <f t="shared" si="17"/>
        <v>#N/A</v>
      </c>
      <c r="T95" s="22"/>
      <c r="U95" s="22"/>
      <c r="Z95" s="1">
        <v>50.8</v>
      </c>
      <c r="AA95" s="1" t="s">
        <v>26</v>
      </c>
      <c r="AB95">
        <f t="shared" si="18"/>
        <v>50.8</v>
      </c>
      <c r="AC95" t="e">
        <f t="shared" si="19"/>
        <v>#N/A</v>
      </c>
      <c r="AD95" t="e">
        <f t="shared" si="20"/>
        <v>#N/A</v>
      </c>
    </row>
    <row r="96" spans="1:30">
      <c r="A96" s="1">
        <v>130</v>
      </c>
      <c r="B96" s="1" t="s">
        <v>40</v>
      </c>
      <c r="C96" t="str">
        <f t="shared" si="11"/>
        <v>Medium</v>
      </c>
      <c r="D96" t="e">
        <f t="shared" si="12"/>
        <v>#N/A</v>
      </c>
      <c r="E96" t="e">
        <f t="shared" si="13"/>
        <v>#N/A</v>
      </c>
      <c r="F96" t="e">
        <f t="shared" si="13"/>
        <v>#N/A</v>
      </c>
      <c r="G96" t="e">
        <f t="shared" si="13"/>
        <v>#N/A</v>
      </c>
      <c r="H96">
        <f t="shared" si="14"/>
        <v>130</v>
      </c>
      <c r="I96" t="e">
        <f t="shared" si="14"/>
        <v>#N/A</v>
      </c>
      <c r="J96" t="e">
        <f t="shared" si="14"/>
        <v>#N/A</v>
      </c>
      <c r="K96" t="e">
        <f t="shared" si="14"/>
        <v>#N/A</v>
      </c>
      <c r="M96" s="1">
        <v>375</v>
      </c>
      <c r="N96" s="1" t="s">
        <v>26</v>
      </c>
      <c r="O96">
        <f t="shared" si="15"/>
        <v>375</v>
      </c>
      <c r="P96" t="e">
        <f t="shared" si="16"/>
        <v>#N/A</v>
      </c>
      <c r="Q96" t="e">
        <f t="shared" si="17"/>
        <v>#N/A</v>
      </c>
      <c r="T96" s="22"/>
      <c r="U96" s="22"/>
      <c r="Z96" s="1">
        <v>58.3</v>
      </c>
      <c r="AA96" s="1" t="s">
        <v>26</v>
      </c>
      <c r="AB96">
        <f t="shared" si="18"/>
        <v>58.3</v>
      </c>
      <c r="AC96" t="e">
        <f t="shared" si="19"/>
        <v>#N/A</v>
      </c>
      <c r="AD96" t="e">
        <f t="shared" si="20"/>
        <v>#N/A</v>
      </c>
    </row>
    <row r="97" spans="1:30">
      <c r="A97" s="1">
        <v>146</v>
      </c>
      <c r="B97" s="1" t="s">
        <v>89</v>
      </c>
      <c r="C97" t="str">
        <f t="shared" si="11"/>
        <v>Large</v>
      </c>
      <c r="D97" t="e">
        <f t="shared" si="12"/>
        <v>#N/A</v>
      </c>
      <c r="E97" t="e">
        <f t="shared" si="13"/>
        <v>#N/A</v>
      </c>
      <c r="F97">
        <f t="shared" si="13"/>
        <v>146</v>
      </c>
      <c r="G97" t="e">
        <f t="shared" si="13"/>
        <v>#N/A</v>
      </c>
      <c r="H97" t="e">
        <f t="shared" si="14"/>
        <v>#N/A</v>
      </c>
      <c r="I97" t="e">
        <f t="shared" si="14"/>
        <v>#N/A</v>
      </c>
      <c r="J97" t="e">
        <f t="shared" si="14"/>
        <v>#N/A</v>
      </c>
      <c r="K97" t="e">
        <f t="shared" si="14"/>
        <v>#N/A</v>
      </c>
      <c r="M97" s="1">
        <v>530</v>
      </c>
      <c r="N97" s="1" t="s">
        <v>63</v>
      </c>
      <c r="O97" t="e">
        <f t="shared" si="15"/>
        <v>#N/A</v>
      </c>
      <c r="P97">
        <f t="shared" si="16"/>
        <v>530</v>
      </c>
      <c r="Q97" t="e">
        <f t="shared" si="17"/>
        <v>#N/A</v>
      </c>
      <c r="T97" s="22"/>
      <c r="U97" s="22"/>
      <c r="Z97" s="1">
        <v>97.2</v>
      </c>
      <c r="AA97" s="1" t="s">
        <v>63</v>
      </c>
      <c r="AB97" t="e">
        <f t="shared" si="18"/>
        <v>#N/A</v>
      </c>
      <c r="AC97">
        <f t="shared" si="19"/>
        <v>97.2</v>
      </c>
      <c r="AD97" t="e">
        <f t="shared" si="20"/>
        <v>#N/A</v>
      </c>
    </row>
    <row r="98" spans="1:30">
      <c r="A98" s="1">
        <v>141</v>
      </c>
      <c r="B98" s="1" t="s">
        <v>89</v>
      </c>
      <c r="C98" t="str">
        <f t="shared" si="11"/>
        <v>Large</v>
      </c>
      <c r="D98" t="e">
        <f t="shared" si="12"/>
        <v>#N/A</v>
      </c>
      <c r="E98" t="e">
        <f t="shared" si="13"/>
        <v>#N/A</v>
      </c>
      <c r="F98">
        <f t="shared" si="13"/>
        <v>141</v>
      </c>
      <c r="G98" t="e">
        <f t="shared" si="13"/>
        <v>#N/A</v>
      </c>
      <c r="H98" t="e">
        <f t="shared" si="14"/>
        <v>#N/A</v>
      </c>
      <c r="I98" t="e">
        <f t="shared" si="14"/>
        <v>#N/A</v>
      </c>
      <c r="J98" t="e">
        <f t="shared" si="14"/>
        <v>#N/A</v>
      </c>
      <c r="K98" t="e">
        <f t="shared" si="14"/>
        <v>#N/A</v>
      </c>
      <c r="M98" s="1">
        <v>415</v>
      </c>
      <c r="N98" s="1" t="s">
        <v>26</v>
      </c>
      <c r="O98">
        <f t="shared" si="15"/>
        <v>415</v>
      </c>
      <c r="P98" t="e">
        <f t="shared" si="16"/>
        <v>#N/A</v>
      </c>
      <c r="Q98" t="e">
        <f t="shared" si="17"/>
        <v>#N/A</v>
      </c>
      <c r="T98" s="22"/>
      <c r="U98" s="22"/>
      <c r="Z98" s="1">
        <v>73.7</v>
      </c>
      <c r="AA98" s="1" t="s">
        <v>26</v>
      </c>
      <c r="AB98">
        <f t="shared" si="18"/>
        <v>73.7</v>
      </c>
      <c r="AC98" t="e">
        <f t="shared" si="19"/>
        <v>#N/A</v>
      </c>
      <c r="AD98" t="e">
        <f t="shared" si="20"/>
        <v>#N/A</v>
      </c>
    </row>
    <row r="99" spans="1:30">
      <c r="A99" s="1">
        <v>136</v>
      </c>
      <c r="B99" s="1" t="s">
        <v>89</v>
      </c>
      <c r="C99" t="str">
        <f t="shared" si="11"/>
        <v>Large</v>
      </c>
      <c r="D99" t="e">
        <f t="shared" si="12"/>
        <v>#N/A</v>
      </c>
      <c r="E99" t="e">
        <f t="shared" si="13"/>
        <v>#N/A</v>
      </c>
      <c r="F99">
        <f t="shared" si="13"/>
        <v>136</v>
      </c>
      <c r="G99" t="e">
        <f t="shared" si="13"/>
        <v>#N/A</v>
      </c>
      <c r="H99" t="e">
        <f t="shared" si="14"/>
        <v>#N/A</v>
      </c>
      <c r="I99" t="e">
        <f t="shared" si="14"/>
        <v>#N/A</v>
      </c>
      <c r="J99" t="e">
        <f t="shared" si="14"/>
        <v>#N/A</v>
      </c>
      <c r="K99" t="e">
        <f t="shared" si="14"/>
        <v>#N/A</v>
      </c>
      <c r="M99" s="1">
        <v>545</v>
      </c>
      <c r="N99" s="1" t="s">
        <v>26</v>
      </c>
      <c r="O99">
        <f t="shared" si="15"/>
        <v>545</v>
      </c>
      <c r="P99" t="e">
        <f t="shared" si="16"/>
        <v>#N/A</v>
      </c>
      <c r="Q99" t="e">
        <f t="shared" si="17"/>
        <v>#N/A</v>
      </c>
      <c r="T99" s="22"/>
      <c r="U99" s="22"/>
      <c r="Z99" s="1">
        <v>97.2</v>
      </c>
      <c r="AA99" s="1" t="s">
        <v>26</v>
      </c>
      <c r="AB99">
        <f t="shared" si="18"/>
        <v>97.2</v>
      </c>
      <c r="AC99" t="e">
        <f t="shared" si="19"/>
        <v>#N/A</v>
      </c>
      <c r="AD99" t="e">
        <f t="shared" si="20"/>
        <v>#N/A</v>
      </c>
    </row>
    <row r="100" spans="1:30">
      <c r="A100" s="1">
        <v>109</v>
      </c>
      <c r="B100" s="1" t="s">
        <v>254</v>
      </c>
      <c r="C100" t="str">
        <f t="shared" si="11"/>
        <v>Mini</v>
      </c>
      <c r="D100" t="e">
        <f t="shared" si="12"/>
        <v>#N/A</v>
      </c>
      <c r="E100" t="e">
        <f t="shared" si="13"/>
        <v>#N/A</v>
      </c>
      <c r="F100" t="e">
        <f t="shared" si="13"/>
        <v>#N/A</v>
      </c>
      <c r="G100" t="e">
        <f t="shared" si="13"/>
        <v>#N/A</v>
      </c>
      <c r="H100" t="e">
        <f t="shared" si="14"/>
        <v>#N/A</v>
      </c>
      <c r="I100">
        <f t="shared" si="14"/>
        <v>109</v>
      </c>
      <c r="J100" t="e">
        <f t="shared" si="14"/>
        <v>#N/A</v>
      </c>
      <c r="K100" t="e">
        <f t="shared" si="14"/>
        <v>#N/A</v>
      </c>
      <c r="M100" s="1">
        <v>165</v>
      </c>
      <c r="N100" s="1" t="s">
        <v>26</v>
      </c>
      <c r="O100">
        <f t="shared" si="15"/>
        <v>165</v>
      </c>
      <c r="P100" t="e">
        <f t="shared" si="16"/>
        <v>#N/A</v>
      </c>
      <c r="Q100" t="e">
        <f t="shared" si="17"/>
        <v>#N/A</v>
      </c>
      <c r="T100" s="22"/>
      <c r="U100" s="22"/>
      <c r="Z100" s="1">
        <v>25</v>
      </c>
      <c r="AA100" s="1" t="s">
        <v>26</v>
      </c>
      <c r="AB100">
        <f t="shared" si="18"/>
        <v>25</v>
      </c>
      <c r="AC100" t="e">
        <f t="shared" si="19"/>
        <v>#N/A</v>
      </c>
      <c r="AD100" t="e">
        <f t="shared" si="20"/>
        <v>#N/A</v>
      </c>
    </row>
    <row r="101" spans="1:30">
      <c r="A101" s="1">
        <v>114</v>
      </c>
      <c r="B101" s="1" t="s">
        <v>254</v>
      </c>
      <c r="C101" t="str">
        <f t="shared" si="11"/>
        <v>Mini</v>
      </c>
      <c r="D101" t="e">
        <f t="shared" si="12"/>
        <v>#N/A</v>
      </c>
      <c r="E101" t="e">
        <f t="shared" si="13"/>
        <v>#N/A</v>
      </c>
      <c r="F101" t="e">
        <f t="shared" si="13"/>
        <v>#N/A</v>
      </c>
      <c r="G101" t="e">
        <f t="shared" si="13"/>
        <v>#N/A</v>
      </c>
      <c r="H101" t="e">
        <f t="shared" si="14"/>
        <v>#N/A</v>
      </c>
      <c r="I101">
        <f t="shared" si="14"/>
        <v>114</v>
      </c>
      <c r="J101" t="e">
        <f t="shared" si="14"/>
        <v>#N/A</v>
      </c>
      <c r="K101" t="e">
        <f t="shared" si="14"/>
        <v>#N/A</v>
      </c>
      <c r="M101" s="1">
        <v>160</v>
      </c>
      <c r="N101" s="1" t="s">
        <v>26</v>
      </c>
      <c r="O101">
        <f t="shared" si="15"/>
        <v>160</v>
      </c>
      <c r="P101" t="e">
        <f t="shared" si="16"/>
        <v>#N/A</v>
      </c>
      <c r="Q101" t="e">
        <f t="shared" si="17"/>
        <v>#N/A</v>
      </c>
      <c r="T101" s="22"/>
      <c r="U101" s="22"/>
      <c r="Z101" s="1">
        <v>25</v>
      </c>
      <c r="AA101" s="1" t="s">
        <v>26</v>
      </c>
      <c r="AB101">
        <f t="shared" si="18"/>
        <v>25</v>
      </c>
      <c r="AC101" t="e">
        <f t="shared" si="19"/>
        <v>#N/A</v>
      </c>
      <c r="AD101" t="e">
        <f t="shared" si="20"/>
        <v>#N/A</v>
      </c>
    </row>
    <row r="102" spans="1:30">
      <c r="A102" s="1">
        <v>126</v>
      </c>
      <c r="B102" s="1" t="s">
        <v>27</v>
      </c>
      <c r="C102" t="str">
        <f t="shared" si="11"/>
        <v>Compact</v>
      </c>
      <c r="D102">
        <f t="shared" si="12"/>
        <v>126</v>
      </c>
      <c r="E102" t="e">
        <f t="shared" si="13"/>
        <v>#N/A</v>
      </c>
      <c r="F102" t="e">
        <f t="shared" si="13"/>
        <v>#N/A</v>
      </c>
      <c r="G102" t="e">
        <f t="shared" si="13"/>
        <v>#N/A</v>
      </c>
      <c r="H102" t="e">
        <f t="shared" si="14"/>
        <v>#N/A</v>
      </c>
      <c r="I102" t="e">
        <f t="shared" si="14"/>
        <v>#N/A</v>
      </c>
      <c r="J102" t="e">
        <f t="shared" si="14"/>
        <v>#N/A</v>
      </c>
      <c r="K102" t="e">
        <f t="shared" si="14"/>
        <v>#N/A</v>
      </c>
      <c r="M102" s="1">
        <v>190</v>
      </c>
      <c r="N102" s="1" t="s">
        <v>26</v>
      </c>
      <c r="O102">
        <f t="shared" si="15"/>
        <v>190</v>
      </c>
      <c r="P102" t="e">
        <f t="shared" si="16"/>
        <v>#N/A</v>
      </c>
      <c r="Q102" t="e">
        <f t="shared" si="17"/>
        <v>#N/A</v>
      </c>
      <c r="T102" s="22"/>
      <c r="U102" s="22"/>
      <c r="Z102" s="1">
        <v>29</v>
      </c>
      <c r="AA102" s="1" t="s">
        <v>26</v>
      </c>
      <c r="AB102">
        <f t="shared" si="18"/>
        <v>29</v>
      </c>
      <c r="AC102" t="e">
        <f t="shared" si="19"/>
        <v>#N/A</v>
      </c>
      <c r="AD102" t="e">
        <f t="shared" si="20"/>
        <v>#N/A</v>
      </c>
    </row>
    <row r="103" spans="1:30">
      <c r="A103" s="1">
        <v>129</v>
      </c>
      <c r="B103" s="1" t="s">
        <v>27</v>
      </c>
      <c r="C103" t="str">
        <f t="shared" si="11"/>
        <v>Compact</v>
      </c>
      <c r="D103">
        <f t="shared" si="12"/>
        <v>129</v>
      </c>
      <c r="E103" t="e">
        <f t="shared" si="13"/>
        <v>#N/A</v>
      </c>
      <c r="F103" t="e">
        <f t="shared" si="13"/>
        <v>#N/A</v>
      </c>
      <c r="G103" t="e">
        <f t="shared" si="13"/>
        <v>#N/A</v>
      </c>
      <c r="H103" t="e">
        <f t="shared" si="14"/>
        <v>#N/A</v>
      </c>
      <c r="I103" t="e">
        <f t="shared" si="14"/>
        <v>#N/A</v>
      </c>
      <c r="J103" t="e">
        <f t="shared" si="14"/>
        <v>#N/A</v>
      </c>
      <c r="K103" t="e">
        <f t="shared" si="14"/>
        <v>#N/A</v>
      </c>
      <c r="M103" s="1">
        <v>255</v>
      </c>
      <c r="N103" s="1" t="s">
        <v>26</v>
      </c>
      <c r="O103">
        <f t="shared" si="15"/>
        <v>255</v>
      </c>
      <c r="P103" t="e">
        <f t="shared" si="16"/>
        <v>#N/A</v>
      </c>
      <c r="Q103" t="e">
        <f t="shared" si="17"/>
        <v>#N/A</v>
      </c>
      <c r="T103" s="22"/>
      <c r="U103" s="22"/>
      <c r="Z103" s="1">
        <v>40</v>
      </c>
      <c r="AA103" s="1" t="s">
        <v>26</v>
      </c>
      <c r="AB103">
        <f t="shared" si="18"/>
        <v>40</v>
      </c>
      <c r="AC103" t="e">
        <f t="shared" si="19"/>
        <v>#N/A</v>
      </c>
      <c r="AD103" t="e">
        <f t="shared" si="20"/>
        <v>#N/A</v>
      </c>
    </row>
    <row r="104" spans="1:30">
      <c r="A104" s="1">
        <v>203</v>
      </c>
      <c r="B104" s="1" t="s">
        <v>89</v>
      </c>
      <c r="C104" t="str">
        <f t="shared" si="11"/>
        <v>Large</v>
      </c>
      <c r="D104" t="e">
        <f t="shared" si="12"/>
        <v>#N/A</v>
      </c>
      <c r="E104" t="e">
        <f t="shared" si="13"/>
        <v>#N/A</v>
      </c>
      <c r="F104">
        <f t="shared" si="13"/>
        <v>203</v>
      </c>
      <c r="G104" t="e">
        <f t="shared" si="13"/>
        <v>#N/A</v>
      </c>
      <c r="H104" t="e">
        <f t="shared" si="14"/>
        <v>#N/A</v>
      </c>
      <c r="I104" t="e">
        <f t="shared" si="14"/>
        <v>#N/A</v>
      </c>
      <c r="J104" t="e">
        <f t="shared" si="14"/>
        <v>#N/A</v>
      </c>
      <c r="K104" t="e">
        <f t="shared" si="14"/>
        <v>#N/A</v>
      </c>
      <c r="M104" s="1">
        <v>390</v>
      </c>
      <c r="N104" s="1" t="s">
        <v>26</v>
      </c>
      <c r="O104">
        <f t="shared" si="15"/>
        <v>390</v>
      </c>
      <c r="P104" t="e">
        <f t="shared" si="16"/>
        <v>#N/A</v>
      </c>
      <c r="Q104" t="e">
        <f t="shared" si="17"/>
        <v>#N/A</v>
      </c>
      <c r="T104" s="22"/>
      <c r="U104" s="22"/>
      <c r="Z104" s="1">
        <v>81</v>
      </c>
      <c r="AA104" s="1" t="s">
        <v>26</v>
      </c>
      <c r="AB104">
        <f t="shared" si="18"/>
        <v>81</v>
      </c>
      <c r="AC104" t="e">
        <f t="shared" si="19"/>
        <v>#N/A</v>
      </c>
      <c r="AD104" t="e">
        <f t="shared" si="20"/>
        <v>#N/A</v>
      </c>
    </row>
    <row r="105" spans="1:30">
      <c r="A105" s="1">
        <v>112</v>
      </c>
      <c r="B105" s="1" t="s">
        <v>27</v>
      </c>
      <c r="C105" t="str">
        <f t="shared" si="11"/>
        <v>Compact</v>
      </c>
      <c r="D105">
        <f t="shared" si="12"/>
        <v>112</v>
      </c>
      <c r="E105" t="e">
        <f t="shared" si="13"/>
        <v>#N/A</v>
      </c>
      <c r="F105" t="e">
        <f t="shared" si="13"/>
        <v>#N/A</v>
      </c>
      <c r="G105" t="e">
        <f t="shared" si="13"/>
        <v>#N/A</v>
      </c>
      <c r="H105" t="e">
        <f t="shared" si="14"/>
        <v>#N/A</v>
      </c>
      <c r="I105" t="e">
        <f t="shared" si="14"/>
        <v>#N/A</v>
      </c>
      <c r="J105" t="e">
        <f t="shared" si="14"/>
        <v>#N/A</v>
      </c>
      <c r="K105" t="e">
        <f t="shared" si="14"/>
        <v>#N/A</v>
      </c>
      <c r="M105" s="1">
        <v>135</v>
      </c>
      <c r="N105" s="1" t="s">
        <v>26</v>
      </c>
      <c r="O105">
        <f t="shared" si="15"/>
        <v>135</v>
      </c>
      <c r="P105" t="e">
        <f t="shared" si="16"/>
        <v>#N/A</v>
      </c>
      <c r="Q105" t="e">
        <f t="shared" si="17"/>
        <v>#N/A</v>
      </c>
      <c r="T105" s="22"/>
      <c r="U105" s="22"/>
      <c r="Z105" s="1">
        <v>21.3</v>
      </c>
      <c r="AA105" s="1" t="s">
        <v>26</v>
      </c>
      <c r="AB105">
        <f t="shared" si="18"/>
        <v>21.3</v>
      </c>
      <c r="AC105" t="e">
        <f t="shared" si="19"/>
        <v>#N/A</v>
      </c>
      <c r="AD105" t="e">
        <f t="shared" si="20"/>
        <v>#N/A</v>
      </c>
    </row>
    <row r="106" spans="1:30">
      <c r="A106" s="1">
        <v>122</v>
      </c>
      <c r="B106" s="1" t="s">
        <v>27</v>
      </c>
      <c r="C106" t="str">
        <f t="shared" si="11"/>
        <v>Compact</v>
      </c>
      <c r="D106">
        <f t="shared" si="12"/>
        <v>122</v>
      </c>
      <c r="E106" t="e">
        <f t="shared" si="13"/>
        <v>#N/A</v>
      </c>
      <c r="F106" t="e">
        <f t="shared" si="13"/>
        <v>#N/A</v>
      </c>
      <c r="G106" t="e">
        <f t="shared" si="13"/>
        <v>#N/A</v>
      </c>
      <c r="H106" t="e">
        <f t="shared" si="14"/>
        <v>#N/A</v>
      </c>
      <c r="I106" t="e">
        <f t="shared" si="14"/>
        <v>#N/A</v>
      </c>
      <c r="J106" t="e">
        <f t="shared" si="14"/>
        <v>#N/A</v>
      </c>
      <c r="K106" t="e">
        <f t="shared" si="14"/>
        <v>#N/A</v>
      </c>
      <c r="M106" s="1">
        <v>235</v>
      </c>
      <c r="N106" s="1" t="s">
        <v>26</v>
      </c>
      <c r="O106">
        <f t="shared" si="15"/>
        <v>235</v>
      </c>
      <c r="P106" t="e">
        <f t="shared" si="16"/>
        <v>#N/A</v>
      </c>
      <c r="Q106" t="e">
        <f t="shared" si="17"/>
        <v>#N/A</v>
      </c>
      <c r="T106" s="22"/>
      <c r="U106" s="22"/>
      <c r="Z106" s="1">
        <v>37.299999999999997</v>
      </c>
      <c r="AA106" s="1" t="s">
        <v>26</v>
      </c>
      <c r="AB106">
        <f t="shared" si="18"/>
        <v>37.299999999999997</v>
      </c>
      <c r="AC106" t="e">
        <f t="shared" si="19"/>
        <v>#N/A</v>
      </c>
      <c r="AD106" t="e">
        <f t="shared" si="20"/>
        <v>#N/A</v>
      </c>
    </row>
    <row r="107" spans="1:30">
      <c r="A107" s="1">
        <v>112</v>
      </c>
      <c r="B107" s="1" t="s">
        <v>27</v>
      </c>
      <c r="C107" t="str">
        <f t="shared" si="11"/>
        <v>Compact</v>
      </c>
      <c r="D107">
        <f t="shared" si="12"/>
        <v>112</v>
      </c>
      <c r="E107" t="e">
        <f t="shared" si="13"/>
        <v>#N/A</v>
      </c>
      <c r="F107" t="e">
        <f t="shared" si="13"/>
        <v>#N/A</v>
      </c>
      <c r="G107" t="e">
        <f t="shared" si="13"/>
        <v>#N/A</v>
      </c>
      <c r="H107" t="e">
        <f t="shared" si="14"/>
        <v>#N/A</v>
      </c>
      <c r="I107" t="e">
        <f t="shared" si="14"/>
        <v>#N/A</v>
      </c>
      <c r="J107" t="e">
        <f t="shared" si="14"/>
        <v>#N/A</v>
      </c>
      <c r="K107" t="e">
        <f t="shared" si="14"/>
        <v>#N/A</v>
      </c>
      <c r="M107" s="1">
        <v>135</v>
      </c>
      <c r="N107" s="1" t="s">
        <v>26</v>
      </c>
      <c r="O107">
        <f t="shared" si="15"/>
        <v>135</v>
      </c>
      <c r="P107" t="e">
        <f t="shared" si="16"/>
        <v>#N/A</v>
      </c>
      <c r="Q107" t="e">
        <f t="shared" si="17"/>
        <v>#N/A</v>
      </c>
      <c r="T107" s="22"/>
      <c r="U107" s="22"/>
      <c r="Z107" s="1">
        <v>21.3</v>
      </c>
      <c r="AA107" s="1" t="s">
        <v>26</v>
      </c>
      <c r="AB107">
        <f t="shared" si="18"/>
        <v>21.3</v>
      </c>
      <c r="AC107" t="e">
        <f t="shared" si="19"/>
        <v>#N/A</v>
      </c>
      <c r="AD107" t="e">
        <f t="shared" si="20"/>
        <v>#N/A</v>
      </c>
    </row>
    <row r="108" spans="1:30">
      <c r="A108" s="1">
        <v>125</v>
      </c>
      <c r="B108" s="1" t="s">
        <v>27</v>
      </c>
      <c r="C108" t="str">
        <f t="shared" si="11"/>
        <v>Compact</v>
      </c>
      <c r="D108">
        <f t="shared" si="12"/>
        <v>125</v>
      </c>
      <c r="E108" t="e">
        <f t="shared" si="13"/>
        <v>#N/A</v>
      </c>
      <c r="F108" t="e">
        <f t="shared" si="13"/>
        <v>#N/A</v>
      </c>
      <c r="G108" t="e">
        <f t="shared" si="13"/>
        <v>#N/A</v>
      </c>
      <c r="H108" t="e">
        <f t="shared" si="14"/>
        <v>#N/A</v>
      </c>
      <c r="I108" t="e">
        <f t="shared" si="14"/>
        <v>#N/A</v>
      </c>
      <c r="J108" t="e">
        <f t="shared" si="14"/>
        <v>#N/A</v>
      </c>
      <c r="K108" t="e">
        <f t="shared" si="14"/>
        <v>#N/A</v>
      </c>
      <c r="M108" s="1">
        <v>230</v>
      </c>
      <c r="N108" s="1" t="s">
        <v>26</v>
      </c>
      <c r="O108">
        <f t="shared" si="15"/>
        <v>230</v>
      </c>
      <c r="P108" t="e">
        <f t="shared" si="16"/>
        <v>#N/A</v>
      </c>
      <c r="Q108" t="e">
        <f t="shared" si="17"/>
        <v>#N/A</v>
      </c>
      <c r="T108" s="22"/>
      <c r="U108" s="22"/>
      <c r="Z108" s="1">
        <v>37.299999999999997</v>
      </c>
      <c r="AA108" s="1" t="s">
        <v>26</v>
      </c>
      <c r="AB108">
        <f t="shared" si="18"/>
        <v>37.299999999999997</v>
      </c>
      <c r="AC108" t="e">
        <f t="shared" si="19"/>
        <v>#N/A</v>
      </c>
      <c r="AD108" t="e">
        <f t="shared" si="20"/>
        <v>#N/A</v>
      </c>
    </row>
    <row r="109" spans="1:30">
      <c r="A109" s="1">
        <v>112</v>
      </c>
      <c r="B109" s="1" t="s">
        <v>27</v>
      </c>
      <c r="C109" t="str">
        <f t="shared" si="11"/>
        <v>Compact</v>
      </c>
      <c r="D109">
        <f t="shared" si="12"/>
        <v>112</v>
      </c>
      <c r="E109" t="e">
        <f t="shared" si="13"/>
        <v>#N/A</v>
      </c>
      <c r="F109" t="e">
        <f t="shared" si="13"/>
        <v>#N/A</v>
      </c>
      <c r="G109" t="e">
        <f t="shared" si="13"/>
        <v>#N/A</v>
      </c>
      <c r="H109" t="e">
        <f t="shared" si="14"/>
        <v>#N/A</v>
      </c>
      <c r="I109" t="e">
        <f t="shared" si="14"/>
        <v>#N/A</v>
      </c>
      <c r="J109" t="e">
        <f t="shared" si="14"/>
        <v>#N/A</v>
      </c>
      <c r="K109" t="e">
        <f t="shared" si="14"/>
        <v>#N/A</v>
      </c>
      <c r="M109" s="1">
        <v>135</v>
      </c>
      <c r="N109" s="1" t="s">
        <v>26</v>
      </c>
      <c r="O109">
        <f t="shared" si="15"/>
        <v>135</v>
      </c>
      <c r="P109" t="e">
        <f t="shared" si="16"/>
        <v>#N/A</v>
      </c>
      <c r="Q109" t="e">
        <f t="shared" si="17"/>
        <v>#N/A</v>
      </c>
      <c r="T109" s="22"/>
      <c r="U109" s="22"/>
      <c r="Z109" s="1">
        <v>21.3</v>
      </c>
      <c r="AA109" s="1" t="s">
        <v>26</v>
      </c>
      <c r="AB109">
        <f t="shared" si="18"/>
        <v>21.3</v>
      </c>
      <c r="AC109" t="e">
        <f t="shared" si="19"/>
        <v>#N/A</v>
      </c>
      <c r="AD109" t="e">
        <f t="shared" si="20"/>
        <v>#N/A</v>
      </c>
    </row>
    <row r="110" spans="1:30">
      <c r="A110" s="1">
        <v>118</v>
      </c>
      <c r="B110" s="1" t="s">
        <v>27</v>
      </c>
      <c r="C110" t="str">
        <f t="shared" si="11"/>
        <v>Compact</v>
      </c>
      <c r="D110">
        <f t="shared" si="12"/>
        <v>118</v>
      </c>
      <c r="E110" t="e">
        <f t="shared" si="13"/>
        <v>#N/A</v>
      </c>
      <c r="F110" t="e">
        <f t="shared" si="13"/>
        <v>#N/A</v>
      </c>
      <c r="G110" t="e">
        <f t="shared" si="13"/>
        <v>#N/A</v>
      </c>
      <c r="H110" t="e">
        <f t="shared" si="14"/>
        <v>#N/A</v>
      </c>
      <c r="I110" t="e">
        <f t="shared" si="14"/>
        <v>#N/A</v>
      </c>
      <c r="J110" t="e">
        <f t="shared" si="14"/>
        <v>#N/A</v>
      </c>
      <c r="K110" t="e">
        <f t="shared" si="14"/>
        <v>#N/A</v>
      </c>
      <c r="M110" s="1">
        <v>235</v>
      </c>
      <c r="N110" s="1" t="s">
        <v>26</v>
      </c>
      <c r="O110">
        <f t="shared" si="15"/>
        <v>235</v>
      </c>
      <c r="P110" t="e">
        <f t="shared" si="16"/>
        <v>#N/A</v>
      </c>
      <c r="Q110" t="e">
        <f t="shared" si="17"/>
        <v>#N/A</v>
      </c>
      <c r="T110" s="22"/>
      <c r="U110" s="22"/>
      <c r="Z110" s="1">
        <v>37.299999999999997</v>
      </c>
      <c r="AA110" s="1" t="s">
        <v>26</v>
      </c>
      <c r="AB110">
        <f t="shared" si="18"/>
        <v>37.299999999999997</v>
      </c>
      <c r="AC110" t="e">
        <f t="shared" si="19"/>
        <v>#N/A</v>
      </c>
      <c r="AD110" t="e">
        <f t="shared" si="20"/>
        <v>#N/A</v>
      </c>
    </row>
    <row r="111" spans="1:30">
      <c r="A111" s="1">
        <v>124</v>
      </c>
      <c r="B111" s="1" t="s">
        <v>33</v>
      </c>
      <c r="C111" t="str">
        <f t="shared" si="11"/>
        <v>Compact</v>
      </c>
      <c r="D111">
        <f t="shared" si="12"/>
        <v>124</v>
      </c>
      <c r="E111" t="e">
        <f t="shared" si="13"/>
        <v>#N/A</v>
      </c>
      <c r="F111" t="e">
        <f t="shared" si="13"/>
        <v>#N/A</v>
      </c>
      <c r="G111" t="e">
        <f t="shared" si="13"/>
        <v>#N/A</v>
      </c>
      <c r="H111" t="e">
        <f t="shared" si="14"/>
        <v>#N/A</v>
      </c>
      <c r="I111" t="e">
        <f t="shared" si="14"/>
        <v>#N/A</v>
      </c>
      <c r="J111" t="e">
        <f t="shared" si="14"/>
        <v>#N/A</v>
      </c>
      <c r="K111" t="e">
        <f t="shared" si="14"/>
        <v>#N/A</v>
      </c>
      <c r="M111" s="1">
        <v>310</v>
      </c>
      <c r="N111" s="1" t="s">
        <v>26</v>
      </c>
      <c r="O111">
        <f t="shared" si="15"/>
        <v>310</v>
      </c>
      <c r="P111" t="e">
        <f t="shared" si="16"/>
        <v>#N/A</v>
      </c>
      <c r="Q111" t="e">
        <f t="shared" si="17"/>
        <v>#N/A</v>
      </c>
      <c r="T111" s="22"/>
      <c r="U111" s="22"/>
      <c r="Z111" s="1">
        <v>50.8</v>
      </c>
      <c r="AA111" s="1" t="s">
        <v>26</v>
      </c>
      <c r="AB111">
        <f t="shared" si="18"/>
        <v>50.8</v>
      </c>
      <c r="AC111" t="e">
        <f t="shared" si="19"/>
        <v>#N/A</v>
      </c>
      <c r="AD111" t="e">
        <f t="shared" si="20"/>
        <v>#N/A</v>
      </c>
    </row>
    <row r="112" spans="1:30">
      <c r="A112" s="1">
        <v>136</v>
      </c>
      <c r="B112" s="1" t="s">
        <v>27</v>
      </c>
      <c r="C112" t="str">
        <f t="shared" si="11"/>
        <v>Compact</v>
      </c>
      <c r="D112">
        <f t="shared" si="12"/>
        <v>136</v>
      </c>
      <c r="E112" t="e">
        <f t="shared" si="13"/>
        <v>#N/A</v>
      </c>
      <c r="F112" t="e">
        <f t="shared" si="13"/>
        <v>#N/A</v>
      </c>
      <c r="G112" t="e">
        <f t="shared" si="13"/>
        <v>#N/A</v>
      </c>
      <c r="H112" t="e">
        <f t="shared" si="14"/>
        <v>#N/A</v>
      </c>
      <c r="I112" t="e">
        <f t="shared" si="14"/>
        <v>#N/A</v>
      </c>
      <c r="J112" t="e">
        <f t="shared" si="14"/>
        <v>#N/A</v>
      </c>
      <c r="K112" t="e">
        <f t="shared" si="14"/>
        <v>#N/A</v>
      </c>
      <c r="M112" s="1">
        <v>260</v>
      </c>
      <c r="N112" s="1" t="s">
        <v>26</v>
      </c>
      <c r="O112">
        <f t="shared" si="15"/>
        <v>260</v>
      </c>
      <c r="P112" t="e">
        <f t="shared" si="16"/>
        <v>#N/A</v>
      </c>
      <c r="Q112" t="e">
        <f t="shared" si="17"/>
        <v>#N/A</v>
      </c>
      <c r="T112" s="22"/>
      <c r="U112" s="22"/>
      <c r="Z112" s="1">
        <v>43.8</v>
      </c>
      <c r="AA112" s="1" t="s">
        <v>26</v>
      </c>
      <c r="AB112">
        <f t="shared" si="18"/>
        <v>43.8</v>
      </c>
      <c r="AC112" t="e">
        <f t="shared" si="19"/>
        <v>#N/A</v>
      </c>
      <c r="AD112" t="e">
        <f t="shared" si="20"/>
        <v>#N/A</v>
      </c>
    </row>
    <row r="113" spans="1:30">
      <c r="A113" s="1">
        <v>148</v>
      </c>
      <c r="B113" s="1" t="s">
        <v>122</v>
      </c>
      <c r="C113" t="str">
        <f t="shared" si="11"/>
        <v>Large</v>
      </c>
      <c r="D113" t="e">
        <f t="shared" si="12"/>
        <v>#N/A</v>
      </c>
      <c r="E113" t="e">
        <f t="shared" si="13"/>
        <v>#N/A</v>
      </c>
      <c r="F113">
        <f t="shared" si="13"/>
        <v>148</v>
      </c>
      <c r="G113" t="e">
        <f t="shared" si="13"/>
        <v>#N/A</v>
      </c>
      <c r="H113" t="e">
        <f t="shared" si="14"/>
        <v>#N/A</v>
      </c>
      <c r="I113" t="e">
        <f t="shared" si="14"/>
        <v>#N/A</v>
      </c>
      <c r="J113" t="e">
        <f t="shared" si="14"/>
        <v>#N/A</v>
      </c>
      <c r="K113" t="e">
        <f t="shared" si="14"/>
        <v>#N/A</v>
      </c>
      <c r="M113" s="1">
        <v>455</v>
      </c>
      <c r="N113" s="1" t="s">
        <v>63</v>
      </c>
      <c r="O113" t="e">
        <f t="shared" si="15"/>
        <v>#N/A</v>
      </c>
      <c r="P113">
        <f t="shared" si="16"/>
        <v>455</v>
      </c>
      <c r="Q113" t="e">
        <f t="shared" si="17"/>
        <v>#N/A</v>
      </c>
      <c r="T113" s="22"/>
      <c r="U113" s="22"/>
      <c r="Z113" s="1">
        <v>79</v>
      </c>
      <c r="AA113" s="1" t="s">
        <v>63</v>
      </c>
      <c r="AB113" t="e">
        <f t="shared" si="18"/>
        <v>#N/A</v>
      </c>
      <c r="AC113">
        <f t="shared" si="19"/>
        <v>79</v>
      </c>
      <c r="AD113" t="e">
        <f t="shared" si="20"/>
        <v>#N/A</v>
      </c>
    </row>
    <row r="114" spans="1:30">
      <c r="A114" s="1">
        <v>135</v>
      </c>
      <c r="B114" s="1" t="s">
        <v>122</v>
      </c>
      <c r="C114" t="str">
        <f t="shared" si="11"/>
        <v>Large</v>
      </c>
      <c r="D114" t="e">
        <f t="shared" si="12"/>
        <v>#N/A</v>
      </c>
      <c r="E114" t="e">
        <f t="shared" si="13"/>
        <v>#N/A</v>
      </c>
      <c r="F114">
        <f t="shared" si="13"/>
        <v>135</v>
      </c>
      <c r="G114" t="e">
        <f t="shared" si="13"/>
        <v>#N/A</v>
      </c>
      <c r="H114" t="e">
        <f t="shared" si="14"/>
        <v>#N/A</v>
      </c>
      <c r="I114" t="e">
        <f t="shared" si="14"/>
        <v>#N/A</v>
      </c>
      <c r="J114" t="e">
        <f t="shared" si="14"/>
        <v>#N/A</v>
      </c>
      <c r="K114" t="e">
        <f t="shared" si="14"/>
        <v>#N/A</v>
      </c>
      <c r="M114" s="1">
        <v>455</v>
      </c>
      <c r="N114" s="1" t="s">
        <v>56</v>
      </c>
      <c r="O114" t="e">
        <f t="shared" si="15"/>
        <v>#N/A</v>
      </c>
      <c r="P114" t="e">
        <f t="shared" si="16"/>
        <v>#N/A</v>
      </c>
      <c r="Q114">
        <f t="shared" si="17"/>
        <v>455</v>
      </c>
      <c r="T114" s="22"/>
      <c r="U114" s="22"/>
      <c r="Z114" s="1">
        <v>77</v>
      </c>
      <c r="AA114" s="1" t="s">
        <v>56</v>
      </c>
      <c r="AB114" t="e">
        <f t="shared" si="18"/>
        <v>#N/A</v>
      </c>
      <c r="AC114" t="e">
        <f t="shared" si="19"/>
        <v>#N/A</v>
      </c>
      <c r="AD114">
        <f t="shared" si="20"/>
        <v>77</v>
      </c>
    </row>
    <row r="115" spans="1:30">
      <c r="A115" s="1">
        <v>163</v>
      </c>
      <c r="B115" s="1" t="s">
        <v>122</v>
      </c>
      <c r="C115" t="str">
        <f t="shared" si="11"/>
        <v>Large</v>
      </c>
      <c r="D115" t="e">
        <f t="shared" si="12"/>
        <v>#N/A</v>
      </c>
      <c r="E115" t="e">
        <f t="shared" si="13"/>
        <v>#N/A</v>
      </c>
      <c r="F115">
        <f t="shared" si="13"/>
        <v>163</v>
      </c>
      <c r="G115" t="e">
        <f t="shared" si="13"/>
        <v>#N/A</v>
      </c>
      <c r="H115" t="e">
        <f t="shared" si="14"/>
        <v>#N/A</v>
      </c>
      <c r="I115" t="e">
        <f t="shared" si="14"/>
        <v>#N/A</v>
      </c>
      <c r="J115" t="e">
        <f t="shared" si="14"/>
        <v>#N/A</v>
      </c>
      <c r="K115" t="e">
        <f t="shared" si="14"/>
        <v>#N/A</v>
      </c>
      <c r="M115" s="1">
        <v>320</v>
      </c>
      <c r="N115" s="1" t="s">
        <v>56</v>
      </c>
      <c r="O115" t="e">
        <f t="shared" si="15"/>
        <v>#N/A</v>
      </c>
      <c r="P115" t="e">
        <f t="shared" si="16"/>
        <v>#N/A</v>
      </c>
      <c r="Q115">
        <f t="shared" si="17"/>
        <v>320</v>
      </c>
      <c r="T115" s="22"/>
      <c r="U115" s="22"/>
      <c r="Z115" s="1">
        <v>52</v>
      </c>
      <c r="AA115" s="1" t="s">
        <v>56</v>
      </c>
      <c r="AB115" t="e">
        <f t="shared" si="18"/>
        <v>#N/A</v>
      </c>
      <c r="AC115" t="e">
        <f t="shared" si="19"/>
        <v>#N/A</v>
      </c>
      <c r="AD115">
        <f t="shared" si="20"/>
        <v>52</v>
      </c>
    </row>
    <row r="116" spans="1:30">
      <c r="A116" s="1">
        <v>153</v>
      </c>
      <c r="B116" s="1" t="s">
        <v>40</v>
      </c>
      <c r="C116" t="str">
        <f t="shared" si="11"/>
        <v>Medium</v>
      </c>
      <c r="D116" t="e">
        <f t="shared" si="12"/>
        <v>#N/A</v>
      </c>
      <c r="E116" t="e">
        <f t="shared" si="13"/>
        <v>#N/A</v>
      </c>
      <c r="F116" t="e">
        <f t="shared" si="13"/>
        <v>#N/A</v>
      </c>
      <c r="G116" t="e">
        <f t="shared" si="13"/>
        <v>#N/A</v>
      </c>
      <c r="H116">
        <f t="shared" si="14"/>
        <v>153</v>
      </c>
      <c r="I116" t="e">
        <f t="shared" si="14"/>
        <v>#N/A</v>
      </c>
      <c r="J116" t="e">
        <f t="shared" si="14"/>
        <v>#N/A</v>
      </c>
      <c r="K116" t="e">
        <f t="shared" si="14"/>
        <v>#N/A</v>
      </c>
      <c r="M116" s="1">
        <v>440</v>
      </c>
      <c r="N116" s="1" t="s">
        <v>63</v>
      </c>
      <c r="O116" t="e">
        <f t="shared" si="15"/>
        <v>#N/A</v>
      </c>
      <c r="P116">
        <f t="shared" si="16"/>
        <v>440</v>
      </c>
      <c r="Q116" t="e">
        <f t="shared" si="17"/>
        <v>#N/A</v>
      </c>
      <c r="T116" s="22"/>
      <c r="U116" s="22"/>
      <c r="Z116" s="1">
        <v>79</v>
      </c>
      <c r="AA116" s="1" t="s">
        <v>63</v>
      </c>
      <c r="AB116" t="e">
        <f t="shared" si="18"/>
        <v>#N/A</v>
      </c>
      <c r="AC116">
        <f t="shared" si="19"/>
        <v>79</v>
      </c>
      <c r="AD116" t="e">
        <f t="shared" si="20"/>
        <v>#N/A</v>
      </c>
    </row>
    <row r="117" spans="1:30">
      <c r="A117" s="1">
        <v>139</v>
      </c>
      <c r="B117" s="1" t="s">
        <v>40</v>
      </c>
      <c r="C117" t="str">
        <f t="shared" si="11"/>
        <v>Medium</v>
      </c>
      <c r="D117" t="e">
        <f t="shared" si="12"/>
        <v>#N/A</v>
      </c>
      <c r="E117" t="e">
        <f t="shared" si="13"/>
        <v>#N/A</v>
      </c>
      <c r="F117" t="e">
        <f t="shared" si="13"/>
        <v>#N/A</v>
      </c>
      <c r="G117" t="e">
        <f t="shared" si="13"/>
        <v>#N/A</v>
      </c>
      <c r="H117">
        <f t="shared" si="14"/>
        <v>139</v>
      </c>
      <c r="I117" t="e">
        <f t="shared" si="14"/>
        <v>#N/A</v>
      </c>
      <c r="J117" t="e">
        <f t="shared" si="14"/>
        <v>#N/A</v>
      </c>
      <c r="K117" t="e">
        <f t="shared" si="14"/>
        <v>#N/A</v>
      </c>
      <c r="M117" s="1">
        <v>435</v>
      </c>
      <c r="N117" s="1" t="s">
        <v>56</v>
      </c>
      <c r="O117" t="e">
        <f t="shared" si="15"/>
        <v>#N/A</v>
      </c>
      <c r="P117" t="e">
        <f t="shared" si="16"/>
        <v>#N/A</v>
      </c>
      <c r="Q117">
        <f t="shared" si="17"/>
        <v>435</v>
      </c>
      <c r="T117" s="22"/>
      <c r="U117" s="22"/>
      <c r="Z117" s="1">
        <v>77</v>
      </c>
      <c r="AA117" s="1" t="s">
        <v>56</v>
      </c>
      <c r="AB117" t="e">
        <f t="shared" si="18"/>
        <v>#N/A</v>
      </c>
      <c r="AC117" t="e">
        <f t="shared" si="19"/>
        <v>#N/A</v>
      </c>
      <c r="AD117">
        <f t="shared" si="20"/>
        <v>77</v>
      </c>
    </row>
    <row r="118" spans="1:30">
      <c r="A118" s="1">
        <v>137</v>
      </c>
      <c r="B118" s="1" t="s">
        <v>40</v>
      </c>
      <c r="C118" t="str">
        <f t="shared" si="11"/>
        <v>Medium</v>
      </c>
      <c r="D118" t="e">
        <f t="shared" si="12"/>
        <v>#N/A</v>
      </c>
      <c r="E118" t="e">
        <f t="shared" si="13"/>
        <v>#N/A</v>
      </c>
      <c r="F118" t="e">
        <f t="shared" si="13"/>
        <v>#N/A</v>
      </c>
      <c r="G118" t="e">
        <f t="shared" si="13"/>
        <v>#N/A</v>
      </c>
      <c r="H118">
        <f t="shared" si="14"/>
        <v>137</v>
      </c>
      <c r="I118" t="e">
        <f t="shared" si="14"/>
        <v>#N/A</v>
      </c>
      <c r="J118" t="e">
        <f t="shared" si="14"/>
        <v>#N/A</v>
      </c>
      <c r="K118" t="e">
        <f t="shared" si="14"/>
        <v>#N/A</v>
      </c>
      <c r="M118" s="1">
        <v>305</v>
      </c>
      <c r="N118" s="1" t="s">
        <v>56</v>
      </c>
      <c r="O118" t="e">
        <f t="shared" si="15"/>
        <v>#N/A</v>
      </c>
      <c r="P118" t="e">
        <f t="shared" si="16"/>
        <v>#N/A</v>
      </c>
      <c r="Q118">
        <f t="shared" si="17"/>
        <v>305</v>
      </c>
      <c r="T118" s="22"/>
      <c r="U118" s="22"/>
      <c r="Z118" s="1">
        <v>52</v>
      </c>
      <c r="AA118" s="1" t="s">
        <v>56</v>
      </c>
      <c r="AB118" t="e">
        <f t="shared" si="18"/>
        <v>#N/A</v>
      </c>
      <c r="AC118" t="e">
        <f t="shared" si="19"/>
        <v>#N/A</v>
      </c>
      <c r="AD118">
        <f t="shared" si="20"/>
        <v>52</v>
      </c>
    </row>
    <row r="119" spans="1:30">
      <c r="A119" s="1">
        <v>160</v>
      </c>
      <c r="B119" s="1" t="s">
        <v>89</v>
      </c>
      <c r="C119" t="str">
        <f t="shared" si="11"/>
        <v>Large</v>
      </c>
      <c r="D119" t="e">
        <f t="shared" si="12"/>
        <v>#N/A</v>
      </c>
      <c r="E119" t="e">
        <f t="shared" si="13"/>
        <v>#N/A</v>
      </c>
      <c r="F119">
        <f t="shared" si="13"/>
        <v>160</v>
      </c>
      <c r="G119" t="e">
        <f t="shared" si="13"/>
        <v>#N/A</v>
      </c>
      <c r="H119" t="e">
        <f t="shared" si="14"/>
        <v>#N/A</v>
      </c>
      <c r="I119" t="e">
        <f t="shared" si="14"/>
        <v>#N/A</v>
      </c>
      <c r="J119" t="e">
        <f t="shared" si="14"/>
        <v>#N/A</v>
      </c>
      <c r="K119" t="e">
        <f t="shared" si="14"/>
        <v>#N/A</v>
      </c>
      <c r="M119" s="1">
        <v>435</v>
      </c>
      <c r="N119" s="1" t="s">
        <v>63</v>
      </c>
      <c r="O119" t="e">
        <f t="shared" si="15"/>
        <v>#N/A</v>
      </c>
      <c r="P119">
        <f t="shared" si="16"/>
        <v>435</v>
      </c>
      <c r="Q119" t="e">
        <f t="shared" si="17"/>
        <v>#N/A</v>
      </c>
      <c r="T119" s="22"/>
      <c r="U119" s="22"/>
      <c r="Z119" s="1">
        <v>88</v>
      </c>
      <c r="AA119" s="1" t="s">
        <v>63</v>
      </c>
      <c r="AB119" t="e">
        <f t="shared" si="18"/>
        <v>#N/A</v>
      </c>
      <c r="AC119">
        <f t="shared" si="19"/>
        <v>88</v>
      </c>
      <c r="AD119" t="e">
        <f t="shared" si="20"/>
        <v>#N/A</v>
      </c>
    </row>
    <row r="120" spans="1:30">
      <c r="A120" s="1">
        <v>165</v>
      </c>
      <c r="B120" s="1" t="s">
        <v>89</v>
      </c>
      <c r="C120" t="str">
        <f t="shared" si="11"/>
        <v>Large</v>
      </c>
      <c r="D120" t="e">
        <f t="shared" si="12"/>
        <v>#N/A</v>
      </c>
      <c r="E120" t="e">
        <f t="shared" si="13"/>
        <v>#N/A</v>
      </c>
      <c r="F120">
        <f t="shared" si="13"/>
        <v>165</v>
      </c>
      <c r="G120" t="e">
        <f t="shared" si="13"/>
        <v>#N/A</v>
      </c>
      <c r="H120" t="e">
        <f t="shared" si="14"/>
        <v>#N/A</v>
      </c>
      <c r="I120" t="e">
        <f t="shared" si="14"/>
        <v>#N/A</v>
      </c>
      <c r="J120" t="e">
        <f t="shared" si="14"/>
        <v>#N/A</v>
      </c>
      <c r="K120" t="e">
        <f t="shared" si="14"/>
        <v>#N/A</v>
      </c>
      <c r="M120" s="1">
        <v>445</v>
      </c>
      <c r="N120" s="1" t="s">
        <v>63</v>
      </c>
      <c r="O120" t="e">
        <f t="shared" si="15"/>
        <v>#N/A</v>
      </c>
      <c r="P120">
        <f t="shared" si="16"/>
        <v>445</v>
      </c>
      <c r="Q120" t="e">
        <f t="shared" si="17"/>
        <v>#N/A</v>
      </c>
      <c r="T120" s="22"/>
      <c r="U120" s="22"/>
      <c r="Z120" s="1">
        <v>91</v>
      </c>
      <c r="AA120" s="1" t="s">
        <v>63</v>
      </c>
      <c r="AB120" t="e">
        <f t="shared" si="18"/>
        <v>#N/A</v>
      </c>
      <c r="AC120">
        <f t="shared" si="19"/>
        <v>91</v>
      </c>
      <c r="AD120" t="e">
        <f t="shared" si="20"/>
        <v>#N/A</v>
      </c>
    </row>
    <row r="121" spans="1:30">
      <c r="A121" s="1">
        <v>147</v>
      </c>
      <c r="B121" s="1" t="s">
        <v>89</v>
      </c>
      <c r="C121" t="str">
        <f t="shared" si="11"/>
        <v>Large</v>
      </c>
      <c r="D121" t="e">
        <f t="shared" si="12"/>
        <v>#N/A</v>
      </c>
      <c r="E121" t="e">
        <f t="shared" si="13"/>
        <v>#N/A</v>
      </c>
      <c r="F121">
        <f t="shared" si="13"/>
        <v>147</v>
      </c>
      <c r="G121" t="e">
        <f t="shared" si="13"/>
        <v>#N/A</v>
      </c>
      <c r="H121" t="e">
        <f t="shared" si="14"/>
        <v>#N/A</v>
      </c>
      <c r="I121" t="e">
        <f t="shared" si="14"/>
        <v>#N/A</v>
      </c>
      <c r="J121" t="e">
        <f t="shared" si="14"/>
        <v>#N/A</v>
      </c>
      <c r="K121" t="e">
        <f t="shared" si="14"/>
        <v>#N/A</v>
      </c>
      <c r="M121" s="1">
        <v>475</v>
      </c>
      <c r="N121" s="1" t="s">
        <v>56</v>
      </c>
      <c r="O121" t="e">
        <f t="shared" si="15"/>
        <v>#N/A</v>
      </c>
      <c r="P121" t="e">
        <f t="shared" si="16"/>
        <v>#N/A</v>
      </c>
      <c r="Q121">
        <f t="shared" si="17"/>
        <v>475</v>
      </c>
      <c r="T121" s="22"/>
      <c r="U121" s="22"/>
      <c r="Z121" s="1">
        <v>88</v>
      </c>
      <c r="AA121" s="1" t="s">
        <v>56</v>
      </c>
      <c r="AB121" t="e">
        <f t="shared" si="18"/>
        <v>#N/A</v>
      </c>
      <c r="AC121" t="e">
        <f t="shared" si="19"/>
        <v>#N/A</v>
      </c>
      <c r="AD121">
        <f t="shared" si="20"/>
        <v>88</v>
      </c>
    </row>
    <row r="122" spans="1:30">
      <c r="A122" s="1">
        <v>152</v>
      </c>
      <c r="B122" s="1" t="s">
        <v>89</v>
      </c>
      <c r="C122" t="str">
        <f t="shared" si="11"/>
        <v>Large</v>
      </c>
      <c r="D122" t="e">
        <f t="shared" si="12"/>
        <v>#N/A</v>
      </c>
      <c r="E122" t="e">
        <f t="shared" si="13"/>
        <v>#N/A</v>
      </c>
      <c r="F122">
        <f t="shared" si="13"/>
        <v>152</v>
      </c>
      <c r="G122" t="e">
        <f t="shared" si="13"/>
        <v>#N/A</v>
      </c>
      <c r="H122" t="e">
        <f t="shared" si="14"/>
        <v>#N/A</v>
      </c>
      <c r="I122" t="e">
        <f t="shared" si="14"/>
        <v>#N/A</v>
      </c>
      <c r="J122" t="e">
        <f t="shared" si="14"/>
        <v>#N/A</v>
      </c>
      <c r="K122" t="e">
        <f t="shared" si="14"/>
        <v>#N/A</v>
      </c>
      <c r="M122" s="1">
        <v>480</v>
      </c>
      <c r="N122" s="1" t="s">
        <v>56</v>
      </c>
      <c r="O122" t="e">
        <f t="shared" si="15"/>
        <v>#N/A</v>
      </c>
      <c r="P122" t="e">
        <f t="shared" si="16"/>
        <v>#N/A</v>
      </c>
      <c r="Q122">
        <f t="shared" si="17"/>
        <v>480</v>
      </c>
      <c r="T122" s="22"/>
      <c r="U122" s="22"/>
      <c r="Z122" s="1">
        <v>91</v>
      </c>
      <c r="AA122" s="1" t="s">
        <v>56</v>
      </c>
      <c r="AB122" t="e">
        <f t="shared" si="18"/>
        <v>#N/A</v>
      </c>
      <c r="AC122" t="e">
        <f t="shared" si="19"/>
        <v>#N/A</v>
      </c>
      <c r="AD122">
        <f t="shared" si="20"/>
        <v>91</v>
      </c>
    </row>
    <row r="123" spans="1:30">
      <c r="A123" s="1">
        <v>177</v>
      </c>
      <c r="B123" s="1" t="s">
        <v>89</v>
      </c>
      <c r="C123" t="str">
        <f t="shared" si="11"/>
        <v>Large</v>
      </c>
      <c r="D123" t="e">
        <f t="shared" si="12"/>
        <v>#N/A</v>
      </c>
      <c r="E123" t="e">
        <f t="shared" si="13"/>
        <v>#N/A</v>
      </c>
      <c r="F123">
        <f t="shared" si="13"/>
        <v>177</v>
      </c>
      <c r="G123" t="e">
        <f t="shared" si="13"/>
        <v>#N/A</v>
      </c>
      <c r="H123" t="e">
        <f t="shared" si="14"/>
        <v>#N/A</v>
      </c>
      <c r="I123" t="e">
        <f t="shared" si="14"/>
        <v>#N/A</v>
      </c>
      <c r="J123" t="e">
        <f t="shared" si="14"/>
        <v>#N/A</v>
      </c>
      <c r="K123" t="e">
        <f t="shared" si="14"/>
        <v>#N/A</v>
      </c>
      <c r="M123" s="1">
        <v>425</v>
      </c>
      <c r="N123" s="1" t="s">
        <v>63</v>
      </c>
      <c r="O123" t="e">
        <f t="shared" si="15"/>
        <v>#N/A</v>
      </c>
      <c r="P123">
        <f t="shared" si="16"/>
        <v>425</v>
      </c>
      <c r="Q123" t="e">
        <f t="shared" si="17"/>
        <v>#N/A</v>
      </c>
      <c r="T123" s="22"/>
      <c r="U123" s="22"/>
      <c r="Z123" s="1">
        <v>91</v>
      </c>
      <c r="AA123" s="1" t="s">
        <v>63</v>
      </c>
      <c r="AB123" t="e">
        <f t="shared" si="18"/>
        <v>#N/A</v>
      </c>
      <c r="AC123">
        <f t="shared" si="19"/>
        <v>91</v>
      </c>
      <c r="AD123" t="e">
        <f t="shared" si="20"/>
        <v>#N/A</v>
      </c>
    </row>
    <row r="124" spans="1:30">
      <c r="A124" s="1">
        <v>177</v>
      </c>
      <c r="B124" s="1" t="s">
        <v>89</v>
      </c>
      <c r="C124" t="str">
        <f t="shared" si="11"/>
        <v>Large</v>
      </c>
      <c r="D124" t="e">
        <f t="shared" si="12"/>
        <v>#N/A</v>
      </c>
      <c r="E124" t="e">
        <f t="shared" si="13"/>
        <v>#N/A</v>
      </c>
      <c r="F124">
        <f t="shared" si="13"/>
        <v>177</v>
      </c>
      <c r="G124" t="e">
        <f t="shared" si="13"/>
        <v>#N/A</v>
      </c>
      <c r="H124" t="e">
        <f t="shared" si="14"/>
        <v>#N/A</v>
      </c>
      <c r="I124" t="e">
        <f t="shared" si="14"/>
        <v>#N/A</v>
      </c>
      <c r="J124" t="e">
        <f t="shared" si="14"/>
        <v>#N/A</v>
      </c>
      <c r="K124" t="e">
        <f t="shared" si="14"/>
        <v>#N/A</v>
      </c>
      <c r="M124" s="1">
        <v>435</v>
      </c>
      <c r="N124" s="1" t="s">
        <v>63</v>
      </c>
      <c r="O124" t="e">
        <f t="shared" si="15"/>
        <v>#N/A</v>
      </c>
      <c r="P124">
        <f t="shared" si="16"/>
        <v>435</v>
      </c>
      <c r="Q124" t="e">
        <f t="shared" si="17"/>
        <v>#N/A</v>
      </c>
      <c r="T124" s="22"/>
      <c r="U124" s="22"/>
      <c r="Z124" s="1">
        <v>91</v>
      </c>
      <c r="AA124" s="1" t="s">
        <v>63</v>
      </c>
      <c r="AB124" t="e">
        <f t="shared" si="18"/>
        <v>#N/A</v>
      </c>
      <c r="AC124">
        <f t="shared" si="19"/>
        <v>91</v>
      </c>
      <c r="AD124" t="e">
        <f t="shared" si="20"/>
        <v>#N/A</v>
      </c>
    </row>
    <row r="125" spans="1:30">
      <c r="A125" s="1">
        <v>178</v>
      </c>
      <c r="B125" s="1" t="s">
        <v>89</v>
      </c>
      <c r="C125" t="str">
        <f t="shared" si="11"/>
        <v>Large</v>
      </c>
      <c r="D125" t="e">
        <f t="shared" si="12"/>
        <v>#N/A</v>
      </c>
      <c r="E125" t="e">
        <f t="shared" si="13"/>
        <v>#N/A</v>
      </c>
      <c r="F125">
        <f t="shared" si="13"/>
        <v>178</v>
      </c>
      <c r="G125" t="e">
        <f t="shared" si="13"/>
        <v>#N/A</v>
      </c>
      <c r="H125" t="e">
        <f t="shared" si="14"/>
        <v>#N/A</v>
      </c>
      <c r="I125" t="e">
        <f t="shared" si="14"/>
        <v>#N/A</v>
      </c>
      <c r="J125" t="e">
        <f t="shared" si="14"/>
        <v>#N/A</v>
      </c>
      <c r="K125" t="e">
        <f t="shared" si="14"/>
        <v>#N/A</v>
      </c>
      <c r="M125" s="1">
        <v>415</v>
      </c>
      <c r="N125" s="1" t="s">
        <v>63</v>
      </c>
      <c r="O125" t="e">
        <f t="shared" si="15"/>
        <v>#N/A</v>
      </c>
      <c r="P125">
        <f t="shared" si="16"/>
        <v>415</v>
      </c>
      <c r="Q125" t="e">
        <f t="shared" si="17"/>
        <v>#N/A</v>
      </c>
      <c r="T125" s="22"/>
      <c r="U125" s="22"/>
      <c r="Z125" s="1">
        <v>91</v>
      </c>
      <c r="AA125" s="1" t="s">
        <v>63</v>
      </c>
      <c r="AB125" t="e">
        <f t="shared" si="18"/>
        <v>#N/A</v>
      </c>
      <c r="AC125">
        <f t="shared" si="19"/>
        <v>91</v>
      </c>
      <c r="AD125" t="e">
        <f t="shared" si="20"/>
        <v>#N/A</v>
      </c>
    </row>
    <row r="126" spans="1:30">
      <c r="A126" s="1">
        <v>178</v>
      </c>
      <c r="B126" s="1" t="s">
        <v>89</v>
      </c>
      <c r="C126" t="str">
        <f t="shared" si="11"/>
        <v>Large</v>
      </c>
      <c r="D126" t="e">
        <f t="shared" si="12"/>
        <v>#N/A</v>
      </c>
      <c r="E126" t="e">
        <f t="shared" si="13"/>
        <v>#N/A</v>
      </c>
      <c r="F126">
        <f t="shared" si="13"/>
        <v>178</v>
      </c>
      <c r="G126" t="e">
        <f t="shared" si="13"/>
        <v>#N/A</v>
      </c>
      <c r="H126" t="e">
        <f t="shared" si="14"/>
        <v>#N/A</v>
      </c>
      <c r="I126" t="e">
        <f t="shared" si="14"/>
        <v>#N/A</v>
      </c>
      <c r="J126" t="e">
        <f t="shared" si="14"/>
        <v>#N/A</v>
      </c>
      <c r="K126" t="e">
        <f t="shared" si="14"/>
        <v>#N/A</v>
      </c>
      <c r="M126" s="1">
        <v>410</v>
      </c>
      <c r="N126" s="1" t="s">
        <v>63</v>
      </c>
      <c r="O126" t="e">
        <f t="shared" si="15"/>
        <v>#N/A</v>
      </c>
      <c r="P126">
        <f t="shared" si="16"/>
        <v>410</v>
      </c>
      <c r="Q126" t="e">
        <f t="shared" si="17"/>
        <v>#N/A</v>
      </c>
      <c r="T126" s="22"/>
      <c r="U126" s="22"/>
      <c r="Z126" s="1">
        <v>91</v>
      </c>
      <c r="AA126" s="1" t="s">
        <v>63</v>
      </c>
      <c r="AB126" t="e">
        <f t="shared" si="18"/>
        <v>#N/A</v>
      </c>
      <c r="AC126">
        <f t="shared" si="19"/>
        <v>91</v>
      </c>
      <c r="AD126" t="e">
        <f t="shared" si="20"/>
        <v>#N/A</v>
      </c>
    </row>
    <row r="127" spans="1:30">
      <c r="A127" s="1">
        <v>154</v>
      </c>
      <c r="B127" s="1" t="s">
        <v>89</v>
      </c>
      <c r="C127" t="str">
        <f t="shared" si="11"/>
        <v>Large</v>
      </c>
      <c r="D127" t="e">
        <f t="shared" si="12"/>
        <v>#N/A</v>
      </c>
      <c r="E127" t="e">
        <f t="shared" si="13"/>
        <v>#N/A</v>
      </c>
      <c r="F127">
        <f t="shared" si="13"/>
        <v>154</v>
      </c>
      <c r="G127" t="e">
        <f t="shared" si="13"/>
        <v>#N/A</v>
      </c>
      <c r="H127" t="e">
        <f t="shared" si="14"/>
        <v>#N/A</v>
      </c>
      <c r="I127" t="e">
        <f t="shared" si="14"/>
        <v>#N/A</v>
      </c>
      <c r="J127" t="e">
        <f t="shared" si="14"/>
        <v>#N/A</v>
      </c>
      <c r="K127" t="e">
        <f t="shared" si="14"/>
        <v>#N/A</v>
      </c>
      <c r="M127" s="1">
        <v>385</v>
      </c>
      <c r="N127" s="1" t="s">
        <v>56</v>
      </c>
      <c r="O127" t="e">
        <f t="shared" si="15"/>
        <v>#N/A</v>
      </c>
      <c r="P127" t="e">
        <f t="shared" si="16"/>
        <v>#N/A</v>
      </c>
      <c r="Q127">
        <f t="shared" si="17"/>
        <v>385</v>
      </c>
      <c r="T127" s="22"/>
      <c r="U127" s="22"/>
      <c r="Z127" s="1">
        <v>72.599999999999994</v>
      </c>
      <c r="AA127" s="1" t="s">
        <v>56</v>
      </c>
      <c r="AB127" t="e">
        <f t="shared" si="18"/>
        <v>#N/A</v>
      </c>
      <c r="AC127" t="e">
        <f t="shared" si="19"/>
        <v>#N/A</v>
      </c>
      <c r="AD127">
        <f t="shared" si="20"/>
        <v>72.599999999999994</v>
      </c>
    </row>
    <row r="128" spans="1:30">
      <c r="A128" s="1">
        <v>154</v>
      </c>
      <c r="B128" s="1" t="s">
        <v>89</v>
      </c>
      <c r="C128" t="str">
        <f t="shared" si="11"/>
        <v>Large</v>
      </c>
      <c r="D128" t="e">
        <f t="shared" si="12"/>
        <v>#N/A</v>
      </c>
      <c r="E128" t="e">
        <f t="shared" si="13"/>
        <v>#N/A</v>
      </c>
      <c r="F128">
        <f t="shared" si="13"/>
        <v>154</v>
      </c>
      <c r="G128" t="e">
        <f t="shared" si="13"/>
        <v>#N/A</v>
      </c>
      <c r="H128" t="e">
        <f t="shared" si="14"/>
        <v>#N/A</v>
      </c>
      <c r="I128" t="e">
        <f t="shared" si="14"/>
        <v>#N/A</v>
      </c>
      <c r="J128" t="e">
        <f t="shared" si="14"/>
        <v>#N/A</v>
      </c>
      <c r="K128" t="e">
        <f t="shared" si="14"/>
        <v>#N/A</v>
      </c>
      <c r="M128" s="1">
        <v>380</v>
      </c>
      <c r="N128" s="1" t="s">
        <v>56</v>
      </c>
      <c r="O128" t="e">
        <f t="shared" si="15"/>
        <v>#N/A</v>
      </c>
      <c r="P128" t="e">
        <f t="shared" si="16"/>
        <v>#N/A</v>
      </c>
      <c r="Q128">
        <f t="shared" si="17"/>
        <v>380</v>
      </c>
      <c r="T128" s="22"/>
      <c r="U128" s="22"/>
      <c r="Z128" s="1">
        <v>72.599999999999994</v>
      </c>
      <c r="AA128" s="1" t="s">
        <v>56</v>
      </c>
      <c r="AB128" t="e">
        <f t="shared" si="18"/>
        <v>#N/A</v>
      </c>
      <c r="AC128" t="e">
        <f t="shared" si="19"/>
        <v>#N/A</v>
      </c>
      <c r="AD128">
        <f t="shared" si="20"/>
        <v>72.599999999999994</v>
      </c>
    </row>
    <row r="129" spans="1:30">
      <c r="A129" s="1">
        <v>126</v>
      </c>
      <c r="B129" s="1" t="s">
        <v>33</v>
      </c>
      <c r="C129" t="str">
        <f t="shared" si="11"/>
        <v>Compact</v>
      </c>
      <c r="D129">
        <f t="shared" si="12"/>
        <v>126</v>
      </c>
      <c r="E129" t="e">
        <f t="shared" si="13"/>
        <v>#N/A</v>
      </c>
      <c r="F129" t="e">
        <f t="shared" si="13"/>
        <v>#N/A</v>
      </c>
      <c r="G129" t="e">
        <f t="shared" si="13"/>
        <v>#N/A</v>
      </c>
      <c r="H129" t="e">
        <f t="shared" si="14"/>
        <v>#N/A</v>
      </c>
      <c r="I129" t="e">
        <f t="shared" si="14"/>
        <v>#N/A</v>
      </c>
      <c r="J129" t="e">
        <f t="shared" si="14"/>
        <v>#N/A</v>
      </c>
      <c r="K129" t="e">
        <f t="shared" si="14"/>
        <v>#N/A</v>
      </c>
      <c r="M129" s="1">
        <v>275</v>
      </c>
      <c r="N129" s="1" t="s">
        <v>26</v>
      </c>
      <c r="O129">
        <f t="shared" si="15"/>
        <v>275</v>
      </c>
      <c r="P129" t="e">
        <f t="shared" si="16"/>
        <v>#N/A</v>
      </c>
      <c r="Q129" t="e">
        <f t="shared" si="17"/>
        <v>#N/A</v>
      </c>
      <c r="T129" s="22"/>
      <c r="U129" s="22"/>
      <c r="Z129" s="1">
        <v>43.6</v>
      </c>
      <c r="AA129" s="1" t="s">
        <v>26</v>
      </c>
      <c r="AB129">
        <f t="shared" si="18"/>
        <v>43.6</v>
      </c>
      <c r="AC129" t="e">
        <f t="shared" si="19"/>
        <v>#N/A</v>
      </c>
      <c r="AD129" t="e">
        <f t="shared" si="20"/>
        <v>#N/A</v>
      </c>
    </row>
    <row r="130" spans="1:30">
      <c r="A130" s="1">
        <v>164</v>
      </c>
      <c r="B130" s="1" t="s">
        <v>216</v>
      </c>
      <c r="C130" t="str">
        <f t="shared" si="11"/>
        <v>Passenger Van</v>
      </c>
      <c r="D130" t="e">
        <f t="shared" si="12"/>
        <v>#N/A</v>
      </c>
      <c r="E130" t="e">
        <f t="shared" si="13"/>
        <v>#N/A</v>
      </c>
      <c r="F130" t="e">
        <f t="shared" si="13"/>
        <v>#N/A</v>
      </c>
      <c r="G130" t="e">
        <f t="shared" si="13"/>
        <v>#N/A</v>
      </c>
      <c r="H130" t="e">
        <f t="shared" si="14"/>
        <v>#N/A</v>
      </c>
      <c r="I130" t="e">
        <f t="shared" si="14"/>
        <v>#N/A</v>
      </c>
      <c r="J130">
        <f t="shared" si="14"/>
        <v>164</v>
      </c>
      <c r="K130" t="e">
        <f t="shared" ref="K130:K193" si="21">IF($C130=K$1,$A130,NA())</f>
        <v>#N/A</v>
      </c>
      <c r="M130" s="1">
        <v>200</v>
      </c>
      <c r="N130" s="1" t="s">
        <v>26</v>
      </c>
      <c r="O130">
        <f t="shared" si="15"/>
        <v>200</v>
      </c>
      <c r="P130" t="e">
        <f t="shared" si="16"/>
        <v>#N/A</v>
      </c>
      <c r="Q130" t="e">
        <f t="shared" si="17"/>
        <v>#N/A</v>
      </c>
      <c r="T130" s="22"/>
      <c r="U130" s="22"/>
      <c r="Z130" s="1">
        <v>43.6</v>
      </c>
      <c r="AA130" s="1" t="s">
        <v>26</v>
      </c>
      <c r="AB130">
        <f t="shared" si="18"/>
        <v>43.6</v>
      </c>
      <c r="AC130" t="e">
        <f t="shared" si="19"/>
        <v>#N/A</v>
      </c>
      <c r="AD130" t="e">
        <f t="shared" si="20"/>
        <v>#N/A</v>
      </c>
    </row>
    <row r="131" spans="1:30">
      <c r="A131" s="1">
        <v>370</v>
      </c>
      <c r="B131" s="1" t="s">
        <v>216</v>
      </c>
      <c r="C131" t="str">
        <f t="shared" ref="C131:C194" si="22">TRIM(RIGHT(B131,(LEN(B131)-FIND("-",B131))))</f>
        <v>Passenger Van</v>
      </c>
      <c r="D131" t="e">
        <f t="shared" ref="D131:D194" si="23">IF($C131="Compact",$A131,NA())</f>
        <v>#N/A</v>
      </c>
      <c r="E131" t="e">
        <f t="shared" ref="E131:G194" si="24">IF($C131=E$1,$A131,NA())</f>
        <v>#N/A</v>
      </c>
      <c r="F131" t="e">
        <f t="shared" si="24"/>
        <v>#N/A</v>
      </c>
      <c r="G131" t="e">
        <f t="shared" si="24"/>
        <v>#N/A</v>
      </c>
      <c r="H131" t="e">
        <f t="shared" ref="H131:K194" si="25">IF($C131=H$1,$A131,NA())</f>
        <v>#N/A</v>
      </c>
      <c r="I131" t="e">
        <f t="shared" si="25"/>
        <v>#N/A</v>
      </c>
      <c r="J131">
        <f t="shared" si="25"/>
        <v>370</v>
      </c>
      <c r="K131" t="e">
        <f t="shared" si="21"/>
        <v>#N/A</v>
      </c>
      <c r="M131" s="1">
        <v>235</v>
      </c>
      <c r="N131" s="1" t="s">
        <v>56</v>
      </c>
      <c r="O131" t="e">
        <f t="shared" ref="O131:O194" si="26">IF(N131="FWD",M131,NA())</f>
        <v>#N/A</v>
      </c>
      <c r="P131" t="e">
        <f t="shared" ref="P131:P194" si="27">IF(N131="AWD",M131,NA())</f>
        <v>#N/A</v>
      </c>
      <c r="Q131">
        <f t="shared" ref="Q131:Q194" si="28">IF(N131="RWD",M131,NA())</f>
        <v>235</v>
      </c>
      <c r="T131" s="22"/>
      <c r="U131" s="22"/>
      <c r="Z131" s="1">
        <v>64</v>
      </c>
      <c r="AA131" s="1" t="s">
        <v>56</v>
      </c>
      <c r="AB131" t="e">
        <f t="shared" ref="AB131:AB194" si="29">IF(AA131="FWD",Z131,NA())</f>
        <v>#N/A</v>
      </c>
      <c r="AC131" t="e">
        <f t="shared" ref="AC131:AC194" si="30">IF(AA131="AWD",Z131,NA())</f>
        <v>#N/A</v>
      </c>
      <c r="AD131">
        <f t="shared" ref="AD131:AD194" si="31">IF(AA131="RWD",Z131,NA())</f>
        <v>64</v>
      </c>
    </row>
    <row r="132" spans="1:30">
      <c r="A132" s="1">
        <v>370</v>
      </c>
      <c r="B132" s="1" t="s">
        <v>216</v>
      </c>
      <c r="C132" t="str">
        <f t="shared" si="22"/>
        <v>Passenger Van</v>
      </c>
      <c r="D132" t="e">
        <f t="shared" si="23"/>
        <v>#N/A</v>
      </c>
      <c r="E132" t="e">
        <f t="shared" si="24"/>
        <v>#N/A</v>
      </c>
      <c r="F132" t="e">
        <f t="shared" si="24"/>
        <v>#N/A</v>
      </c>
      <c r="G132" t="e">
        <f t="shared" si="24"/>
        <v>#N/A</v>
      </c>
      <c r="H132" t="e">
        <f t="shared" si="25"/>
        <v>#N/A</v>
      </c>
      <c r="I132" t="e">
        <f t="shared" si="25"/>
        <v>#N/A</v>
      </c>
      <c r="J132">
        <f t="shared" si="25"/>
        <v>370</v>
      </c>
      <c r="K132" t="e">
        <f t="shared" si="21"/>
        <v>#N/A</v>
      </c>
      <c r="M132" s="1">
        <v>235</v>
      </c>
      <c r="N132" s="1" t="s">
        <v>56</v>
      </c>
      <c r="O132" t="e">
        <f t="shared" si="26"/>
        <v>#N/A</v>
      </c>
      <c r="P132" t="e">
        <f t="shared" si="27"/>
        <v>#N/A</v>
      </c>
      <c r="Q132">
        <f t="shared" si="28"/>
        <v>235</v>
      </c>
      <c r="T132" s="22"/>
      <c r="U132" s="22"/>
      <c r="Z132" s="1">
        <v>64</v>
      </c>
      <c r="AA132" s="1" t="s">
        <v>56</v>
      </c>
      <c r="AB132" t="e">
        <f t="shared" si="29"/>
        <v>#N/A</v>
      </c>
      <c r="AC132" t="e">
        <f t="shared" si="30"/>
        <v>#N/A</v>
      </c>
      <c r="AD132">
        <f t="shared" si="31"/>
        <v>64</v>
      </c>
    </row>
    <row r="133" spans="1:30">
      <c r="A133" s="1">
        <v>370</v>
      </c>
      <c r="B133" s="1" t="s">
        <v>216</v>
      </c>
      <c r="C133" t="str">
        <f t="shared" si="22"/>
        <v>Passenger Van</v>
      </c>
      <c r="D133" t="e">
        <f t="shared" si="23"/>
        <v>#N/A</v>
      </c>
      <c r="E133" t="e">
        <f t="shared" si="24"/>
        <v>#N/A</v>
      </c>
      <c r="F133" t="e">
        <f t="shared" si="24"/>
        <v>#N/A</v>
      </c>
      <c r="G133" t="e">
        <f t="shared" si="24"/>
        <v>#N/A</v>
      </c>
      <c r="H133" t="e">
        <f t="shared" si="25"/>
        <v>#N/A</v>
      </c>
      <c r="I133" t="e">
        <f t="shared" si="25"/>
        <v>#N/A</v>
      </c>
      <c r="J133">
        <f t="shared" si="25"/>
        <v>370</v>
      </c>
      <c r="K133" t="e">
        <f t="shared" si="21"/>
        <v>#N/A</v>
      </c>
      <c r="M133" s="1">
        <v>235</v>
      </c>
      <c r="N133" s="1" t="s">
        <v>56</v>
      </c>
      <c r="O133" t="e">
        <f t="shared" si="26"/>
        <v>#N/A</v>
      </c>
      <c r="P133" t="e">
        <f t="shared" si="27"/>
        <v>#N/A</v>
      </c>
      <c r="Q133">
        <f t="shared" si="28"/>
        <v>235</v>
      </c>
      <c r="T133" s="22"/>
      <c r="U133" s="22"/>
      <c r="Z133" s="1">
        <v>64</v>
      </c>
      <c r="AA133" s="1" t="s">
        <v>56</v>
      </c>
      <c r="AB133" t="e">
        <f t="shared" si="29"/>
        <v>#N/A</v>
      </c>
      <c r="AC133" t="e">
        <f t="shared" si="30"/>
        <v>#N/A</v>
      </c>
      <c r="AD133">
        <f t="shared" si="31"/>
        <v>64</v>
      </c>
    </row>
    <row r="134" spans="1:30">
      <c r="A134" s="1">
        <v>370</v>
      </c>
      <c r="B134" s="1" t="s">
        <v>216</v>
      </c>
      <c r="C134" t="str">
        <f t="shared" si="22"/>
        <v>Passenger Van</v>
      </c>
      <c r="D134" t="e">
        <f t="shared" si="23"/>
        <v>#N/A</v>
      </c>
      <c r="E134" t="e">
        <f t="shared" si="24"/>
        <v>#N/A</v>
      </c>
      <c r="F134" t="e">
        <f t="shared" si="24"/>
        <v>#N/A</v>
      </c>
      <c r="G134" t="e">
        <f t="shared" si="24"/>
        <v>#N/A</v>
      </c>
      <c r="H134" t="e">
        <f t="shared" si="25"/>
        <v>#N/A</v>
      </c>
      <c r="I134" t="e">
        <f t="shared" si="25"/>
        <v>#N/A</v>
      </c>
      <c r="J134">
        <f t="shared" si="25"/>
        <v>370</v>
      </c>
      <c r="K134" t="e">
        <f t="shared" si="21"/>
        <v>#N/A</v>
      </c>
      <c r="M134" s="1">
        <v>235</v>
      </c>
      <c r="N134" s="1" t="s">
        <v>56</v>
      </c>
      <c r="O134" t="e">
        <f t="shared" si="26"/>
        <v>#N/A</v>
      </c>
      <c r="P134" t="e">
        <f t="shared" si="27"/>
        <v>#N/A</v>
      </c>
      <c r="Q134">
        <f t="shared" si="28"/>
        <v>235</v>
      </c>
      <c r="T134" s="22"/>
      <c r="U134" s="22"/>
      <c r="Z134" s="1">
        <v>64</v>
      </c>
      <c r="AA134" s="1" t="s">
        <v>56</v>
      </c>
      <c r="AB134" t="e">
        <f t="shared" si="29"/>
        <v>#N/A</v>
      </c>
      <c r="AC134" t="e">
        <f t="shared" si="30"/>
        <v>#N/A</v>
      </c>
      <c r="AD134">
        <f t="shared" si="31"/>
        <v>64</v>
      </c>
    </row>
    <row r="135" spans="1:30">
      <c r="A135" s="1">
        <v>146</v>
      </c>
      <c r="B135" s="1" t="s">
        <v>169</v>
      </c>
      <c r="C135" t="str">
        <f t="shared" si="22"/>
        <v>Medium</v>
      </c>
      <c r="D135" t="e">
        <f t="shared" si="23"/>
        <v>#N/A</v>
      </c>
      <c r="E135" t="e">
        <f t="shared" si="24"/>
        <v>#N/A</v>
      </c>
      <c r="F135" t="e">
        <f t="shared" si="24"/>
        <v>#N/A</v>
      </c>
      <c r="G135" t="e">
        <f t="shared" si="24"/>
        <v>#N/A</v>
      </c>
      <c r="H135">
        <f t="shared" si="25"/>
        <v>146</v>
      </c>
      <c r="I135" t="e">
        <f t="shared" si="25"/>
        <v>#N/A</v>
      </c>
      <c r="J135" t="e">
        <f t="shared" si="25"/>
        <v>#N/A</v>
      </c>
      <c r="K135" t="e">
        <f t="shared" si="21"/>
        <v>#N/A</v>
      </c>
      <c r="M135" s="1">
        <v>260</v>
      </c>
      <c r="N135" s="1" t="s">
        <v>26</v>
      </c>
      <c r="O135">
        <f t="shared" si="26"/>
        <v>260</v>
      </c>
      <c r="P135" t="e">
        <f t="shared" si="27"/>
        <v>#N/A</v>
      </c>
      <c r="Q135" t="e">
        <f t="shared" si="28"/>
        <v>#N/A</v>
      </c>
      <c r="T135" s="22"/>
      <c r="U135" s="22"/>
      <c r="Z135" s="1">
        <v>45.4</v>
      </c>
      <c r="AA135" s="1" t="s">
        <v>26</v>
      </c>
      <c r="AB135">
        <f t="shared" si="29"/>
        <v>45.4</v>
      </c>
      <c r="AC135" t="e">
        <f t="shared" si="30"/>
        <v>#N/A</v>
      </c>
      <c r="AD135" t="e">
        <f t="shared" si="31"/>
        <v>#N/A</v>
      </c>
    </row>
    <row r="136" spans="1:30">
      <c r="A136" s="1">
        <v>141</v>
      </c>
      <c r="B136" s="1" t="s">
        <v>169</v>
      </c>
      <c r="C136" t="str">
        <f t="shared" si="22"/>
        <v>Medium</v>
      </c>
      <c r="D136" t="e">
        <f t="shared" si="23"/>
        <v>#N/A</v>
      </c>
      <c r="E136" t="e">
        <f t="shared" si="24"/>
        <v>#N/A</v>
      </c>
      <c r="F136" t="e">
        <f t="shared" si="24"/>
        <v>#N/A</v>
      </c>
      <c r="G136" t="e">
        <f t="shared" si="24"/>
        <v>#N/A</v>
      </c>
      <c r="H136">
        <f t="shared" si="25"/>
        <v>141</v>
      </c>
      <c r="I136" t="e">
        <f t="shared" si="25"/>
        <v>#N/A</v>
      </c>
      <c r="J136" t="e">
        <f t="shared" si="25"/>
        <v>#N/A</v>
      </c>
      <c r="K136" t="e">
        <f t="shared" si="21"/>
        <v>#N/A</v>
      </c>
      <c r="M136" s="1">
        <v>340</v>
      </c>
      <c r="N136" s="1" t="s">
        <v>26</v>
      </c>
      <c r="O136">
        <f t="shared" si="26"/>
        <v>340</v>
      </c>
      <c r="P136" t="e">
        <f t="shared" si="27"/>
        <v>#N/A</v>
      </c>
      <c r="Q136" t="e">
        <f t="shared" si="28"/>
        <v>#N/A</v>
      </c>
      <c r="T136" s="22"/>
      <c r="U136" s="22"/>
      <c r="Z136" s="1">
        <v>59.3</v>
      </c>
      <c r="AA136" s="1" t="s">
        <v>26</v>
      </c>
      <c r="AB136">
        <f t="shared" si="29"/>
        <v>59.3</v>
      </c>
      <c r="AC136" t="e">
        <f t="shared" si="30"/>
        <v>#N/A</v>
      </c>
      <c r="AD136" t="e">
        <f t="shared" si="31"/>
        <v>#N/A</v>
      </c>
    </row>
    <row r="137" spans="1:30">
      <c r="A137" s="1">
        <v>148</v>
      </c>
      <c r="B137" s="1" t="s">
        <v>169</v>
      </c>
      <c r="C137" t="str">
        <f t="shared" si="22"/>
        <v>Medium</v>
      </c>
      <c r="D137" t="e">
        <f t="shared" si="23"/>
        <v>#N/A</v>
      </c>
      <c r="E137" t="e">
        <f t="shared" si="24"/>
        <v>#N/A</v>
      </c>
      <c r="F137" t="e">
        <f t="shared" si="24"/>
        <v>#N/A</v>
      </c>
      <c r="G137" t="e">
        <f t="shared" si="24"/>
        <v>#N/A</v>
      </c>
      <c r="H137">
        <f t="shared" si="25"/>
        <v>148</v>
      </c>
      <c r="I137" t="e">
        <f t="shared" si="25"/>
        <v>#N/A</v>
      </c>
      <c r="J137" t="e">
        <f t="shared" si="25"/>
        <v>#N/A</v>
      </c>
      <c r="K137" t="e">
        <f t="shared" si="21"/>
        <v>#N/A</v>
      </c>
      <c r="M137" s="1">
        <v>325</v>
      </c>
      <c r="N137" s="1" t="s">
        <v>26</v>
      </c>
      <c r="O137">
        <f t="shared" si="26"/>
        <v>325</v>
      </c>
      <c r="P137" t="e">
        <f t="shared" si="27"/>
        <v>#N/A</v>
      </c>
      <c r="Q137" t="e">
        <f t="shared" si="28"/>
        <v>#N/A</v>
      </c>
      <c r="T137" s="22"/>
      <c r="U137" s="22"/>
      <c r="Z137" s="1">
        <v>59.3</v>
      </c>
      <c r="AA137" s="1" t="s">
        <v>26</v>
      </c>
      <c r="AB137">
        <f t="shared" si="29"/>
        <v>59.3</v>
      </c>
      <c r="AC137" t="e">
        <f t="shared" si="30"/>
        <v>#N/A</v>
      </c>
      <c r="AD137" t="e">
        <f t="shared" si="31"/>
        <v>#N/A</v>
      </c>
    </row>
    <row r="138" spans="1:30">
      <c r="A138" s="1">
        <v>161</v>
      </c>
      <c r="B138" s="1" t="s">
        <v>122</v>
      </c>
      <c r="C138" t="str">
        <f t="shared" si="22"/>
        <v>Large</v>
      </c>
      <c r="D138" t="e">
        <f t="shared" si="23"/>
        <v>#N/A</v>
      </c>
      <c r="E138" t="e">
        <f t="shared" si="24"/>
        <v>#N/A</v>
      </c>
      <c r="F138">
        <f t="shared" si="24"/>
        <v>161</v>
      </c>
      <c r="G138" t="e">
        <f t="shared" si="24"/>
        <v>#N/A</v>
      </c>
      <c r="H138" t="e">
        <f t="shared" si="25"/>
        <v>#N/A</v>
      </c>
      <c r="I138" t="e">
        <f t="shared" si="25"/>
        <v>#N/A</v>
      </c>
      <c r="J138" t="e">
        <f t="shared" si="25"/>
        <v>#N/A</v>
      </c>
      <c r="K138" t="e">
        <f t="shared" si="21"/>
        <v>#N/A</v>
      </c>
      <c r="M138" s="1">
        <v>430</v>
      </c>
      <c r="N138" s="1" t="s">
        <v>63</v>
      </c>
      <c r="O138" t="e">
        <f t="shared" si="26"/>
        <v>#N/A</v>
      </c>
      <c r="P138">
        <f t="shared" si="27"/>
        <v>430</v>
      </c>
      <c r="Q138" t="e">
        <f t="shared" si="28"/>
        <v>#N/A</v>
      </c>
      <c r="T138" s="22"/>
      <c r="U138" s="22"/>
      <c r="Z138" s="1">
        <v>83.5</v>
      </c>
      <c r="AA138" s="1" t="s">
        <v>63</v>
      </c>
      <c r="AB138" t="e">
        <f t="shared" si="29"/>
        <v>#N/A</v>
      </c>
      <c r="AC138">
        <f t="shared" si="30"/>
        <v>83.5</v>
      </c>
      <c r="AD138" t="e">
        <f t="shared" si="31"/>
        <v>#N/A</v>
      </c>
    </row>
    <row r="139" spans="1:30">
      <c r="A139" s="1">
        <v>146</v>
      </c>
      <c r="B139" s="1" t="s">
        <v>122</v>
      </c>
      <c r="C139" t="str">
        <f t="shared" si="22"/>
        <v>Large</v>
      </c>
      <c r="D139" t="e">
        <f t="shared" si="23"/>
        <v>#N/A</v>
      </c>
      <c r="E139" t="e">
        <f t="shared" si="24"/>
        <v>#N/A</v>
      </c>
      <c r="F139">
        <f t="shared" si="24"/>
        <v>146</v>
      </c>
      <c r="G139" t="e">
        <f t="shared" si="24"/>
        <v>#N/A</v>
      </c>
      <c r="H139" t="e">
        <f t="shared" si="25"/>
        <v>#N/A</v>
      </c>
      <c r="I139" t="e">
        <f t="shared" si="25"/>
        <v>#N/A</v>
      </c>
      <c r="J139" t="e">
        <f t="shared" si="25"/>
        <v>#N/A</v>
      </c>
      <c r="K139" t="e">
        <f t="shared" si="21"/>
        <v>#N/A</v>
      </c>
      <c r="M139" s="1">
        <v>350</v>
      </c>
      <c r="N139" s="1" t="s">
        <v>26</v>
      </c>
      <c r="O139">
        <f t="shared" si="26"/>
        <v>350</v>
      </c>
      <c r="P139" t="e">
        <f t="shared" si="27"/>
        <v>#N/A</v>
      </c>
      <c r="Q139" t="e">
        <f t="shared" si="28"/>
        <v>#N/A</v>
      </c>
      <c r="T139" s="22"/>
      <c r="U139" s="22"/>
      <c r="Z139" s="1">
        <v>64.3</v>
      </c>
      <c r="AA139" s="1" t="s">
        <v>26</v>
      </c>
      <c r="AB139">
        <f t="shared" si="29"/>
        <v>64.3</v>
      </c>
      <c r="AC139" t="e">
        <f t="shared" si="30"/>
        <v>#N/A</v>
      </c>
      <c r="AD139" t="e">
        <f t="shared" si="31"/>
        <v>#N/A</v>
      </c>
    </row>
    <row r="140" spans="1:30">
      <c r="A140" s="1">
        <v>146</v>
      </c>
      <c r="B140" s="1" t="s">
        <v>122</v>
      </c>
      <c r="C140" t="str">
        <f t="shared" si="22"/>
        <v>Large</v>
      </c>
      <c r="D140" t="e">
        <f t="shared" si="23"/>
        <v>#N/A</v>
      </c>
      <c r="E140" t="e">
        <f t="shared" si="24"/>
        <v>#N/A</v>
      </c>
      <c r="F140">
        <f t="shared" si="24"/>
        <v>146</v>
      </c>
      <c r="G140" t="e">
        <f t="shared" si="24"/>
        <v>#N/A</v>
      </c>
      <c r="H140" t="e">
        <f t="shared" si="25"/>
        <v>#N/A</v>
      </c>
      <c r="I140" t="e">
        <f t="shared" si="25"/>
        <v>#N/A</v>
      </c>
      <c r="J140" t="e">
        <f t="shared" si="25"/>
        <v>#N/A</v>
      </c>
      <c r="K140" t="e">
        <f t="shared" si="21"/>
        <v>#N/A</v>
      </c>
      <c r="M140" s="1">
        <v>350</v>
      </c>
      <c r="N140" s="1" t="s">
        <v>26</v>
      </c>
      <c r="O140">
        <f t="shared" si="26"/>
        <v>350</v>
      </c>
      <c r="P140" t="e">
        <f t="shared" si="27"/>
        <v>#N/A</v>
      </c>
      <c r="Q140" t="e">
        <f t="shared" si="28"/>
        <v>#N/A</v>
      </c>
      <c r="T140" s="22"/>
      <c r="U140" s="22"/>
      <c r="Z140" s="1">
        <v>64.3</v>
      </c>
      <c r="AA140" s="1" t="s">
        <v>26</v>
      </c>
      <c r="AB140">
        <f t="shared" si="29"/>
        <v>64.3</v>
      </c>
      <c r="AC140" t="e">
        <f t="shared" si="30"/>
        <v>#N/A</v>
      </c>
      <c r="AD140" t="e">
        <f t="shared" si="31"/>
        <v>#N/A</v>
      </c>
    </row>
    <row r="141" spans="1:30">
      <c r="A141" s="1">
        <v>159</v>
      </c>
      <c r="B141" s="1" t="s">
        <v>111</v>
      </c>
      <c r="C141" t="str">
        <f t="shared" si="22"/>
        <v>Luxury</v>
      </c>
      <c r="D141" t="e">
        <f t="shared" si="23"/>
        <v>#N/A</v>
      </c>
      <c r="E141" t="e">
        <f t="shared" si="24"/>
        <v>#N/A</v>
      </c>
      <c r="F141" t="e">
        <f t="shared" si="24"/>
        <v>#N/A</v>
      </c>
      <c r="G141">
        <f t="shared" si="24"/>
        <v>159</v>
      </c>
      <c r="H141" t="e">
        <f t="shared" si="25"/>
        <v>#N/A</v>
      </c>
      <c r="I141" t="e">
        <f t="shared" si="25"/>
        <v>#N/A</v>
      </c>
      <c r="J141" t="e">
        <f t="shared" si="25"/>
        <v>#N/A</v>
      </c>
      <c r="K141" t="e">
        <f t="shared" si="21"/>
        <v>#N/A</v>
      </c>
      <c r="M141" s="1">
        <v>440</v>
      </c>
      <c r="N141" s="1" t="s">
        <v>63</v>
      </c>
      <c r="O141" t="e">
        <f t="shared" si="26"/>
        <v>#N/A</v>
      </c>
      <c r="P141">
        <f t="shared" si="27"/>
        <v>440</v>
      </c>
      <c r="Q141" t="e">
        <f t="shared" si="28"/>
        <v>#N/A</v>
      </c>
      <c r="T141" s="22"/>
      <c r="U141" s="22"/>
      <c r="Z141" s="1">
        <v>82.5</v>
      </c>
      <c r="AA141" s="1" t="s">
        <v>63</v>
      </c>
      <c r="AB141" t="e">
        <f t="shared" si="29"/>
        <v>#N/A</v>
      </c>
      <c r="AC141">
        <f t="shared" si="30"/>
        <v>82.5</v>
      </c>
      <c r="AD141" t="e">
        <f t="shared" si="31"/>
        <v>#N/A</v>
      </c>
    </row>
    <row r="142" spans="1:30">
      <c r="A142" s="1">
        <v>143</v>
      </c>
      <c r="B142" s="1" t="s">
        <v>40</v>
      </c>
      <c r="C142" t="str">
        <f t="shared" si="22"/>
        <v>Medium</v>
      </c>
      <c r="D142" t="e">
        <f t="shared" si="23"/>
        <v>#N/A</v>
      </c>
      <c r="E142" t="e">
        <f t="shared" si="24"/>
        <v>#N/A</v>
      </c>
      <c r="F142" t="e">
        <f t="shared" si="24"/>
        <v>#N/A</v>
      </c>
      <c r="G142" t="e">
        <f t="shared" si="24"/>
        <v>#N/A</v>
      </c>
      <c r="H142">
        <f t="shared" si="25"/>
        <v>143</v>
      </c>
      <c r="I142" t="e">
        <f t="shared" si="25"/>
        <v>#N/A</v>
      </c>
      <c r="J142" t="e">
        <f t="shared" si="25"/>
        <v>#N/A</v>
      </c>
      <c r="K142" t="e">
        <f t="shared" si="21"/>
        <v>#N/A</v>
      </c>
      <c r="M142" s="1">
        <v>390</v>
      </c>
      <c r="N142" s="1" t="s">
        <v>56</v>
      </c>
      <c r="O142" t="e">
        <f t="shared" si="26"/>
        <v>#N/A</v>
      </c>
      <c r="P142" t="e">
        <f t="shared" si="27"/>
        <v>#N/A</v>
      </c>
      <c r="Q142">
        <f t="shared" si="28"/>
        <v>390</v>
      </c>
      <c r="T142" s="22"/>
      <c r="U142" s="22"/>
      <c r="Z142" s="1">
        <v>74</v>
      </c>
      <c r="AA142" s="1" t="s">
        <v>56</v>
      </c>
      <c r="AB142" t="e">
        <f t="shared" si="29"/>
        <v>#N/A</v>
      </c>
      <c r="AC142" t="e">
        <f t="shared" si="30"/>
        <v>#N/A</v>
      </c>
      <c r="AD142">
        <f t="shared" si="31"/>
        <v>74</v>
      </c>
    </row>
    <row r="143" spans="1:30">
      <c r="A143" s="1">
        <v>157</v>
      </c>
      <c r="B143" s="1" t="s">
        <v>40</v>
      </c>
      <c r="C143" t="str">
        <f t="shared" si="22"/>
        <v>Medium</v>
      </c>
      <c r="D143" t="e">
        <f t="shared" si="23"/>
        <v>#N/A</v>
      </c>
      <c r="E143" t="e">
        <f t="shared" si="24"/>
        <v>#N/A</v>
      </c>
      <c r="F143" t="e">
        <f t="shared" si="24"/>
        <v>#N/A</v>
      </c>
      <c r="G143" t="e">
        <f t="shared" si="24"/>
        <v>#N/A</v>
      </c>
      <c r="H143">
        <f t="shared" si="25"/>
        <v>157</v>
      </c>
      <c r="I143" t="e">
        <f t="shared" si="25"/>
        <v>#N/A</v>
      </c>
      <c r="J143" t="e">
        <f t="shared" si="25"/>
        <v>#N/A</v>
      </c>
      <c r="K143" t="e">
        <f t="shared" si="21"/>
        <v>#N/A</v>
      </c>
      <c r="M143" s="1">
        <v>375</v>
      </c>
      <c r="N143" s="1" t="s">
        <v>63</v>
      </c>
      <c r="O143" t="e">
        <f t="shared" si="26"/>
        <v>#N/A</v>
      </c>
      <c r="P143">
        <f t="shared" si="27"/>
        <v>375</v>
      </c>
      <c r="Q143" t="e">
        <f t="shared" si="28"/>
        <v>#N/A</v>
      </c>
      <c r="T143" s="22"/>
      <c r="U143" s="22"/>
      <c r="Z143" s="1">
        <v>74</v>
      </c>
      <c r="AA143" s="1" t="s">
        <v>63</v>
      </c>
      <c r="AB143" t="e">
        <f t="shared" si="29"/>
        <v>#N/A</v>
      </c>
      <c r="AC143">
        <f t="shared" si="30"/>
        <v>74</v>
      </c>
      <c r="AD143" t="e">
        <f t="shared" si="31"/>
        <v>#N/A</v>
      </c>
    </row>
    <row r="144" spans="1:30">
      <c r="A144" s="1">
        <v>159</v>
      </c>
      <c r="B144" s="1" t="s">
        <v>40</v>
      </c>
      <c r="C144" t="str">
        <f t="shared" si="22"/>
        <v>Medium</v>
      </c>
      <c r="D144" t="e">
        <f t="shared" si="23"/>
        <v>#N/A</v>
      </c>
      <c r="E144" t="e">
        <f t="shared" si="24"/>
        <v>#N/A</v>
      </c>
      <c r="F144" t="e">
        <f t="shared" si="24"/>
        <v>#N/A</v>
      </c>
      <c r="G144" t="e">
        <f t="shared" si="24"/>
        <v>#N/A</v>
      </c>
      <c r="H144">
        <f t="shared" si="25"/>
        <v>159</v>
      </c>
      <c r="I144" t="e">
        <f t="shared" si="25"/>
        <v>#N/A</v>
      </c>
      <c r="J144" t="e">
        <f t="shared" si="25"/>
        <v>#N/A</v>
      </c>
      <c r="K144" t="e">
        <f t="shared" si="21"/>
        <v>#N/A</v>
      </c>
      <c r="M144" s="1">
        <v>360</v>
      </c>
      <c r="N144" s="1" t="s">
        <v>63</v>
      </c>
      <c r="O144" t="e">
        <f t="shared" si="26"/>
        <v>#N/A</v>
      </c>
      <c r="P144">
        <f t="shared" si="27"/>
        <v>360</v>
      </c>
      <c r="Q144" t="e">
        <f t="shared" si="28"/>
        <v>#N/A</v>
      </c>
      <c r="T144" s="22"/>
      <c r="U144" s="22"/>
      <c r="Z144" s="1">
        <v>74</v>
      </c>
      <c r="AA144" s="1" t="s">
        <v>63</v>
      </c>
      <c r="AB144" t="e">
        <f t="shared" si="29"/>
        <v>#N/A</v>
      </c>
      <c r="AC144">
        <f t="shared" si="30"/>
        <v>74</v>
      </c>
      <c r="AD144" t="e">
        <f t="shared" si="31"/>
        <v>#N/A</v>
      </c>
    </row>
    <row r="145" spans="1:30">
      <c r="A145" s="1">
        <v>163</v>
      </c>
      <c r="B145" s="1" t="s">
        <v>89</v>
      </c>
      <c r="C145" t="str">
        <f t="shared" si="22"/>
        <v>Large</v>
      </c>
      <c r="D145" t="e">
        <f t="shared" si="23"/>
        <v>#N/A</v>
      </c>
      <c r="E145" t="e">
        <f t="shared" si="24"/>
        <v>#N/A</v>
      </c>
      <c r="F145">
        <f t="shared" si="24"/>
        <v>163</v>
      </c>
      <c r="G145" t="e">
        <f t="shared" si="24"/>
        <v>#N/A</v>
      </c>
      <c r="H145" t="e">
        <f t="shared" si="25"/>
        <v>#N/A</v>
      </c>
      <c r="I145" t="e">
        <f t="shared" si="25"/>
        <v>#N/A</v>
      </c>
      <c r="J145" t="e">
        <f t="shared" si="25"/>
        <v>#N/A</v>
      </c>
      <c r="K145" t="e">
        <f t="shared" si="21"/>
        <v>#N/A</v>
      </c>
      <c r="M145" s="1">
        <v>350</v>
      </c>
      <c r="N145" s="1" t="s">
        <v>63</v>
      </c>
      <c r="O145" t="e">
        <f t="shared" si="26"/>
        <v>#N/A</v>
      </c>
      <c r="P145">
        <f t="shared" si="27"/>
        <v>350</v>
      </c>
      <c r="Q145" t="e">
        <f t="shared" si="28"/>
        <v>#N/A</v>
      </c>
      <c r="T145" s="22"/>
      <c r="U145" s="22"/>
      <c r="Z145" s="1">
        <v>74</v>
      </c>
      <c r="AA145" s="1" t="s">
        <v>63</v>
      </c>
      <c r="AB145" t="e">
        <f t="shared" si="29"/>
        <v>#N/A</v>
      </c>
      <c r="AC145">
        <f t="shared" si="30"/>
        <v>74</v>
      </c>
      <c r="AD145" t="e">
        <f t="shared" si="31"/>
        <v>#N/A</v>
      </c>
    </row>
    <row r="146" spans="1:30">
      <c r="A146" s="1">
        <v>150</v>
      </c>
      <c r="B146" s="1" t="s">
        <v>33</v>
      </c>
      <c r="C146" t="str">
        <f t="shared" si="22"/>
        <v>Compact</v>
      </c>
      <c r="D146">
        <f t="shared" si="23"/>
        <v>150</v>
      </c>
      <c r="E146" t="e">
        <f t="shared" si="24"/>
        <v>#N/A</v>
      </c>
      <c r="F146" t="e">
        <f t="shared" si="24"/>
        <v>#N/A</v>
      </c>
      <c r="G146" t="e">
        <f t="shared" si="24"/>
        <v>#N/A</v>
      </c>
      <c r="H146" t="e">
        <f t="shared" si="25"/>
        <v>#N/A</v>
      </c>
      <c r="I146" t="e">
        <f t="shared" si="25"/>
        <v>#N/A</v>
      </c>
      <c r="J146" t="e">
        <f t="shared" si="25"/>
        <v>#N/A</v>
      </c>
      <c r="K146" t="e">
        <f t="shared" si="21"/>
        <v>#N/A</v>
      </c>
      <c r="M146" s="1">
        <v>335</v>
      </c>
      <c r="N146" s="1" t="s">
        <v>26</v>
      </c>
      <c r="O146">
        <f t="shared" si="26"/>
        <v>335</v>
      </c>
      <c r="P146" t="e">
        <f t="shared" si="27"/>
        <v>#N/A</v>
      </c>
      <c r="Q146" t="e">
        <f t="shared" si="28"/>
        <v>#N/A</v>
      </c>
      <c r="T146" s="22"/>
      <c r="U146" s="22"/>
      <c r="Z146" s="1">
        <v>61.9</v>
      </c>
      <c r="AA146" s="1" t="s">
        <v>26</v>
      </c>
      <c r="AB146">
        <f t="shared" si="29"/>
        <v>61.9</v>
      </c>
      <c r="AC146" t="e">
        <f t="shared" si="30"/>
        <v>#N/A</v>
      </c>
      <c r="AD146" t="e">
        <f t="shared" si="31"/>
        <v>#N/A</v>
      </c>
    </row>
    <row r="147" spans="1:30">
      <c r="A147" s="1">
        <v>217</v>
      </c>
      <c r="B147" s="1" t="s">
        <v>212</v>
      </c>
      <c r="C147" t="str">
        <f t="shared" si="22"/>
        <v>Luxury</v>
      </c>
      <c r="D147" t="e">
        <f t="shared" si="23"/>
        <v>#N/A</v>
      </c>
      <c r="E147" t="e">
        <f t="shared" si="24"/>
        <v>#N/A</v>
      </c>
      <c r="F147" t="e">
        <f t="shared" si="24"/>
        <v>#N/A</v>
      </c>
      <c r="G147">
        <f t="shared" si="24"/>
        <v>217</v>
      </c>
      <c r="H147" t="e">
        <f t="shared" si="25"/>
        <v>#N/A</v>
      </c>
      <c r="I147" t="e">
        <f t="shared" si="25"/>
        <v>#N/A</v>
      </c>
      <c r="J147" t="e">
        <f t="shared" si="25"/>
        <v>#N/A</v>
      </c>
      <c r="K147" t="e">
        <f t="shared" si="21"/>
        <v>#N/A</v>
      </c>
      <c r="M147" s="1">
        <v>455</v>
      </c>
      <c r="N147" s="1" t="s">
        <v>63</v>
      </c>
      <c r="O147" t="e">
        <f t="shared" si="26"/>
        <v>#N/A</v>
      </c>
      <c r="P147">
        <f t="shared" si="27"/>
        <v>455</v>
      </c>
      <c r="Q147" t="e">
        <f t="shared" si="28"/>
        <v>#N/A</v>
      </c>
      <c r="T147" s="22"/>
      <c r="U147" s="22"/>
      <c r="Z147" s="1">
        <v>112</v>
      </c>
      <c r="AA147" s="1" t="s">
        <v>63</v>
      </c>
      <c r="AB147" t="e">
        <f t="shared" si="29"/>
        <v>#N/A</v>
      </c>
      <c r="AC147">
        <f t="shared" si="30"/>
        <v>112</v>
      </c>
      <c r="AD147" t="e">
        <f t="shared" si="31"/>
        <v>#N/A</v>
      </c>
    </row>
    <row r="148" spans="1:30">
      <c r="A148" s="1">
        <v>193</v>
      </c>
      <c r="B148" s="1" t="s">
        <v>212</v>
      </c>
      <c r="C148" t="str">
        <f t="shared" si="22"/>
        <v>Luxury</v>
      </c>
      <c r="D148" t="e">
        <f t="shared" si="23"/>
        <v>#N/A</v>
      </c>
      <c r="E148" t="e">
        <f t="shared" si="24"/>
        <v>#N/A</v>
      </c>
      <c r="F148" t="e">
        <f t="shared" si="24"/>
        <v>#N/A</v>
      </c>
      <c r="G148">
        <f t="shared" si="24"/>
        <v>193</v>
      </c>
      <c r="H148" t="e">
        <f t="shared" si="25"/>
        <v>#N/A</v>
      </c>
      <c r="I148" t="e">
        <f t="shared" si="25"/>
        <v>#N/A</v>
      </c>
      <c r="J148" t="e">
        <f t="shared" si="25"/>
        <v>#N/A</v>
      </c>
      <c r="K148" t="e">
        <f t="shared" si="21"/>
        <v>#N/A</v>
      </c>
      <c r="M148" s="1">
        <v>320</v>
      </c>
      <c r="N148" s="1" t="s">
        <v>63</v>
      </c>
      <c r="O148" t="e">
        <f t="shared" si="26"/>
        <v>#N/A</v>
      </c>
      <c r="P148">
        <f t="shared" si="27"/>
        <v>320</v>
      </c>
      <c r="Q148" t="e">
        <f t="shared" si="28"/>
        <v>#N/A</v>
      </c>
      <c r="T148" s="22"/>
      <c r="U148" s="22"/>
      <c r="Z148" s="1">
        <v>76.5</v>
      </c>
      <c r="AA148" s="1" t="s">
        <v>63</v>
      </c>
      <c r="AB148" t="e">
        <f t="shared" si="29"/>
        <v>#N/A</v>
      </c>
      <c r="AC148">
        <f t="shared" si="30"/>
        <v>76.5</v>
      </c>
      <c r="AD148" t="e">
        <f t="shared" si="31"/>
        <v>#N/A</v>
      </c>
    </row>
    <row r="149" spans="1:30">
      <c r="A149" s="1">
        <v>194</v>
      </c>
      <c r="B149" s="1" t="s">
        <v>212</v>
      </c>
      <c r="C149" t="str">
        <f t="shared" si="22"/>
        <v>Luxury</v>
      </c>
      <c r="D149" t="e">
        <f t="shared" si="23"/>
        <v>#N/A</v>
      </c>
      <c r="E149" t="e">
        <f t="shared" si="24"/>
        <v>#N/A</v>
      </c>
      <c r="F149" t="e">
        <f t="shared" si="24"/>
        <v>#N/A</v>
      </c>
      <c r="G149">
        <f t="shared" si="24"/>
        <v>194</v>
      </c>
      <c r="H149" t="e">
        <f t="shared" si="25"/>
        <v>#N/A</v>
      </c>
      <c r="I149" t="e">
        <f t="shared" si="25"/>
        <v>#N/A</v>
      </c>
      <c r="J149" t="e">
        <f t="shared" si="25"/>
        <v>#N/A</v>
      </c>
      <c r="K149" t="e">
        <f t="shared" si="21"/>
        <v>#N/A</v>
      </c>
      <c r="M149" s="1">
        <v>370</v>
      </c>
      <c r="N149" s="1" t="s">
        <v>63</v>
      </c>
      <c r="O149" t="e">
        <f t="shared" si="26"/>
        <v>#N/A</v>
      </c>
      <c r="P149">
        <f t="shared" si="27"/>
        <v>370</v>
      </c>
      <c r="Q149" t="e">
        <f t="shared" si="28"/>
        <v>#N/A</v>
      </c>
      <c r="T149" s="22"/>
      <c r="U149" s="22"/>
      <c r="Z149" s="1">
        <v>90</v>
      </c>
      <c r="AA149" s="1" t="s">
        <v>63</v>
      </c>
      <c r="AB149" t="e">
        <f t="shared" si="29"/>
        <v>#N/A</v>
      </c>
      <c r="AC149">
        <f t="shared" si="30"/>
        <v>90</v>
      </c>
      <c r="AD149" t="e">
        <f t="shared" si="31"/>
        <v>#N/A</v>
      </c>
    </row>
    <row r="150" spans="1:30">
      <c r="A150" s="1">
        <v>124</v>
      </c>
      <c r="B150" s="1" t="s">
        <v>365</v>
      </c>
      <c r="C150" t="str">
        <f t="shared" si="22"/>
        <v>Mini</v>
      </c>
      <c r="D150" t="e">
        <f t="shared" si="23"/>
        <v>#N/A</v>
      </c>
      <c r="E150" t="e">
        <f t="shared" si="24"/>
        <v>#N/A</v>
      </c>
      <c r="F150" t="e">
        <f t="shared" si="24"/>
        <v>#N/A</v>
      </c>
      <c r="G150" t="e">
        <f t="shared" si="24"/>
        <v>#N/A</v>
      </c>
      <c r="H150" t="e">
        <f t="shared" si="25"/>
        <v>#N/A</v>
      </c>
      <c r="I150">
        <f t="shared" si="25"/>
        <v>124</v>
      </c>
      <c r="J150" t="e">
        <f t="shared" si="25"/>
        <v>#N/A</v>
      </c>
      <c r="K150" t="e">
        <f t="shared" si="21"/>
        <v>#N/A</v>
      </c>
      <c r="M150" s="1">
        <v>300</v>
      </c>
      <c r="N150" s="1" t="s">
        <v>26</v>
      </c>
      <c r="O150">
        <f t="shared" si="26"/>
        <v>300</v>
      </c>
      <c r="P150" t="e">
        <f t="shared" si="27"/>
        <v>#N/A</v>
      </c>
      <c r="Q150" t="e">
        <f t="shared" si="28"/>
        <v>#N/A</v>
      </c>
      <c r="T150" s="22"/>
      <c r="U150" s="22"/>
      <c r="Z150" s="1">
        <v>46</v>
      </c>
      <c r="AA150" s="1" t="s">
        <v>26</v>
      </c>
      <c r="AB150">
        <f t="shared" si="29"/>
        <v>46</v>
      </c>
      <c r="AC150" t="e">
        <f t="shared" si="30"/>
        <v>#N/A</v>
      </c>
      <c r="AD150" t="e">
        <f t="shared" si="31"/>
        <v>#N/A</v>
      </c>
    </row>
    <row r="151" spans="1:30">
      <c r="A151" s="1">
        <v>119</v>
      </c>
      <c r="B151" s="1" t="s">
        <v>365</v>
      </c>
      <c r="C151" t="str">
        <f t="shared" si="22"/>
        <v>Mini</v>
      </c>
      <c r="D151" t="e">
        <f t="shared" si="23"/>
        <v>#N/A</v>
      </c>
      <c r="E151" t="e">
        <f t="shared" si="24"/>
        <v>#N/A</v>
      </c>
      <c r="F151" t="e">
        <f t="shared" si="24"/>
        <v>#N/A</v>
      </c>
      <c r="G151" t="e">
        <f t="shared" si="24"/>
        <v>#N/A</v>
      </c>
      <c r="H151" t="e">
        <f t="shared" si="25"/>
        <v>#N/A</v>
      </c>
      <c r="I151">
        <f t="shared" si="25"/>
        <v>119</v>
      </c>
      <c r="J151" t="e">
        <f t="shared" si="25"/>
        <v>#N/A</v>
      </c>
      <c r="K151" t="e">
        <f t="shared" si="21"/>
        <v>#N/A</v>
      </c>
      <c r="M151" s="1">
        <v>255</v>
      </c>
      <c r="N151" s="1" t="s">
        <v>26</v>
      </c>
      <c r="O151">
        <f t="shared" si="26"/>
        <v>255</v>
      </c>
      <c r="P151" t="e">
        <f t="shared" si="27"/>
        <v>#N/A</v>
      </c>
      <c r="Q151" t="e">
        <f t="shared" si="28"/>
        <v>#N/A</v>
      </c>
      <c r="T151" s="22"/>
      <c r="U151" s="22"/>
      <c r="Z151" s="1">
        <v>39</v>
      </c>
      <c r="AA151" s="1" t="s">
        <v>26</v>
      </c>
      <c r="AB151">
        <f t="shared" si="29"/>
        <v>39</v>
      </c>
      <c r="AC151" t="e">
        <f t="shared" si="30"/>
        <v>#N/A</v>
      </c>
      <c r="AD151" t="e">
        <f t="shared" si="31"/>
        <v>#N/A</v>
      </c>
    </row>
    <row r="152" spans="1:30">
      <c r="A152" s="1">
        <v>136</v>
      </c>
      <c r="B152" s="1" t="s">
        <v>40</v>
      </c>
      <c r="C152" t="str">
        <f t="shared" si="22"/>
        <v>Medium</v>
      </c>
      <c r="D152" t="e">
        <f t="shared" si="23"/>
        <v>#N/A</v>
      </c>
      <c r="E152" t="e">
        <f t="shared" si="24"/>
        <v>#N/A</v>
      </c>
      <c r="F152" t="e">
        <f t="shared" si="24"/>
        <v>#N/A</v>
      </c>
      <c r="G152" t="e">
        <f t="shared" si="24"/>
        <v>#N/A</v>
      </c>
      <c r="H152">
        <f t="shared" si="25"/>
        <v>136</v>
      </c>
      <c r="I152" t="e">
        <f t="shared" si="25"/>
        <v>#N/A</v>
      </c>
      <c r="J152" t="e">
        <f t="shared" si="25"/>
        <v>#N/A</v>
      </c>
      <c r="K152" t="e">
        <f t="shared" si="21"/>
        <v>#N/A</v>
      </c>
      <c r="M152" s="1">
        <v>345</v>
      </c>
      <c r="N152" s="1" t="s">
        <v>56</v>
      </c>
      <c r="O152" t="e">
        <f t="shared" si="26"/>
        <v>#N/A</v>
      </c>
      <c r="P152" t="e">
        <f t="shared" si="27"/>
        <v>#N/A</v>
      </c>
      <c r="Q152">
        <f t="shared" si="28"/>
        <v>345</v>
      </c>
      <c r="T152" s="22"/>
      <c r="U152" s="22"/>
      <c r="Z152" s="1">
        <v>60</v>
      </c>
      <c r="AA152" s="1" t="s">
        <v>56</v>
      </c>
      <c r="AB152" t="e">
        <f t="shared" si="29"/>
        <v>#N/A</v>
      </c>
      <c r="AC152" t="e">
        <f t="shared" si="30"/>
        <v>#N/A</v>
      </c>
      <c r="AD152">
        <f t="shared" si="31"/>
        <v>60</v>
      </c>
    </row>
    <row r="153" spans="1:30">
      <c r="A153" s="1">
        <v>162</v>
      </c>
      <c r="B153" s="1" t="s">
        <v>40</v>
      </c>
      <c r="C153" t="str">
        <f t="shared" si="22"/>
        <v>Medium</v>
      </c>
      <c r="D153" t="e">
        <f t="shared" si="23"/>
        <v>#N/A</v>
      </c>
      <c r="E153" t="e">
        <f t="shared" si="24"/>
        <v>#N/A</v>
      </c>
      <c r="F153" t="e">
        <f t="shared" si="24"/>
        <v>#N/A</v>
      </c>
      <c r="G153" t="e">
        <f t="shared" si="24"/>
        <v>#N/A</v>
      </c>
      <c r="H153">
        <f t="shared" si="25"/>
        <v>162</v>
      </c>
      <c r="I153" t="e">
        <f t="shared" si="25"/>
        <v>#N/A</v>
      </c>
      <c r="J153" t="e">
        <f t="shared" si="25"/>
        <v>#N/A</v>
      </c>
      <c r="K153" t="e">
        <f t="shared" si="21"/>
        <v>#N/A</v>
      </c>
      <c r="M153" s="1">
        <v>445</v>
      </c>
      <c r="N153" s="1" t="s">
        <v>63</v>
      </c>
      <c r="O153" t="e">
        <f t="shared" si="26"/>
        <v>#N/A</v>
      </c>
      <c r="P153">
        <f t="shared" si="27"/>
        <v>445</v>
      </c>
      <c r="Q153" t="e">
        <f t="shared" si="28"/>
        <v>#N/A</v>
      </c>
      <c r="T153" s="22"/>
      <c r="U153" s="22"/>
      <c r="Z153" s="1">
        <v>80</v>
      </c>
      <c r="AA153" s="1" t="s">
        <v>63</v>
      </c>
      <c r="AB153" t="e">
        <f t="shared" si="29"/>
        <v>#N/A</v>
      </c>
      <c r="AC153">
        <f t="shared" si="30"/>
        <v>80</v>
      </c>
      <c r="AD153" t="e">
        <f t="shared" si="31"/>
        <v>#N/A</v>
      </c>
    </row>
    <row r="154" spans="1:30">
      <c r="A154" s="1">
        <v>155</v>
      </c>
      <c r="B154" s="1" t="s">
        <v>40</v>
      </c>
      <c r="C154" t="str">
        <f t="shared" si="22"/>
        <v>Medium</v>
      </c>
      <c r="D154" t="e">
        <f t="shared" si="23"/>
        <v>#N/A</v>
      </c>
      <c r="E154" t="e">
        <f t="shared" si="24"/>
        <v>#N/A</v>
      </c>
      <c r="F154" t="e">
        <f t="shared" si="24"/>
        <v>#N/A</v>
      </c>
      <c r="G154" t="e">
        <f t="shared" si="24"/>
        <v>#N/A</v>
      </c>
      <c r="H154">
        <f t="shared" si="25"/>
        <v>155</v>
      </c>
      <c r="I154" t="e">
        <f t="shared" si="25"/>
        <v>#N/A</v>
      </c>
      <c r="J154" t="e">
        <f t="shared" si="25"/>
        <v>#N/A</v>
      </c>
      <c r="K154" t="e">
        <f t="shared" si="21"/>
        <v>#N/A</v>
      </c>
      <c r="M154" s="1">
        <v>450</v>
      </c>
      <c r="N154" s="1" t="s">
        <v>56</v>
      </c>
      <c r="O154" t="e">
        <f t="shared" si="26"/>
        <v>#N/A</v>
      </c>
      <c r="P154" t="e">
        <f t="shared" si="27"/>
        <v>#N/A</v>
      </c>
      <c r="Q154">
        <f t="shared" si="28"/>
        <v>450</v>
      </c>
      <c r="T154" s="22"/>
      <c r="U154" s="22"/>
      <c r="Z154" s="1">
        <v>80</v>
      </c>
      <c r="AA154" s="1" t="s">
        <v>56</v>
      </c>
      <c r="AB154" t="e">
        <f t="shared" si="29"/>
        <v>#N/A</v>
      </c>
      <c r="AC154" t="e">
        <f t="shared" si="30"/>
        <v>#N/A</v>
      </c>
      <c r="AD154">
        <f t="shared" si="31"/>
        <v>80</v>
      </c>
    </row>
    <row r="155" spans="1:30">
      <c r="A155" s="1">
        <v>179</v>
      </c>
      <c r="B155" s="1" t="s">
        <v>40</v>
      </c>
      <c r="C155" t="str">
        <f t="shared" si="22"/>
        <v>Medium</v>
      </c>
      <c r="D155" t="e">
        <f t="shared" si="23"/>
        <v>#N/A</v>
      </c>
      <c r="E155" t="e">
        <f t="shared" si="24"/>
        <v>#N/A</v>
      </c>
      <c r="F155" t="e">
        <f t="shared" si="24"/>
        <v>#N/A</v>
      </c>
      <c r="G155" t="e">
        <f t="shared" si="24"/>
        <v>#N/A</v>
      </c>
      <c r="H155">
        <f t="shared" si="25"/>
        <v>179</v>
      </c>
      <c r="I155" t="e">
        <f t="shared" si="25"/>
        <v>#N/A</v>
      </c>
      <c r="J155" t="e">
        <f t="shared" si="25"/>
        <v>#N/A</v>
      </c>
      <c r="K155" t="e">
        <f t="shared" si="21"/>
        <v>#N/A</v>
      </c>
      <c r="M155" s="1">
        <v>390</v>
      </c>
      <c r="N155" s="1" t="s">
        <v>63</v>
      </c>
      <c r="O155" t="e">
        <f t="shared" si="26"/>
        <v>#N/A</v>
      </c>
      <c r="P155">
        <f t="shared" si="27"/>
        <v>390</v>
      </c>
      <c r="Q155" t="e">
        <f t="shared" si="28"/>
        <v>#N/A</v>
      </c>
      <c r="T155" s="22"/>
      <c r="U155" s="22"/>
      <c r="Z155" s="1">
        <v>80</v>
      </c>
      <c r="AA155" s="1" t="s">
        <v>63</v>
      </c>
      <c r="AB155" t="e">
        <f t="shared" si="29"/>
        <v>#N/A</v>
      </c>
      <c r="AC155">
        <f t="shared" si="30"/>
        <v>80</v>
      </c>
      <c r="AD155" t="e">
        <f t="shared" si="31"/>
        <v>#N/A</v>
      </c>
    </row>
    <row r="156" spans="1:30">
      <c r="A156" s="1">
        <v>136</v>
      </c>
      <c r="B156" s="1" t="s">
        <v>122</v>
      </c>
      <c r="C156" t="str">
        <f t="shared" si="22"/>
        <v>Large</v>
      </c>
      <c r="D156" t="e">
        <f t="shared" si="23"/>
        <v>#N/A</v>
      </c>
      <c r="E156" t="e">
        <f t="shared" si="24"/>
        <v>#N/A</v>
      </c>
      <c r="F156">
        <f t="shared" si="24"/>
        <v>136</v>
      </c>
      <c r="G156" t="e">
        <f t="shared" si="24"/>
        <v>#N/A</v>
      </c>
      <c r="H156" t="e">
        <f t="shared" si="25"/>
        <v>#N/A</v>
      </c>
      <c r="I156" t="e">
        <f t="shared" si="25"/>
        <v>#N/A</v>
      </c>
      <c r="J156" t="e">
        <f t="shared" si="25"/>
        <v>#N/A</v>
      </c>
      <c r="K156" t="e">
        <f t="shared" si="21"/>
        <v>#N/A</v>
      </c>
      <c r="M156" s="1">
        <v>495</v>
      </c>
      <c r="N156" s="1" t="s">
        <v>56</v>
      </c>
      <c r="O156" t="e">
        <f t="shared" si="26"/>
        <v>#N/A</v>
      </c>
      <c r="P156" t="e">
        <f t="shared" si="27"/>
        <v>#N/A</v>
      </c>
      <c r="Q156">
        <f t="shared" si="28"/>
        <v>495</v>
      </c>
      <c r="T156" s="22"/>
      <c r="U156" s="22"/>
      <c r="Z156" s="1">
        <v>74</v>
      </c>
      <c r="AA156" s="1" t="s">
        <v>56</v>
      </c>
      <c r="AB156" t="e">
        <f t="shared" si="29"/>
        <v>#N/A</v>
      </c>
      <c r="AC156" t="e">
        <f t="shared" si="30"/>
        <v>#N/A</v>
      </c>
      <c r="AD156">
        <f t="shared" si="31"/>
        <v>74</v>
      </c>
    </row>
    <row r="157" spans="1:30">
      <c r="A157" s="1">
        <v>143</v>
      </c>
      <c r="B157" s="1" t="s">
        <v>122</v>
      </c>
      <c r="C157" t="str">
        <f t="shared" si="22"/>
        <v>Large</v>
      </c>
      <c r="D157" t="e">
        <f t="shared" si="23"/>
        <v>#N/A</v>
      </c>
      <c r="E157" t="e">
        <f t="shared" si="24"/>
        <v>#N/A</v>
      </c>
      <c r="F157">
        <f t="shared" si="24"/>
        <v>143</v>
      </c>
      <c r="G157" t="e">
        <f t="shared" si="24"/>
        <v>#N/A</v>
      </c>
      <c r="H157" t="e">
        <f t="shared" si="25"/>
        <v>#N/A</v>
      </c>
      <c r="I157" t="e">
        <f t="shared" si="25"/>
        <v>#N/A</v>
      </c>
      <c r="J157" t="e">
        <f t="shared" si="25"/>
        <v>#N/A</v>
      </c>
      <c r="K157" t="e">
        <f t="shared" si="21"/>
        <v>#N/A</v>
      </c>
      <c r="M157" s="1">
        <v>440</v>
      </c>
      <c r="N157" s="1" t="s">
        <v>63</v>
      </c>
      <c r="O157" t="e">
        <f t="shared" si="26"/>
        <v>#N/A</v>
      </c>
      <c r="P157">
        <f t="shared" si="27"/>
        <v>440</v>
      </c>
      <c r="Q157" t="e">
        <f t="shared" si="28"/>
        <v>#N/A</v>
      </c>
      <c r="T157" s="22"/>
      <c r="U157" s="22"/>
      <c r="Z157" s="1">
        <v>74</v>
      </c>
      <c r="AA157" s="1" t="s">
        <v>63</v>
      </c>
      <c r="AB157" t="e">
        <f t="shared" si="29"/>
        <v>#N/A</v>
      </c>
      <c r="AC157">
        <f t="shared" si="30"/>
        <v>74</v>
      </c>
      <c r="AD157" t="e">
        <f t="shared" si="31"/>
        <v>#N/A</v>
      </c>
    </row>
    <row r="158" spans="1:30">
      <c r="A158" s="1">
        <v>117</v>
      </c>
      <c r="B158" s="1" t="s">
        <v>122</v>
      </c>
      <c r="C158" t="str">
        <f t="shared" si="22"/>
        <v>Large</v>
      </c>
      <c r="D158" t="e">
        <f t="shared" si="23"/>
        <v>#N/A</v>
      </c>
      <c r="E158" t="e">
        <f t="shared" si="24"/>
        <v>#N/A</v>
      </c>
      <c r="F158">
        <f t="shared" si="24"/>
        <v>117</v>
      </c>
      <c r="G158" t="e">
        <f t="shared" si="24"/>
        <v>#N/A</v>
      </c>
      <c r="H158" t="e">
        <f t="shared" si="25"/>
        <v>#N/A</v>
      </c>
      <c r="I158" t="e">
        <f t="shared" si="25"/>
        <v>#N/A</v>
      </c>
      <c r="J158" t="e">
        <f t="shared" si="25"/>
        <v>#N/A</v>
      </c>
      <c r="K158" t="e">
        <f t="shared" si="21"/>
        <v>#N/A</v>
      </c>
      <c r="M158" s="1">
        <v>335</v>
      </c>
      <c r="N158" s="1" t="s">
        <v>56</v>
      </c>
      <c r="O158" t="e">
        <f t="shared" si="26"/>
        <v>#N/A</v>
      </c>
      <c r="P158" t="e">
        <f t="shared" si="27"/>
        <v>#N/A</v>
      </c>
      <c r="Q158">
        <f t="shared" si="28"/>
        <v>335</v>
      </c>
      <c r="T158" s="22"/>
      <c r="U158" s="22"/>
      <c r="Z158" s="1">
        <v>50</v>
      </c>
      <c r="AA158" s="1" t="s">
        <v>56</v>
      </c>
      <c r="AB158" t="e">
        <f t="shared" si="29"/>
        <v>#N/A</v>
      </c>
      <c r="AC158" t="e">
        <f t="shared" si="30"/>
        <v>#N/A</v>
      </c>
      <c r="AD158">
        <f t="shared" si="31"/>
        <v>50</v>
      </c>
    </row>
    <row r="159" spans="1:30">
      <c r="A159" s="1">
        <v>177</v>
      </c>
      <c r="B159" s="1" t="s">
        <v>212</v>
      </c>
      <c r="C159" t="str">
        <f t="shared" si="22"/>
        <v>Luxury</v>
      </c>
      <c r="D159" t="e">
        <f t="shared" si="23"/>
        <v>#N/A</v>
      </c>
      <c r="E159" t="e">
        <f t="shared" si="24"/>
        <v>#N/A</v>
      </c>
      <c r="F159" t="e">
        <f t="shared" si="24"/>
        <v>#N/A</v>
      </c>
      <c r="G159">
        <f t="shared" si="24"/>
        <v>177</v>
      </c>
      <c r="H159" t="e">
        <f t="shared" si="25"/>
        <v>#N/A</v>
      </c>
      <c r="I159" t="e">
        <f t="shared" si="25"/>
        <v>#N/A</v>
      </c>
      <c r="J159" t="e">
        <f t="shared" si="25"/>
        <v>#N/A</v>
      </c>
      <c r="K159" t="e">
        <f t="shared" si="21"/>
        <v>#N/A</v>
      </c>
      <c r="M159" s="1">
        <v>490</v>
      </c>
      <c r="N159" s="1" t="s">
        <v>63</v>
      </c>
      <c r="O159" t="e">
        <f t="shared" si="26"/>
        <v>#N/A</v>
      </c>
      <c r="P159">
        <f t="shared" si="27"/>
        <v>490</v>
      </c>
      <c r="Q159" t="e">
        <f t="shared" si="28"/>
        <v>#N/A</v>
      </c>
      <c r="T159" s="22"/>
      <c r="U159" s="22"/>
      <c r="Z159" s="1">
        <v>106</v>
      </c>
      <c r="AA159" s="1" t="s">
        <v>63</v>
      </c>
      <c r="AB159" t="e">
        <f t="shared" si="29"/>
        <v>#N/A</v>
      </c>
      <c r="AC159">
        <f t="shared" si="30"/>
        <v>106</v>
      </c>
      <c r="AD159" t="e">
        <f t="shared" si="31"/>
        <v>#N/A</v>
      </c>
    </row>
    <row r="160" spans="1:30">
      <c r="A160" s="1">
        <v>171</v>
      </c>
      <c r="B160" s="1" t="s">
        <v>212</v>
      </c>
      <c r="C160" t="str">
        <f t="shared" si="22"/>
        <v>Luxury</v>
      </c>
      <c r="D160" t="e">
        <f t="shared" si="23"/>
        <v>#N/A</v>
      </c>
      <c r="E160" t="e">
        <f t="shared" si="24"/>
        <v>#N/A</v>
      </c>
      <c r="F160" t="e">
        <f t="shared" si="24"/>
        <v>#N/A</v>
      </c>
      <c r="G160">
        <f t="shared" si="24"/>
        <v>171</v>
      </c>
      <c r="H160" t="e">
        <f t="shared" si="25"/>
        <v>#N/A</v>
      </c>
      <c r="I160" t="e">
        <f t="shared" si="25"/>
        <v>#N/A</v>
      </c>
      <c r="J160" t="e">
        <f t="shared" si="25"/>
        <v>#N/A</v>
      </c>
      <c r="K160" t="e">
        <f t="shared" si="21"/>
        <v>#N/A</v>
      </c>
      <c r="M160" s="1">
        <v>500</v>
      </c>
      <c r="N160" s="1" t="s">
        <v>56</v>
      </c>
      <c r="O160" t="e">
        <f t="shared" si="26"/>
        <v>#N/A</v>
      </c>
      <c r="P160" t="e">
        <f t="shared" si="27"/>
        <v>#N/A</v>
      </c>
      <c r="Q160">
        <f t="shared" si="28"/>
        <v>500</v>
      </c>
      <c r="T160" s="22"/>
      <c r="U160" s="22"/>
      <c r="Z160" s="1">
        <v>106</v>
      </c>
      <c r="AA160" s="1" t="s">
        <v>56</v>
      </c>
      <c r="AB160" t="e">
        <f t="shared" si="29"/>
        <v>#N/A</v>
      </c>
      <c r="AC160" t="e">
        <f t="shared" si="30"/>
        <v>#N/A</v>
      </c>
      <c r="AD160">
        <f t="shared" si="31"/>
        <v>106</v>
      </c>
    </row>
    <row r="161" spans="1:30">
      <c r="A161" s="1">
        <v>177</v>
      </c>
      <c r="B161" s="1" t="s">
        <v>212</v>
      </c>
      <c r="C161" t="str">
        <f t="shared" si="22"/>
        <v>Luxury</v>
      </c>
      <c r="D161" t="e">
        <f t="shared" si="23"/>
        <v>#N/A</v>
      </c>
      <c r="E161" t="e">
        <f t="shared" si="24"/>
        <v>#N/A</v>
      </c>
      <c r="F161" t="e">
        <f t="shared" si="24"/>
        <v>#N/A</v>
      </c>
      <c r="G161">
        <f t="shared" si="24"/>
        <v>177</v>
      </c>
      <c r="H161" t="e">
        <f t="shared" si="25"/>
        <v>#N/A</v>
      </c>
      <c r="I161" t="e">
        <f t="shared" si="25"/>
        <v>#N/A</v>
      </c>
      <c r="J161" t="e">
        <f t="shared" si="25"/>
        <v>#N/A</v>
      </c>
      <c r="K161" t="e">
        <f t="shared" si="21"/>
        <v>#N/A</v>
      </c>
      <c r="M161" s="1">
        <v>480</v>
      </c>
      <c r="N161" s="1" t="s">
        <v>63</v>
      </c>
      <c r="O161" t="e">
        <f t="shared" si="26"/>
        <v>#N/A</v>
      </c>
      <c r="P161">
        <f t="shared" si="27"/>
        <v>480</v>
      </c>
      <c r="Q161" t="e">
        <f t="shared" si="28"/>
        <v>#N/A</v>
      </c>
      <c r="T161" s="22"/>
      <c r="U161" s="22"/>
      <c r="Z161" s="1">
        <v>106</v>
      </c>
      <c r="AA161" s="1" t="s">
        <v>63</v>
      </c>
      <c r="AB161" t="e">
        <f t="shared" si="29"/>
        <v>#N/A</v>
      </c>
      <c r="AC161">
        <f t="shared" si="30"/>
        <v>106</v>
      </c>
      <c r="AD161" t="e">
        <f t="shared" si="31"/>
        <v>#N/A</v>
      </c>
    </row>
    <row r="162" spans="1:30">
      <c r="A162" s="1">
        <v>128</v>
      </c>
      <c r="B162" s="1" t="s">
        <v>33</v>
      </c>
      <c r="C162" t="str">
        <f t="shared" si="22"/>
        <v>Compact</v>
      </c>
      <c r="D162">
        <f t="shared" si="23"/>
        <v>128</v>
      </c>
      <c r="E162" t="e">
        <f t="shared" si="24"/>
        <v>#N/A</v>
      </c>
      <c r="F162" t="e">
        <f t="shared" si="24"/>
        <v>#N/A</v>
      </c>
      <c r="G162" t="e">
        <f t="shared" si="24"/>
        <v>#N/A</v>
      </c>
      <c r="H162" t="e">
        <f t="shared" si="25"/>
        <v>#N/A</v>
      </c>
      <c r="I162" t="e">
        <f t="shared" si="25"/>
        <v>#N/A</v>
      </c>
      <c r="J162" t="e">
        <f t="shared" si="25"/>
        <v>#N/A</v>
      </c>
      <c r="K162" t="e">
        <f t="shared" si="21"/>
        <v>#N/A</v>
      </c>
      <c r="M162" s="1">
        <v>295</v>
      </c>
      <c r="N162" s="1" t="s">
        <v>26</v>
      </c>
      <c r="O162">
        <f t="shared" si="26"/>
        <v>295</v>
      </c>
      <c r="P162" t="e">
        <f t="shared" si="27"/>
        <v>#N/A</v>
      </c>
      <c r="Q162" t="e">
        <f t="shared" si="28"/>
        <v>#N/A</v>
      </c>
      <c r="T162" s="22"/>
      <c r="U162" s="22"/>
      <c r="Z162" s="1">
        <v>48.4</v>
      </c>
      <c r="AA162" s="1" t="s">
        <v>26</v>
      </c>
      <c r="AB162">
        <f t="shared" si="29"/>
        <v>48.4</v>
      </c>
      <c r="AC162" t="e">
        <f t="shared" si="30"/>
        <v>#N/A</v>
      </c>
      <c r="AD162" t="e">
        <f t="shared" si="31"/>
        <v>#N/A</v>
      </c>
    </row>
    <row r="163" spans="1:30">
      <c r="A163" s="1">
        <v>144</v>
      </c>
      <c r="B163" s="1" t="s">
        <v>33</v>
      </c>
      <c r="C163" t="str">
        <f t="shared" si="22"/>
        <v>Compact</v>
      </c>
      <c r="D163">
        <f t="shared" si="23"/>
        <v>144</v>
      </c>
      <c r="E163" t="e">
        <f t="shared" si="24"/>
        <v>#N/A</v>
      </c>
      <c r="F163" t="e">
        <f t="shared" si="24"/>
        <v>#N/A</v>
      </c>
      <c r="G163" t="e">
        <f t="shared" si="24"/>
        <v>#N/A</v>
      </c>
      <c r="H163" t="e">
        <f t="shared" si="25"/>
        <v>#N/A</v>
      </c>
      <c r="I163" t="e">
        <f t="shared" si="25"/>
        <v>#N/A</v>
      </c>
      <c r="J163" t="e">
        <f t="shared" si="25"/>
        <v>#N/A</v>
      </c>
      <c r="K163" t="e">
        <f t="shared" si="21"/>
        <v>#N/A</v>
      </c>
      <c r="M163" s="1">
        <v>390</v>
      </c>
      <c r="N163" s="1" t="s">
        <v>26</v>
      </c>
      <c r="O163">
        <f t="shared" si="26"/>
        <v>390</v>
      </c>
      <c r="P163" t="e">
        <f t="shared" si="27"/>
        <v>#N/A</v>
      </c>
      <c r="Q163" t="e">
        <f t="shared" si="28"/>
        <v>#N/A</v>
      </c>
      <c r="T163" s="22"/>
      <c r="U163" s="22"/>
      <c r="Z163" s="1">
        <v>65.400000000000006</v>
      </c>
      <c r="AA163" s="1" t="s">
        <v>26</v>
      </c>
      <c r="AB163">
        <f t="shared" si="29"/>
        <v>65.400000000000006</v>
      </c>
      <c r="AC163" t="e">
        <f t="shared" si="30"/>
        <v>#N/A</v>
      </c>
      <c r="AD163" t="e">
        <f t="shared" si="31"/>
        <v>#N/A</v>
      </c>
    </row>
    <row r="164" spans="1:30">
      <c r="A164" s="1">
        <v>208</v>
      </c>
      <c r="B164" s="1" t="s">
        <v>89</v>
      </c>
      <c r="C164" t="str">
        <f t="shared" si="22"/>
        <v>Large</v>
      </c>
      <c r="D164" t="e">
        <f t="shared" si="23"/>
        <v>#N/A</v>
      </c>
      <c r="E164" t="e">
        <f t="shared" si="24"/>
        <v>#N/A</v>
      </c>
      <c r="F164">
        <f t="shared" si="24"/>
        <v>208</v>
      </c>
      <c r="G164" t="e">
        <f t="shared" si="24"/>
        <v>#N/A</v>
      </c>
      <c r="H164" t="e">
        <f t="shared" si="25"/>
        <v>#N/A</v>
      </c>
      <c r="I164" t="e">
        <f t="shared" si="25"/>
        <v>#N/A</v>
      </c>
      <c r="J164" t="e">
        <f t="shared" si="25"/>
        <v>#N/A</v>
      </c>
      <c r="K164" t="e">
        <f t="shared" si="21"/>
        <v>#N/A</v>
      </c>
      <c r="M164" s="1">
        <v>380</v>
      </c>
      <c r="N164" s="1" t="s">
        <v>63</v>
      </c>
      <c r="O164" t="e">
        <f t="shared" si="26"/>
        <v>#N/A</v>
      </c>
      <c r="P164">
        <f t="shared" si="27"/>
        <v>380</v>
      </c>
      <c r="Q164" t="e">
        <f t="shared" si="28"/>
        <v>#N/A</v>
      </c>
      <c r="T164" s="22"/>
      <c r="U164" s="22"/>
      <c r="Z164" s="1">
        <v>84.7</v>
      </c>
      <c r="AA164" s="1" t="s">
        <v>63</v>
      </c>
      <c r="AB164" t="e">
        <f t="shared" si="29"/>
        <v>#N/A</v>
      </c>
      <c r="AC164">
        <f t="shared" si="30"/>
        <v>84.7</v>
      </c>
      <c r="AD164" t="e">
        <f t="shared" si="31"/>
        <v>#N/A</v>
      </c>
    </row>
    <row r="165" spans="1:30">
      <c r="A165" s="1">
        <v>132</v>
      </c>
      <c r="B165" s="1" t="s">
        <v>33</v>
      </c>
      <c r="C165" t="str">
        <f t="shared" si="22"/>
        <v>Compact</v>
      </c>
      <c r="D165">
        <f t="shared" si="23"/>
        <v>132</v>
      </c>
      <c r="E165" t="e">
        <f t="shared" si="24"/>
        <v>#N/A</v>
      </c>
      <c r="F165" t="e">
        <f t="shared" si="24"/>
        <v>#N/A</v>
      </c>
      <c r="G165" t="e">
        <f t="shared" si="24"/>
        <v>#N/A</v>
      </c>
      <c r="H165" t="e">
        <f t="shared" si="25"/>
        <v>#N/A</v>
      </c>
      <c r="I165" t="e">
        <f t="shared" si="25"/>
        <v>#N/A</v>
      </c>
      <c r="J165" t="e">
        <f t="shared" si="25"/>
        <v>#N/A</v>
      </c>
      <c r="K165" t="e">
        <f t="shared" si="21"/>
        <v>#N/A</v>
      </c>
      <c r="M165" s="1">
        <v>310</v>
      </c>
      <c r="N165" s="1" t="s">
        <v>26</v>
      </c>
      <c r="O165">
        <f t="shared" si="26"/>
        <v>310</v>
      </c>
      <c r="P165" t="e">
        <f t="shared" si="27"/>
        <v>#N/A</v>
      </c>
      <c r="Q165" t="e">
        <f t="shared" si="28"/>
        <v>#N/A</v>
      </c>
      <c r="T165" s="22"/>
      <c r="U165" s="22"/>
      <c r="Z165" s="1">
        <v>50.8</v>
      </c>
      <c r="AA165" s="1" t="s">
        <v>26</v>
      </c>
      <c r="AB165">
        <f t="shared" si="29"/>
        <v>50.8</v>
      </c>
      <c r="AC165" t="e">
        <f t="shared" si="30"/>
        <v>#N/A</v>
      </c>
      <c r="AD165" t="e">
        <f t="shared" si="31"/>
        <v>#N/A</v>
      </c>
    </row>
    <row r="166" spans="1:30">
      <c r="A166" s="1">
        <v>148</v>
      </c>
      <c r="B166" s="1" t="s">
        <v>40</v>
      </c>
      <c r="C166" t="str">
        <f t="shared" si="22"/>
        <v>Medium</v>
      </c>
      <c r="D166" t="e">
        <f t="shared" si="23"/>
        <v>#N/A</v>
      </c>
      <c r="E166" t="e">
        <f t="shared" si="24"/>
        <v>#N/A</v>
      </c>
      <c r="F166" t="e">
        <f t="shared" si="24"/>
        <v>#N/A</v>
      </c>
      <c r="G166" t="e">
        <f t="shared" si="24"/>
        <v>#N/A</v>
      </c>
      <c r="H166">
        <f t="shared" si="25"/>
        <v>148</v>
      </c>
      <c r="I166" t="e">
        <f t="shared" si="25"/>
        <v>#N/A</v>
      </c>
      <c r="J166" t="e">
        <f t="shared" si="25"/>
        <v>#N/A</v>
      </c>
      <c r="K166" t="e">
        <f t="shared" si="21"/>
        <v>#N/A</v>
      </c>
      <c r="M166" s="1">
        <v>370</v>
      </c>
      <c r="N166" s="1" t="s">
        <v>26</v>
      </c>
      <c r="O166">
        <f t="shared" si="26"/>
        <v>370</v>
      </c>
      <c r="P166" t="e">
        <f t="shared" si="27"/>
        <v>#N/A</v>
      </c>
      <c r="Q166" t="e">
        <f t="shared" si="28"/>
        <v>#N/A</v>
      </c>
      <c r="T166" s="22"/>
      <c r="U166" s="22"/>
      <c r="Z166" s="1">
        <v>74</v>
      </c>
      <c r="AA166" s="1" t="s">
        <v>26</v>
      </c>
      <c r="AB166">
        <f t="shared" si="29"/>
        <v>74</v>
      </c>
      <c r="AC166" t="e">
        <f t="shared" si="30"/>
        <v>#N/A</v>
      </c>
      <c r="AD166" t="e">
        <f t="shared" si="31"/>
        <v>#N/A</v>
      </c>
    </row>
    <row r="167" spans="1:30">
      <c r="A167" s="1">
        <v>156</v>
      </c>
      <c r="B167" s="1" t="s">
        <v>40</v>
      </c>
      <c r="C167" t="str">
        <f t="shared" si="22"/>
        <v>Medium</v>
      </c>
      <c r="D167" t="e">
        <f t="shared" si="23"/>
        <v>#N/A</v>
      </c>
      <c r="E167" t="e">
        <f t="shared" si="24"/>
        <v>#N/A</v>
      </c>
      <c r="F167" t="e">
        <f t="shared" si="24"/>
        <v>#N/A</v>
      </c>
      <c r="G167" t="e">
        <f t="shared" si="24"/>
        <v>#N/A</v>
      </c>
      <c r="H167">
        <f t="shared" si="25"/>
        <v>156</v>
      </c>
      <c r="I167" t="e">
        <f t="shared" si="25"/>
        <v>#N/A</v>
      </c>
      <c r="J167" t="e">
        <f t="shared" si="25"/>
        <v>#N/A</v>
      </c>
      <c r="K167" t="e">
        <f t="shared" si="21"/>
        <v>#N/A</v>
      </c>
      <c r="M167" s="1">
        <v>370</v>
      </c>
      <c r="N167" s="1" t="s">
        <v>26</v>
      </c>
      <c r="O167">
        <f t="shared" si="26"/>
        <v>370</v>
      </c>
      <c r="P167" t="e">
        <f t="shared" si="27"/>
        <v>#N/A</v>
      </c>
      <c r="Q167" t="e">
        <f t="shared" si="28"/>
        <v>#N/A</v>
      </c>
      <c r="T167" s="22"/>
      <c r="U167" s="22"/>
      <c r="Z167" s="1">
        <v>72</v>
      </c>
      <c r="AA167" s="1" t="s">
        <v>26</v>
      </c>
      <c r="AB167">
        <f t="shared" si="29"/>
        <v>72</v>
      </c>
      <c r="AC167" t="e">
        <f t="shared" si="30"/>
        <v>#N/A</v>
      </c>
      <c r="AD167" t="e">
        <f t="shared" si="31"/>
        <v>#N/A</v>
      </c>
    </row>
    <row r="168" spans="1:30">
      <c r="A168" s="1">
        <v>139</v>
      </c>
      <c r="B168" s="1" t="s">
        <v>33</v>
      </c>
      <c r="C168" t="str">
        <f t="shared" si="22"/>
        <v>Compact</v>
      </c>
      <c r="D168">
        <f t="shared" si="23"/>
        <v>139</v>
      </c>
      <c r="E168" t="e">
        <f t="shared" si="24"/>
        <v>#N/A</v>
      </c>
      <c r="F168" t="e">
        <f t="shared" si="24"/>
        <v>#N/A</v>
      </c>
      <c r="G168" t="e">
        <f t="shared" si="24"/>
        <v>#N/A</v>
      </c>
      <c r="H168" t="e">
        <f t="shared" si="25"/>
        <v>#N/A</v>
      </c>
      <c r="I168" t="e">
        <f t="shared" si="25"/>
        <v>#N/A</v>
      </c>
      <c r="J168" t="e">
        <f t="shared" si="25"/>
        <v>#N/A</v>
      </c>
      <c r="K168" t="e">
        <f t="shared" si="21"/>
        <v>#N/A</v>
      </c>
      <c r="M168" s="1">
        <v>455</v>
      </c>
      <c r="N168" s="1" t="s">
        <v>26</v>
      </c>
      <c r="O168">
        <f t="shared" si="26"/>
        <v>455</v>
      </c>
      <c r="P168" t="e">
        <f t="shared" si="27"/>
        <v>#N/A</v>
      </c>
      <c r="Q168" t="e">
        <f t="shared" si="28"/>
        <v>#N/A</v>
      </c>
      <c r="T168" s="22"/>
      <c r="U168" s="22"/>
      <c r="Z168" s="1">
        <v>78</v>
      </c>
      <c r="AA168" s="1" t="s">
        <v>26</v>
      </c>
      <c r="AB168">
        <f t="shared" si="29"/>
        <v>78</v>
      </c>
      <c r="AC168" t="e">
        <f t="shared" si="30"/>
        <v>#N/A</v>
      </c>
      <c r="AD168" t="e">
        <f t="shared" si="31"/>
        <v>#N/A</v>
      </c>
    </row>
    <row r="169" spans="1:30">
      <c r="A169" s="1">
        <v>133</v>
      </c>
      <c r="B169" s="1" t="s">
        <v>33</v>
      </c>
      <c r="C169" t="str">
        <f t="shared" si="22"/>
        <v>Compact</v>
      </c>
      <c r="D169">
        <f t="shared" si="23"/>
        <v>133</v>
      </c>
      <c r="E169" t="e">
        <f t="shared" si="24"/>
        <v>#N/A</v>
      </c>
      <c r="F169" t="e">
        <f t="shared" si="24"/>
        <v>#N/A</v>
      </c>
      <c r="G169" t="e">
        <f t="shared" si="24"/>
        <v>#N/A</v>
      </c>
      <c r="H169" t="e">
        <f t="shared" si="25"/>
        <v>#N/A</v>
      </c>
      <c r="I169" t="e">
        <f t="shared" si="25"/>
        <v>#N/A</v>
      </c>
      <c r="J169" t="e">
        <f t="shared" si="25"/>
        <v>#N/A</v>
      </c>
      <c r="K169" t="e">
        <f t="shared" si="21"/>
        <v>#N/A</v>
      </c>
      <c r="M169" s="1">
        <v>325</v>
      </c>
      <c r="N169" s="1" t="s">
        <v>26</v>
      </c>
      <c r="O169">
        <f t="shared" si="26"/>
        <v>325</v>
      </c>
      <c r="P169" t="e">
        <f t="shared" si="27"/>
        <v>#N/A</v>
      </c>
      <c r="Q169" t="e">
        <f t="shared" si="28"/>
        <v>#N/A</v>
      </c>
      <c r="T169" s="22"/>
      <c r="U169" s="22"/>
      <c r="Z169" s="1">
        <v>55</v>
      </c>
      <c r="AA169" s="1" t="s">
        <v>26</v>
      </c>
      <c r="AB169">
        <f t="shared" si="29"/>
        <v>55</v>
      </c>
      <c r="AC169" t="e">
        <f t="shared" si="30"/>
        <v>#N/A</v>
      </c>
      <c r="AD169" t="e">
        <f t="shared" si="31"/>
        <v>#N/A</v>
      </c>
    </row>
    <row r="170" spans="1:30">
      <c r="A170" s="1">
        <v>132</v>
      </c>
      <c r="B170" s="1" t="s">
        <v>169</v>
      </c>
      <c r="C170" t="str">
        <f t="shared" si="22"/>
        <v>Medium</v>
      </c>
      <c r="D170" t="e">
        <f t="shared" si="23"/>
        <v>#N/A</v>
      </c>
      <c r="E170" t="e">
        <f t="shared" si="24"/>
        <v>#N/A</v>
      </c>
      <c r="F170" t="e">
        <f t="shared" si="24"/>
        <v>#N/A</v>
      </c>
      <c r="G170" t="e">
        <f t="shared" si="24"/>
        <v>#N/A</v>
      </c>
      <c r="H170">
        <f t="shared" si="25"/>
        <v>132</v>
      </c>
      <c r="I170" t="e">
        <f t="shared" si="25"/>
        <v>#N/A</v>
      </c>
      <c r="J170" t="e">
        <f t="shared" si="25"/>
        <v>#N/A</v>
      </c>
      <c r="K170" t="e">
        <f t="shared" si="21"/>
        <v>#N/A</v>
      </c>
      <c r="M170" s="1">
        <v>475</v>
      </c>
      <c r="N170" s="1" t="s">
        <v>26</v>
      </c>
      <c r="O170">
        <f t="shared" si="26"/>
        <v>475</v>
      </c>
      <c r="P170" t="e">
        <f t="shared" si="27"/>
        <v>#N/A</v>
      </c>
      <c r="Q170" t="e">
        <f t="shared" si="28"/>
        <v>#N/A</v>
      </c>
      <c r="T170" s="22"/>
      <c r="U170" s="22"/>
      <c r="Z170" s="1">
        <v>78</v>
      </c>
      <c r="AA170" s="1" t="s">
        <v>26</v>
      </c>
      <c r="AB170">
        <f t="shared" si="29"/>
        <v>78</v>
      </c>
      <c r="AC170" t="e">
        <f t="shared" si="30"/>
        <v>#N/A</v>
      </c>
      <c r="AD170" t="e">
        <f t="shared" si="31"/>
        <v>#N/A</v>
      </c>
    </row>
    <row r="171" spans="1:30">
      <c r="A171" s="1">
        <v>134</v>
      </c>
      <c r="B171" s="1" t="s">
        <v>169</v>
      </c>
      <c r="C171" t="str">
        <f t="shared" si="22"/>
        <v>Medium</v>
      </c>
      <c r="D171" t="e">
        <f t="shared" si="23"/>
        <v>#N/A</v>
      </c>
      <c r="E171" t="e">
        <f t="shared" si="24"/>
        <v>#N/A</v>
      </c>
      <c r="F171" t="e">
        <f t="shared" si="24"/>
        <v>#N/A</v>
      </c>
      <c r="G171" t="e">
        <f t="shared" si="24"/>
        <v>#N/A</v>
      </c>
      <c r="H171">
        <f t="shared" si="25"/>
        <v>134</v>
      </c>
      <c r="I171" t="e">
        <f t="shared" si="25"/>
        <v>#N/A</v>
      </c>
      <c r="J171" t="e">
        <f t="shared" si="25"/>
        <v>#N/A</v>
      </c>
      <c r="K171" t="e">
        <f t="shared" si="21"/>
        <v>#N/A</v>
      </c>
      <c r="M171" s="1">
        <v>340</v>
      </c>
      <c r="N171" s="1" t="s">
        <v>26</v>
      </c>
      <c r="O171">
        <f t="shared" si="26"/>
        <v>340</v>
      </c>
      <c r="P171" t="e">
        <f t="shared" si="27"/>
        <v>#N/A</v>
      </c>
      <c r="Q171" t="e">
        <f t="shared" si="28"/>
        <v>#N/A</v>
      </c>
      <c r="T171" s="22"/>
      <c r="U171" s="22"/>
      <c r="Z171" s="1">
        <v>55</v>
      </c>
      <c r="AA171" s="1" t="s">
        <v>26</v>
      </c>
      <c r="AB171">
        <f t="shared" si="29"/>
        <v>55</v>
      </c>
      <c r="AC171" t="e">
        <f t="shared" si="30"/>
        <v>#N/A</v>
      </c>
      <c r="AD171" t="e">
        <f t="shared" si="31"/>
        <v>#N/A</v>
      </c>
    </row>
    <row r="172" spans="1:30">
      <c r="A172" s="1">
        <v>124</v>
      </c>
      <c r="B172" s="1" t="s">
        <v>169</v>
      </c>
      <c r="C172" t="str">
        <f t="shared" si="22"/>
        <v>Medium</v>
      </c>
      <c r="D172" t="e">
        <f t="shared" si="23"/>
        <v>#N/A</v>
      </c>
      <c r="E172" t="e">
        <f t="shared" si="24"/>
        <v>#N/A</v>
      </c>
      <c r="F172" t="e">
        <f t="shared" si="24"/>
        <v>#N/A</v>
      </c>
      <c r="G172" t="e">
        <f t="shared" si="24"/>
        <v>#N/A</v>
      </c>
      <c r="H172">
        <f t="shared" si="25"/>
        <v>124</v>
      </c>
      <c r="I172" t="e">
        <f t="shared" si="25"/>
        <v>#N/A</v>
      </c>
      <c r="J172" t="e">
        <f t="shared" si="25"/>
        <v>#N/A</v>
      </c>
      <c r="K172" t="e">
        <f t="shared" si="21"/>
        <v>#N/A</v>
      </c>
      <c r="M172" s="1">
        <v>495</v>
      </c>
      <c r="N172" s="1" t="s">
        <v>26</v>
      </c>
      <c r="O172">
        <f t="shared" si="26"/>
        <v>495</v>
      </c>
      <c r="P172" t="e">
        <f t="shared" si="27"/>
        <v>#N/A</v>
      </c>
      <c r="Q172" t="e">
        <f t="shared" si="28"/>
        <v>#N/A</v>
      </c>
      <c r="T172" s="22"/>
      <c r="U172" s="22"/>
      <c r="Z172" s="1">
        <v>78</v>
      </c>
      <c r="AA172" s="1" t="s">
        <v>26</v>
      </c>
      <c r="AB172">
        <f t="shared" si="29"/>
        <v>78</v>
      </c>
      <c r="AC172" t="e">
        <f t="shared" si="30"/>
        <v>#N/A</v>
      </c>
      <c r="AD172" t="e">
        <f t="shared" si="31"/>
        <v>#N/A</v>
      </c>
    </row>
    <row r="173" spans="1:30">
      <c r="A173" s="1">
        <v>128</v>
      </c>
      <c r="B173" s="1" t="s">
        <v>169</v>
      </c>
      <c r="C173" t="str">
        <f t="shared" si="22"/>
        <v>Medium</v>
      </c>
      <c r="D173" t="e">
        <f t="shared" si="23"/>
        <v>#N/A</v>
      </c>
      <c r="E173" t="e">
        <f t="shared" si="24"/>
        <v>#N/A</v>
      </c>
      <c r="F173" t="e">
        <f t="shared" si="24"/>
        <v>#N/A</v>
      </c>
      <c r="G173" t="e">
        <f t="shared" si="24"/>
        <v>#N/A</v>
      </c>
      <c r="H173">
        <f t="shared" si="25"/>
        <v>128</v>
      </c>
      <c r="I173" t="e">
        <f t="shared" si="25"/>
        <v>#N/A</v>
      </c>
      <c r="J173" t="e">
        <f t="shared" si="25"/>
        <v>#N/A</v>
      </c>
      <c r="K173" t="e">
        <f t="shared" si="21"/>
        <v>#N/A</v>
      </c>
      <c r="M173" s="1">
        <v>355</v>
      </c>
      <c r="N173" s="1" t="s">
        <v>26</v>
      </c>
      <c r="O173">
        <f t="shared" si="26"/>
        <v>355</v>
      </c>
      <c r="P173" t="e">
        <f t="shared" si="27"/>
        <v>#N/A</v>
      </c>
      <c r="Q173" t="e">
        <f t="shared" si="28"/>
        <v>#N/A</v>
      </c>
      <c r="T173" s="22"/>
      <c r="U173" s="22"/>
      <c r="Z173" s="1">
        <v>55</v>
      </c>
      <c r="AA173" s="1" t="s">
        <v>26</v>
      </c>
      <c r="AB173">
        <f t="shared" si="29"/>
        <v>55</v>
      </c>
      <c r="AC173" t="e">
        <f t="shared" si="30"/>
        <v>#N/A</v>
      </c>
      <c r="AD173" t="e">
        <f t="shared" si="31"/>
        <v>#N/A</v>
      </c>
    </row>
    <row r="174" spans="1:30">
      <c r="A174" s="1">
        <v>178</v>
      </c>
      <c r="B174" s="1" t="s">
        <v>40</v>
      </c>
      <c r="C174" t="str">
        <f t="shared" si="22"/>
        <v>Medium</v>
      </c>
      <c r="D174" t="e">
        <f t="shared" si="23"/>
        <v>#N/A</v>
      </c>
      <c r="E174" t="e">
        <f t="shared" si="24"/>
        <v>#N/A</v>
      </c>
      <c r="F174" t="e">
        <f t="shared" si="24"/>
        <v>#N/A</v>
      </c>
      <c r="G174" t="e">
        <f t="shared" si="24"/>
        <v>#N/A</v>
      </c>
      <c r="H174">
        <f t="shared" si="25"/>
        <v>178</v>
      </c>
      <c r="I174" t="e">
        <f t="shared" si="25"/>
        <v>#N/A</v>
      </c>
      <c r="J174" t="e">
        <f t="shared" si="25"/>
        <v>#N/A</v>
      </c>
      <c r="K174" t="e">
        <f t="shared" si="21"/>
        <v>#N/A</v>
      </c>
      <c r="M174" s="1">
        <v>385</v>
      </c>
      <c r="N174" s="1" t="s">
        <v>63</v>
      </c>
      <c r="O174" t="e">
        <f t="shared" si="26"/>
        <v>#N/A</v>
      </c>
      <c r="P174">
        <f t="shared" si="27"/>
        <v>385</v>
      </c>
      <c r="Q174" t="e">
        <f t="shared" si="28"/>
        <v>#N/A</v>
      </c>
      <c r="T174" s="22"/>
      <c r="U174" s="22"/>
      <c r="Z174" s="1">
        <v>80</v>
      </c>
      <c r="AA174" s="1" t="s">
        <v>63</v>
      </c>
      <c r="AB174" t="e">
        <f t="shared" si="29"/>
        <v>#N/A</v>
      </c>
      <c r="AC174">
        <f t="shared" si="30"/>
        <v>80</v>
      </c>
      <c r="AD174" t="e">
        <f t="shared" si="31"/>
        <v>#N/A</v>
      </c>
    </row>
    <row r="175" spans="1:30">
      <c r="A175" s="1">
        <v>143</v>
      </c>
      <c r="B175" s="1" t="s">
        <v>40</v>
      </c>
      <c r="C175" t="str">
        <f t="shared" si="22"/>
        <v>Medium</v>
      </c>
      <c r="D175" t="e">
        <f t="shared" si="23"/>
        <v>#N/A</v>
      </c>
      <c r="E175" t="e">
        <f t="shared" si="24"/>
        <v>#N/A</v>
      </c>
      <c r="F175" t="e">
        <f t="shared" si="24"/>
        <v>#N/A</v>
      </c>
      <c r="G175" t="e">
        <f t="shared" si="24"/>
        <v>#N/A</v>
      </c>
      <c r="H175">
        <f t="shared" si="25"/>
        <v>143</v>
      </c>
      <c r="I175" t="e">
        <f t="shared" si="25"/>
        <v>#N/A</v>
      </c>
      <c r="J175" t="e">
        <f t="shared" si="25"/>
        <v>#N/A</v>
      </c>
      <c r="K175" t="e">
        <f t="shared" si="21"/>
        <v>#N/A</v>
      </c>
      <c r="M175" s="1">
        <v>455</v>
      </c>
      <c r="N175" s="1" t="s">
        <v>56</v>
      </c>
      <c r="O175" t="e">
        <f t="shared" si="26"/>
        <v>#N/A</v>
      </c>
      <c r="P175" t="e">
        <f t="shared" si="27"/>
        <v>#N/A</v>
      </c>
      <c r="Q175">
        <f t="shared" si="28"/>
        <v>455</v>
      </c>
      <c r="T175" s="22"/>
      <c r="U175" s="22"/>
      <c r="Z175" s="1">
        <v>80</v>
      </c>
      <c r="AA175" s="1" t="s">
        <v>56</v>
      </c>
      <c r="AB175" t="e">
        <f t="shared" si="29"/>
        <v>#N/A</v>
      </c>
      <c r="AC175" t="e">
        <f t="shared" si="30"/>
        <v>#N/A</v>
      </c>
      <c r="AD175">
        <f t="shared" si="31"/>
        <v>80</v>
      </c>
    </row>
    <row r="176" spans="1:30">
      <c r="A176" s="1">
        <v>154</v>
      </c>
      <c r="B176" s="1" t="s">
        <v>40</v>
      </c>
      <c r="C176" t="str">
        <f t="shared" si="22"/>
        <v>Medium</v>
      </c>
      <c r="D176" t="e">
        <f t="shared" si="23"/>
        <v>#N/A</v>
      </c>
      <c r="E176" t="e">
        <f t="shared" si="24"/>
        <v>#N/A</v>
      </c>
      <c r="F176" t="e">
        <f t="shared" si="24"/>
        <v>#N/A</v>
      </c>
      <c r="G176" t="e">
        <f t="shared" si="24"/>
        <v>#N/A</v>
      </c>
      <c r="H176">
        <f t="shared" si="25"/>
        <v>154</v>
      </c>
      <c r="I176" t="e">
        <f t="shared" si="25"/>
        <v>#N/A</v>
      </c>
      <c r="J176" t="e">
        <f t="shared" si="25"/>
        <v>#N/A</v>
      </c>
      <c r="K176" t="e">
        <f t="shared" si="21"/>
        <v>#N/A</v>
      </c>
      <c r="M176" s="1">
        <v>440</v>
      </c>
      <c r="N176" s="1" t="s">
        <v>63</v>
      </c>
      <c r="O176" t="e">
        <f t="shared" si="26"/>
        <v>#N/A</v>
      </c>
      <c r="P176">
        <f t="shared" si="27"/>
        <v>440</v>
      </c>
      <c r="Q176" t="e">
        <f t="shared" si="28"/>
        <v>#N/A</v>
      </c>
      <c r="T176" s="22"/>
      <c r="U176" s="22"/>
      <c r="Z176" s="1">
        <v>80</v>
      </c>
      <c r="AA176" s="1" t="s">
        <v>63</v>
      </c>
      <c r="AB176" t="e">
        <f t="shared" si="29"/>
        <v>#N/A</v>
      </c>
      <c r="AC176">
        <f t="shared" si="30"/>
        <v>80</v>
      </c>
      <c r="AD176" t="e">
        <f t="shared" si="31"/>
        <v>#N/A</v>
      </c>
    </row>
    <row r="177" spans="1:30">
      <c r="A177" s="1">
        <v>140</v>
      </c>
      <c r="B177" s="1" t="s">
        <v>40</v>
      </c>
      <c r="C177" t="str">
        <f t="shared" si="22"/>
        <v>Medium</v>
      </c>
      <c r="D177" t="e">
        <f t="shared" si="23"/>
        <v>#N/A</v>
      </c>
      <c r="E177" t="e">
        <f t="shared" si="24"/>
        <v>#N/A</v>
      </c>
      <c r="F177" t="e">
        <f t="shared" si="24"/>
        <v>#N/A</v>
      </c>
      <c r="G177" t="e">
        <f t="shared" si="24"/>
        <v>#N/A</v>
      </c>
      <c r="H177">
        <f t="shared" si="25"/>
        <v>140</v>
      </c>
      <c r="I177" t="e">
        <f t="shared" si="25"/>
        <v>#N/A</v>
      </c>
      <c r="J177" t="e">
        <f t="shared" si="25"/>
        <v>#N/A</v>
      </c>
      <c r="K177" t="e">
        <f t="shared" si="21"/>
        <v>#N/A</v>
      </c>
      <c r="M177" s="1">
        <v>345</v>
      </c>
      <c r="N177" s="1" t="s">
        <v>56</v>
      </c>
      <c r="O177" t="e">
        <f t="shared" si="26"/>
        <v>#N/A</v>
      </c>
      <c r="P177" t="e">
        <f t="shared" si="27"/>
        <v>#N/A</v>
      </c>
      <c r="Q177">
        <f t="shared" si="28"/>
        <v>345</v>
      </c>
      <c r="T177" s="22"/>
      <c r="U177" s="22"/>
      <c r="Z177" s="1">
        <v>60</v>
      </c>
      <c r="AA177" s="1" t="s">
        <v>56</v>
      </c>
      <c r="AB177" t="e">
        <f t="shared" si="29"/>
        <v>#N/A</v>
      </c>
      <c r="AC177" t="e">
        <f t="shared" si="30"/>
        <v>#N/A</v>
      </c>
      <c r="AD177">
        <f t="shared" si="31"/>
        <v>60</v>
      </c>
    </row>
    <row r="178" spans="1:30">
      <c r="A178" s="1">
        <v>165</v>
      </c>
      <c r="B178" s="1" t="s">
        <v>212</v>
      </c>
      <c r="C178" t="str">
        <f t="shared" si="22"/>
        <v>Luxury</v>
      </c>
      <c r="D178" t="e">
        <f t="shared" si="23"/>
        <v>#N/A</v>
      </c>
      <c r="E178" t="e">
        <f t="shared" si="24"/>
        <v>#N/A</v>
      </c>
      <c r="F178" t="e">
        <f t="shared" si="24"/>
        <v>#N/A</v>
      </c>
      <c r="G178">
        <f t="shared" si="24"/>
        <v>165</v>
      </c>
      <c r="H178" t="e">
        <f t="shared" si="25"/>
        <v>#N/A</v>
      </c>
      <c r="I178" t="e">
        <f t="shared" si="25"/>
        <v>#N/A</v>
      </c>
      <c r="J178" t="e">
        <f t="shared" si="25"/>
        <v>#N/A</v>
      </c>
      <c r="K178" t="e">
        <f t="shared" si="21"/>
        <v>#N/A</v>
      </c>
      <c r="M178" s="1">
        <v>355</v>
      </c>
      <c r="N178" s="1" t="s">
        <v>56</v>
      </c>
      <c r="O178" t="e">
        <f t="shared" si="26"/>
        <v>#N/A</v>
      </c>
      <c r="P178" t="e">
        <f t="shared" si="27"/>
        <v>#N/A</v>
      </c>
      <c r="Q178">
        <f t="shared" si="28"/>
        <v>355</v>
      </c>
      <c r="T178" s="22"/>
      <c r="U178" s="22"/>
      <c r="Z178" s="1">
        <v>73</v>
      </c>
      <c r="AA178" s="1" t="s">
        <v>56</v>
      </c>
      <c r="AB178" t="e">
        <f t="shared" si="29"/>
        <v>#N/A</v>
      </c>
      <c r="AC178" t="e">
        <f t="shared" si="30"/>
        <v>#N/A</v>
      </c>
      <c r="AD178">
        <f t="shared" si="31"/>
        <v>73</v>
      </c>
    </row>
    <row r="179" spans="1:30">
      <c r="A179" s="1">
        <v>188</v>
      </c>
      <c r="B179" s="1" t="s">
        <v>212</v>
      </c>
      <c r="C179" t="str">
        <f t="shared" si="22"/>
        <v>Luxury</v>
      </c>
      <c r="D179" t="e">
        <f t="shared" si="23"/>
        <v>#N/A</v>
      </c>
      <c r="E179" t="e">
        <f t="shared" si="24"/>
        <v>#N/A</v>
      </c>
      <c r="F179" t="e">
        <f t="shared" si="24"/>
        <v>#N/A</v>
      </c>
      <c r="G179">
        <f t="shared" si="24"/>
        <v>188</v>
      </c>
      <c r="H179" t="e">
        <f t="shared" si="25"/>
        <v>#N/A</v>
      </c>
      <c r="I179" t="e">
        <f t="shared" si="25"/>
        <v>#N/A</v>
      </c>
      <c r="J179" t="e">
        <f t="shared" si="25"/>
        <v>#N/A</v>
      </c>
      <c r="K179" t="e">
        <f t="shared" si="21"/>
        <v>#N/A</v>
      </c>
      <c r="M179" s="1">
        <v>435</v>
      </c>
      <c r="N179" s="1" t="s">
        <v>63</v>
      </c>
      <c r="O179" t="e">
        <f t="shared" si="26"/>
        <v>#N/A</v>
      </c>
      <c r="P179">
        <f t="shared" si="27"/>
        <v>435</v>
      </c>
      <c r="Q179" t="e">
        <f t="shared" si="28"/>
        <v>#N/A</v>
      </c>
      <c r="T179" s="22"/>
      <c r="U179" s="22"/>
      <c r="Z179" s="1">
        <v>96</v>
      </c>
      <c r="AA179" s="1" t="s">
        <v>63</v>
      </c>
      <c r="AB179" t="e">
        <f t="shared" si="29"/>
        <v>#N/A</v>
      </c>
      <c r="AC179">
        <f t="shared" si="30"/>
        <v>96</v>
      </c>
      <c r="AD179" t="e">
        <f t="shared" si="31"/>
        <v>#N/A</v>
      </c>
    </row>
    <row r="180" spans="1:30">
      <c r="A180" s="1">
        <v>190</v>
      </c>
      <c r="B180" s="1" t="s">
        <v>212</v>
      </c>
      <c r="C180" t="str">
        <f t="shared" si="22"/>
        <v>Luxury</v>
      </c>
      <c r="D180" t="e">
        <f t="shared" si="23"/>
        <v>#N/A</v>
      </c>
      <c r="E180" t="e">
        <f t="shared" si="24"/>
        <v>#N/A</v>
      </c>
      <c r="F180" t="e">
        <f t="shared" si="24"/>
        <v>#N/A</v>
      </c>
      <c r="G180">
        <f t="shared" si="24"/>
        <v>190</v>
      </c>
      <c r="H180" t="e">
        <f t="shared" si="25"/>
        <v>#N/A</v>
      </c>
      <c r="I180" t="e">
        <f t="shared" si="25"/>
        <v>#N/A</v>
      </c>
      <c r="J180" t="e">
        <f t="shared" si="25"/>
        <v>#N/A</v>
      </c>
      <c r="K180" t="e">
        <f t="shared" si="21"/>
        <v>#N/A</v>
      </c>
      <c r="M180" s="1">
        <v>420</v>
      </c>
      <c r="N180" s="1" t="s">
        <v>63</v>
      </c>
      <c r="O180" t="e">
        <f t="shared" si="26"/>
        <v>#N/A</v>
      </c>
      <c r="P180">
        <f t="shared" si="27"/>
        <v>420</v>
      </c>
      <c r="Q180" t="e">
        <f t="shared" si="28"/>
        <v>#N/A</v>
      </c>
      <c r="T180" s="22"/>
      <c r="U180" s="22"/>
      <c r="Z180" s="1">
        <v>96</v>
      </c>
      <c r="AA180" s="1" t="s">
        <v>63</v>
      </c>
      <c r="AB180" t="e">
        <f t="shared" si="29"/>
        <v>#N/A</v>
      </c>
      <c r="AC180">
        <f t="shared" si="30"/>
        <v>96</v>
      </c>
      <c r="AD180" t="e">
        <f t="shared" si="31"/>
        <v>#N/A</v>
      </c>
    </row>
    <row r="181" spans="1:30">
      <c r="A181" s="1">
        <v>190</v>
      </c>
      <c r="B181" s="1" t="s">
        <v>212</v>
      </c>
      <c r="C181" t="str">
        <f t="shared" si="22"/>
        <v>Luxury</v>
      </c>
      <c r="D181" t="e">
        <f t="shared" si="23"/>
        <v>#N/A</v>
      </c>
      <c r="E181" t="e">
        <f t="shared" si="24"/>
        <v>#N/A</v>
      </c>
      <c r="F181" t="e">
        <f t="shared" si="24"/>
        <v>#N/A</v>
      </c>
      <c r="G181">
        <f t="shared" si="24"/>
        <v>190</v>
      </c>
      <c r="H181" t="e">
        <f t="shared" si="25"/>
        <v>#N/A</v>
      </c>
      <c r="I181" t="e">
        <f t="shared" si="25"/>
        <v>#N/A</v>
      </c>
      <c r="J181" t="e">
        <f t="shared" si="25"/>
        <v>#N/A</v>
      </c>
      <c r="K181" t="e">
        <f t="shared" si="21"/>
        <v>#N/A</v>
      </c>
      <c r="M181" s="1">
        <v>425</v>
      </c>
      <c r="N181" s="1" t="s">
        <v>63</v>
      </c>
      <c r="O181" t="e">
        <f t="shared" si="26"/>
        <v>#N/A</v>
      </c>
      <c r="P181">
        <f t="shared" si="27"/>
        <v>425</v>
      </c>
      <c r="Q181" t="e">
        <f t="shared" si="28"/>
        <v>#N/A</v>
      </c>
      <c r="T181" s="22"/>
      <c r="U181" s="22"/>
      <c r="Z181" s="1">
        <v>96</v>
      </c>
      <c r="AA181" s="1" t="s">
        <v>63</v>
      </c>
      <c r="AB181" t="e">
        <f t="shared" si="29"/>
        <v>#N/A</v>
      </c>
      <c r="AC181">
        <f t="shared" si="30"/>
        <v>96</v>
      </c>
      <c r="AD181" t="e">
        <f t="shared" si="31"/>
        <v>#N/A</v>
      </c>
    </row>
    <row r="182" spans="1:30">
      <c r="A182" s="1">
        <v>171</v>
      </c>
      <c r="B182" s="1" t="s">
        <v>212</v>
      </c>
      <c r="C182" t="str">
        <f t="shared" si="22"/>
        <v>Luxury</v>
      </c>
      <c r="D182" t="e">
        <f t="shared" si="23"/>
        <v>#N/A</v>
      </c>
      <c r="E182" t="e">
        <f t="shared" si="24"/>
        <v>#N/A</v>
      </c>
      <c r="F182" t="e">
        <f t="shared" si="24"/>
        <v>#N/A</v>
      </c>
      <c r="G182">
        <f t="shared" si="24"/>
        <v>171</v>
      </c>
      <c r="H182" t="e">
        <f t="shared" si="25"/>
        <v>#N/A</v>
      </c>
      <c r="I182" t="e">
        <f t="shared" si="25"/>
        <v>#N/A</v>
      </c>
      <c r="J182" t="e">
        <f t="shared" si="25"/>
        <v>#N/A</v>
      </c>
      <c r="K182" t="e">
        <f t="shared" si="21"/>
        <v>#N/A</v>
      </c>
      <c r="M182" s="1">
        <v>450</v>
      </c>
      <c r="N182" s="1" t="s">
        <v>56</v>
      </c>
      <c r="O182" t="e">
        <f t="shared" si="26"/>
        <v>#N/A</v>
      </c>
      <c r="P182" t="e">
        <f t="shared" si="27"/>
        <v>#N/A</v>
      </c>
      <c r="Q182">
        <f t="shared" si="28"/>
        <v>450</v>
      </c>
      <c r="T182" s="22"/>
      <c r="U182" s="22"/>
      <c r="Z182" s="1">
        <v>96</v>
      </c>
      <c r="AA182" s="1" t="s">
        <v>56</v>
      </c>
      <c r="AB182" t="e">
        <f t="shared" si="29"/>
        <v>#N/A</v>
      </c>
      <c r="AC182" t="e">
        <f t="shared" si="30"/>
        <v>#N/A</v>
      </c>
      <c r="AD182">
        <f t="shared" si="31"/>
        <v>96</v>
      </c>
    </row>
    <row r="183" spans="1:30">
      <c r="A183" s="1">
        <v>140</v>
      </c>
      <c r="B183" s="1" t="s">
        <v>40</v>
      </c>
      <c r="C183" t="str">
        <f t="shared" si="22"/>
        <v>Medium</v>
      </c>
      <c r="D183" t="e">
        <f t="shared" si="23"/>
        <v>#N/A</v>
      </c>
      <c r="E183" t="e">
        <f t="shared" si="24"/>
        <v>#N/A</v>
      </c>
      <c r="F183" t="e">
        <f t="shared" si="24"/>
        <v>#N/A</v>
      </c>
      <c r="G183" t="e">
        <f t="shared" si="24"/>
        <v>#N/A</v>
      </c>
      <c r="H183">
        <f t="shared" si="25"/>
        <v>140</v>
      </c>
      <c r="I183" t="e">
        <f t="shared" si="25"/>
        <v>#N/A</v>
      </c>
      <c r="J183" t="e">
        <f t="shared" si="25"/>
        <v>#N/A</v>
      </c>
      <c r="K183" t="e">
        <f t="shared" si="21"/>
        <v>#N/A</v>
      </c>
      <c r="M183" s="1">
        <v>385</v>
      </c>
      <c r="N183" s="1" t="s">
        <v>26</v>
      </c>
      <c r="O183">
        <f t="shared" si="26"/>
        <v>385</v>
      </c>
      <c r="P183" t="e">
        <f t="shared" si="27"/>
        <v>#N/A</v>
      </c>
      <c r="Q183" t="e">
        <f t="shared" si="28"/>
        <v>#N/A</v>
      </c>
      <c r="T183" s="22"/>
      <c r="U183" s="22"/>
      <c r="Z183" s="1">
        <v>64.8</v>
      </c>
      <c r="AA183" s="1" t="s">
        <v>26</v>
      </c>
      <c r="AB183">
        <f t="shared" si="29"/>
        <v>64.8</v>
      </c>
      <c r="AC183" t="e">
        <f t="shared" si="30"/>
        <v>#N/A</v>
      </c>
      <c r="AD183" t="e">
        <f t="shared" si="31"/>
        <v>#N/A</v>
      </c>
    </row>
    <row r="184" spans="1:30">
      <c r="A184" s="1">
        <v>122</v>
      </c>
      <c r="B184" s="1" t="s">
        <v>27</v>
      </c>
      <c r="C184" t="str">
        <f t="shared" si="22"/>
        <v>Compact</v>
      </c>
      <c r="D184">
        <f t="shared" si="23"/>
        <v>122</v>
      </c>
      <c r="E184" t="e">
        <f t="shared" si="24"/>
        <v>#N/A</v>
      </c>
      <c r="F184" t="e">
        <f t="shared" si="24"/>
        <v>#N/A</v>
      </c>
      <c r="G184" t="e">
        <f t="shared" si="24"/>
        <v>#N/A</v>
      </c>
      <c r="H184" t="e">
        <f t="shared" si="25"/>
        <v>#N/A</v>
      </c>
      <c r="I184" t="e">
        <f t="shared" si="25"/>
        <v>#N/A</v>
      </c>
      <c r="J184" t="e">
        <f t="shared" si="25"/>
        <v>#N/A</v>
      </c>
      <c r="K184" t="e">
        <f t="shared" si="21"/>
        <v>#N/A</v>
      </c>
      <c r="M184" s="1">
        <v>310</v>
      </c>
      <c r="N184" s="1" t="s">
        <v>26</v>
      </c>
      <c r="O184">
        <f t="shared" si="26"/>
        <v>310</v>
      </c>
      <c r="P184" t="e">
        <f t="shared" si="27"/>
        <v>#N/A</v>
      </c>
      <c r="Q184" t="e">
        <f t="shared" si="28"/>
        <v>#N/A</v>
      </c>
      <c r="T184" s="22"/>
      <c r="U184" s="22"/>
      <c r="Z184" s="1">
        <v>48.1</v>
      </c>
      <c r="AA184" s="1" t="s">
        <v>26</v>
      </c>
      <c r="AB184">
        <f t="shared" si="29"/>
        <v>48.1</v>
      </c>
      <c r="AC184" t="e">
        <f t="shared" si="30"/>
        <v>#N/A</v>
      </c>
      <c r="AD184" t="e">
        <f t="shared" si="31"/>
        <v>#N/A</v>
      </c>
    </row>
    <row r="185" spans="1:30">
      <c r="A185" s="1">
        <v>166</v>
      </c>
      <c r="B185" s="1" t="s">
        <v>89</v>
      </c>
      <c r="C185" t="str">
        <f t="shared" si="22"/>
        <v>Large</v>
      </c>
      <c r="D185" t="e">
        <f t="shared" si="23"/>
        <v>#N/A</v>
      </c>
      <c r="E185" t="e">
        <f t="shared" si="24"/>
        <v>#N/A</v>
      </c>
      <c r="F185">
        <f t="shared" si="24"/>
        <v>166</v>
      </c>
      <c r="G185" t="e">
        <f t="shared" si="24"/>
        <v>#N/A</v>
      </c>
      <c r="H185" t="e">
        <f t="shared" si="25"/>
        <v>#N/A</v>
      </c>
      <c r="I185" t="e">
        <f t="shared" si="25"/>
        <v>#N/A</v>
      </c>
      <c r="J185" t="e">
        <f t="shared" si="25"/>
        <v>#N/A</v>
      </c>
      <c r="K185" t="e">
        <f t="shared" si="21"/>
        <v>#N/A</v>
      </c>
      <c r="M185" s="1">
        <v>350</v>
      </c>
      <c r="N185" s="1" t="s">
        <v>56</v>
      </c>
      <c r="O185" t="e">
        <f t="shared" si="26"/>
        <v>#N/A</v>
      </c>
      <c r="P185" t="e">
        <f t="shared" si="27"/>
        <v>#N/A</v>
      </c>
      <c r="Q185">
        <f t="shared" si="28"/>
        <v>350</v>
      </c>
      <c r="T185" s="22"/>
      <c r="U185" s="22"/>
      <c r="Z185" s="1">
        <v>69.900000000000006</v>
      </c>
      <c r="AA185" s="1" t="s">
        <v>56</v>
      </c>
      <c r="AB185" t="e">
        <f t="shared" si="29"/>
        <v>#N/A</v>
      </c>
      <c r="AC185" t="e">
        <f t="shared" si="30"/>
        <v>#N/A</v>
      </c>
      <c r="AD185">
        <f t="shared" si="31"/>
        <v>69.900000000000006</v>
      </c>
    </row>
    <row r="186" spans="1:30">
      <c r="A186" s="1">
        <v>136</v>
      </c>
      <c r="B186" s="1" t="s">
        <v>254</v>
      </c>
      <c r="C186" t="str">
        <f t="shared" si="22"/>
        <v>Mini</v>
      </c>
      <c r="D186" t="e">
        <f t="shared" si="23"/>
        <v>#N/A</v>
      </c>
      <c r="E186" t="e">
        <f t="shared" si="24"/>
        <v>#N/A</v>
      </c>
      <c r="F186" t="e">
        <f t="shared" si="24"/>
        <v>#N/A</v>
      </c>
      <c r="G186" t="e">
        <f t="shared" si="24"/>
        <v>#N/A</v>
      </c>
      <c r="H186" t="e">
        <f t="shared" si="25"/>
        <v>#N/A</v>
      </c>
      <c r="I186">
        <f t="shared" si="25"/>
        <v>136</v>
      </c>
      <c r="J186" t="e">
        <f t="shared" si="25"/>
        <v>#N/A</v>
      </c>
      <c r="K186" t="e">
        <f t="shared" si="21"/>
        <v>#N/A</v>
      </c>
      <c r="M186" s="1">
        <v>225</v>
      </c>
      <c r="N186" s="1" t="s">
        <v>26</v>
      </c>
      <c r="O186">
        <f t="shared" si="26"/>
        <v>225</v>
      </c>
      <c r="P186" t="e">
        <f t="shared" si="27"/>
        <v>#N/A</v>
      </c>
      <c r="Q186" t="e">
        <f t="shared" si="28"/>
        <v>#N/A</v>
      </c>
      <c r="T186" s="22"/>
      <c r="U186" s="22"/>
      <c r="Z186" s="1">
        <v>36</v>
      </c>
      <c r="AA186" s="1" t="s">
        <v>26</v>
      </c>
      <c r="AB186">
        <f t="shared" si="29"/>
        <v>36</v>
      </c>
      <c r="AC186" t="e">
        <f t="shared" si="30"/>
        <v>#N/A</v>
      </c>
      <c r="AD186" t="e">
        <f t="shared" si="31"/>
        <v>#N/A</v>
      </c>
    </row>
    <row r="187" spans="1:30">
      <c r="A187" s="1">
        <v>149</v>
      </c>
      <c r="B187" s="1" t="s">
        <v>40</v>
      </c>
      <c r="C187" t="str">
        <f t="shared" si="22"/>
        <v>Medium</v>
      </c>
      <c r="D187" t="e">
        <f t="shared" si="23"/>
        <v>#N/A</v>
      </c>
      <c r="E187" t="e">
        <f t="shared" si="24"/>
        <v>#N/A</v>
      </c>
      <c r="F187" t="e">
        <f t="shared" si="24"/>
        <v>#N/A</v>
      </c>
      <c r="G187" t="e">
        <f t="shared" si="24"/>
        <v>#N/A</v>
      </c>
      <c r="H187">
        <f t="shared" si="25"/>
        <v>149</v>
      </c>
      <c r="I187" t="e">
        <f t="shared" si="25"/>
        <v>#N/A</v>
      </c>
      <c r="J187" t="e">
        <f t="shared" si="25"/>
        <v>#N/A</v>
      </c>
      <c r="K187" t="e">
        <f t="shared" si="21"/>
        <v>#N/A</v>
      </c>
      <c r="M187" s="1">
        <v>365</v>
      </c>
      <c r="N187" s="1" t="s">
        <v>26</v>
      </c>
      <c r="O187">
        <f t="shared" si="26"/>
        <v>365</v>
      </c>
      <c r="P187" t="e">
        <f t="shared" si="27"/>
        <v>#N/A</v>
      </c>
      <c r="Q187" t="e">
        <f t="shared" si="28"/>
        <v>#N/A</v>
      </c>
      <c r="T187" s="22"/>
      <c r="U187" s="22"/>
      <c r="Z187" s="1">
        <v>64</v>
      </c>
      <c r="AA187" s="1" t="s">
        <v>26</v>
      </c>
      <c r="AB187">
        <f t="shared" si="29"/>
        <v>64</v>
      </c>
      <c r="AC187" t="e">
        <f t="shared" si="30"/>
        <v>#N/A</v>
      </c>
      <c r="AD187" t="e">
        <f t="shared" si="31"/>
        <v>#N/A</v>
      </c>
    </row>
    <row r="188" spans="1:30">
      <c r="A188" s="1">
        <v>158</v>
      </c>
      <c r="B188" s="1" t="s">
        <v>89</v>
      </c>
      <c r="C188" t="str">
        <f t="shared" si="22"/>
        <v>Large</v>
      </c>
      <c r="D188" t="e">
        <f t="shared" si="23"/>
        <v>#N/A</v>
      </c>
      <c r="E188" t="e">
        <f t="shared" si="24"/>
        <v>#N/A</v>
      </c>
      <c r="F188">
        <f t="shared" si="24"/>
        <v>158</v>
      </c>
      <c r="G188" t="e">
        <f t="shared" si="24"/>
        <v>#N/A</v>
      </c>
      <c r="H188" t="e">
        <f t="shared" si="25"/>
        <v>#N/A</v>
      </c>
      <c r="I188" t="e">
        <f t="shared" si="25"/>
        <v>#N/A</v>
      </c>
      <c r="J188" t="e">
        <f t="shared" si="25"/>
        <v>#N/A</v>
      </c>
      <c r="K188" t="e">
        <f t="shared" si="21"/>
        <v>#N/A</v>
      </c>
      <c r="M188" s="1">
        <v>350</v>
      </c>
      <c r="N188" s="1" t="s">
        <v>63</v>
      </c>
      <c r="O188" t="e">
        <f t="shared" si="26"/>
        <v>#N/A</v>
      </c>
      <c r="P188">
        <f t="shared" si="27"/>
        <v>350</v>
      </c>
      <c r="Q188" t="e">
        <f t="shared" si="28"/>
        <v>#N/A</v>
      </c>
      <c r="T188" s="22"/>
      <c r="U188" s="22"/>
      <c r="Z188" s="1">
        <v>64</v>
      </c>
      <c r="AA188" s="1" t="s">
        <v>63</v>
      </c>
      <c r="AB188" t="e">
        <f t="shared" si="29"/>
        <v>#N/A</v>
      </c>
      <c r="AC188">
        <f t="shared" si="30"/>
        <v>64</v>
      </c>
      <c r="AD188" t="e">
        <f t="shared" si="31"/>
        <v>#N/A</v>
      </c>
    </row>
    <row r="189" spans="1:30">
      <c r="A189" s="1">
        <v>145</v>
      </c>
      <c r="B189" s="1" t="s">
        <v>40</v>
      </c>
      <c r="C189" t="str">
        <f t="shared" si="22"/>
        <v>Medium</v>
      </c>
      <c r="D189" t="e">
        <f t="shared" si="23"/>
        <v>#N/A</v>
      </c>
      <c r="E189" t="e">
        <f t="shared" si="24"/>
        <v>#N/A</v>
      </c>
      <c r="F189" t="e">
        <f t="shared" si="24"/>
        <v>#N/A</v>
      </c>
      <c r="G189" t="e">
        <f t="shared" si="24"/>
        <v>#N/A</v>
      </c>
      <c r="H189">
        <f t="shared" si="25"/>
        <v>145</v>
      </c>
      <c r="I189" t="e">
        <f t="shared" si="25"/>
        <v>#N/A</v>
      </c>
      <c r="J189" t="e">
        <f t="shared" si="25"/>
        <v>#N/A</v>
      </c>
      <c r="K189" t="e">
        <f t="shared" si="21"/>
        <v>#N/A</v>
      </c>
      <c r="M189" s="1">
        <v>340</v>
      </c>
      <c r="N189" s="1" t="s">
        <v>26</v>
      </c>
      <c r="O189">
        <f t="shared" si="26"/>
        <v>340</v>
      </c>
      <c r="P189" t="e">
        <f t="shared" si="27"/>
        <v>#N/A</v>
      </c>
      <c r="Q189" t="e">
        <f t="shared" si="28"/>
        <v>#N/A</v>
      </c>
      <c r="T189" s="22"/>
      <c r="U189" s="22"/>
      <c r="Z189" s="1">
        <v>64</v>
      </c>
      <c r="AA189" s="1" t="s">
        <v>26</v>
      </c>
      <c r="AB189">
        <f t="shared" si="29"/>
        <v>64</v>
      </c>
      <c r="AC189" t="e">
        <f t="shared" si="30"/>
        <v>#N/A</v>
      </c>
      <c r="AD189" t="e">
        <f t="shared" si="31"/>
        <v>#N/A</v>
      </c>
    </row>
    <row r="190" spans="1:30">
      <c r="A190" s="1">
        <v>204</v>
      </c>
      <c r="B190" s="1" t="s">
        <v>212</v>
      </c>
      <c r="C190" t="str">
        <f t="shared" si="22"/>
        <v>Luxury</v>
      </c>
      <c r="D190" t="e">
        <f t="shared" si="23"/>
        <v>#N/A</v>
      </c>
      <c r="E190" t="e">
        <f t="shared" si="24"/>
        <v>#N/A</v>
      </c>
      <c r="F190" t="e">
        <f t="shared" si="24"/>
        <v>#N/A</v>
      </c>
      <c r="G190">
        <f t="shared" si="24"/>
        <v>204</v>
      </c>
      <c r="H190" t="e">
        <f t="shared" si="25"/>
        <v>#N/A</v>
      </c>
      <c r="I190" t="e">
        <f t="shared" si="25"/>
        <v>#N/A</v>
      </c>
      <c r="J190" t="e">
        <f t="shared" si="25"/>
        <v>#N/A</v>
      </c>
      <c r="K190" t="e">
        <f t="shared" si="21"/>
        <v>#N/A</v>
      </c>
      <c r="M190" s="1">
        <v>495</v>
      </c>
      <c r="N190" s="1" t="s">
        <v>63</v>
      </c>
      <c r="O190" t="e">
        <f t="shared" si="26"/>
        <v>#N/A</v>
      </c>
      <c r="P190">
        <f t="shared" si="27"/>
        <v>495</v>
      </c>
      <c r="Q190" t="e">
        <f t="shared" si="28"/>
        <v>#N/A</v>
      </c>
      <c r="T190" s="22"/>
      <c r="U190" s="22"/>
      <c r="Z190" s="1">
        <v>109</v>
      </c>
      <c r="AA190" s="1" t="s">
        <v>63</v>
      </c>
      <c r="AB190" t="e">
        <f t="shared" si="29"/>
        <v>#N/A</v>
      </c>
      <c r="AC190">
        <f t="shared" si="30"/>
        <v>109</v>
      </c>
      <c r="AD190" t="e">
        <f t="shared" si="31"/>
        <v>#N/A</v>
      </c>
    </row>
    <row r="191" spans="1:30">
      <c r="A191" s="1">
        <v>266</v>
      </c>
      <c r="B191" s="1" t="s">
        <v>212</v>
      </c>
      <c r="C191" t="str">
        <f t="shared" si="22"/>
        <v>Luxury</v>
      </c>
      <c r="D191" t="e">
        <f t="shared" si="23"/>
        <v>#N/A</v>
      </c>
      <c r="E191" t="e">
        <f t="shared" si="24"/>
        <v>#N/A</v>
      </c>
      <c r="F191" t="e">
        <f t="shared" si="24"/>
        <v>#N/A</v>
      </c>
      <c r="G191">
        <f t="shared" si="24"/>
        <v>266</v>
      </c>
      <c r="H191" t="e">
        <f t="shared" si="25"/>
        <v>#N/A</v>
      </c>
      <c r="I191" t="e">
        <f t="shared" si="25"/>
        <v>#N/A</v>
      </c>
      <c r="J191" t="e">
        <f t="shared" si="25"/>
        <v>#N/A</v>
      </c>
      <c r="K191" t="e">
        <f t="shared" si="21"/>
        <v>#N/A</v>
      </c>
      <c r="M191" s="1">
        <v>455</v>
      </c>
      <c r="N191" s="1" t="s">
        <v>63</v>
      </c>
      <c r="O191" t="e">
        <f t="shared" si="26"/>
        <v>#N/A</v>
      </c>
      <c r="P191">
        <f t="shared" si="27"/>
        <v>455</v>
      </c>
      <c r="Q191" t="e">
        <f t="shared" si="28"/>
        <v>#N/A</v>
      </c>
      <c r="T191" s="22"/>
      <c r="U191" s="22"/>
      <c r="Z191" s="1">
        <v>109</v>
      </c>
      <c r="AA191" s="1" t="s">
        <v>63</v>
      </c>
      <c r="AB191" t="e">
        <f t="shared" si="29"/>
        <v>#N/A</v>
      </c>
      <c r="AC191">
        <f t="shared" si="30"/>
        <v>109</v>
      </c>
      <c r="AD191" t="e">
        <f t="shared" si="31"/>
        <v>#N/A</v>
      </c>
    </row>
    <row r="192" spans="1:30">
      <c r="A192" s="1">
        <v>222</v>
      </c>
      <c r="B192" s="1" t="s">
        <v>212</v>
      </c>
      <c r="C192" t="str">
        <f t="shared" si="22"/>
        <v>Luxury</v>
      </c>
      <c r="D192" t="e">
        <f t="shared" si="23"/>
        <v>#N/A</v>
      </c>
      <c r="E192" t="e">
        <f t="shared" si="24"/>
        <v>#N/A</v>
      </c>
      <c r="F192" t="e">
        <f t="shared" si="24"/>
        <v>#N/A</v>
      </c>
      <c r="G192">
        <f t="shared" si="24"/>
        <v>222</v>
      </c>
      <c r="H192" t="e">
        <f t="shared" si="25"/>
        <v>#N/A</v>
      </c>
      <c r="I192" t="e">
        <f t="shared" si="25"/>
        <v>#N/A</v>
      </c>
      <c r="J192" t="e">
        <f t="shared" si="25"/>
        <v>#N/A</v>
      </c>
      <c r="K192" t="e">
        <f t="shared" si="21"/>
        <v>#N/A</v>
      </c>
      <c r="M192" s="1">
        <v>480</v>
      </c>
      <c r="N192" s="1" t="s">
        <v>63</v>
      </c>
      <c r="O192" t="e">
        <f t="shared" si="26"/>
        <v>#N/A</v>
      </c>
      <c r="P192">
        <f t="shared" si="27"/>
        <v>480</v>
      </c>
      <c r="Q192" t="e">
        <f t="shared" si="28"/>
        <v>#N/A</v>
      </c>
      <c r="T192" s="22"/>
      <c r="U192" s="22"/>
      <c r="Z192" s="1">
        <v>109</v>
      </c>
      <c r="AA192" s="1" t="s">
        <v>63</v>
      </c>
      <c r="AB192" t="e">
        <f t="shared" si="29"/>
        <v>#N/A</v>
      </c>
      <c r="AC192">
        <f t="shared" si="30"/>
        <v>109</v>
      </c>
      <c r="AD192" t="e">
        <f t="shared" si="31"/>
        <v>#N/A</v>
      </c>
    </row>
    <row r="193" spans="1:30">
      <c r="A193" s="1">
        <v>198</v>
      </c>
      <c r="B193" s="1" t="s">
        <v>111</v>
      </c>
      <c r="C193" t="str">
        <f t="shared" si="22"/>
        <v>Luxury</v>
      </c>
      <c r="D193" t="e">
        <f t="shared" si="23"/>
        <v>#N/A</v>
      </c>
      <c r="E193" t="e">
        <f t="shared" si="24"/>
        <v>#N/A</v>
      </c>
      <c r="F193" t="e">
        <f t="shared" si="24"/>
        <v>#N/A</v>
      </c>
      <c r="G193">
        <f t="shared" si="24"/>
        <v>198</v>
      </c>
      <c r="H193" t="e">
        <f t="shared" si="25"/>
        <v>#N/A</v>
      </c>
      <c r="I193" t="e">
        <f t="shared" si="25"/>
        <v>#N/A</v>
      </c>
      <c r="J193" t="e">
        <f t="shared" si="25"/>
        <v>#N/A</v>
      </c>
      <c r="K193" t="e">
        <f t="shared" si="21"/>
        <v>#N/A</v>
      </c>
      <c r="M193" s="1">
        <v>520</v>
      </c>
      <c r="N193" s="1" t="s">
        <v>63</v>
      </c>
      <c r="O193" t="e">
        <f t="shared" si="26"/>
        <v>#N/A</v>
      </c>
      <c r="P193">
        <f t="shared" si="27"/>
        <v>520</v>
      </c>
      <c r="Q193" t="e">
        <f t="shared" si="28"/>
        <v>#N/A</v>
      </c>
      <c r="T193" s="22"/>
      <c r="U193" s="22"/>
      <c r="Z193" s="1">
        <v>98.9</v>
      </c>
      <c r="AA193" s="1" t="s">
        <v>63</v>
      </c>
      <c r="AB193" t="e">
        <f t="shared" si="29"/>
        <v>#N/A</v>
      </c>
      <c r="AC193">
        <f t="shared" si="30"/>
        <v>98.9</v>
      </c>
      <c r="AD193" t="e">
        <f t="shared" si="31"/>
        <v>#N/A</v>
      </c>
    </row>
    <row r="194" spans="1:30">
      <c r="A194" s="1">
        <v>227</v>
      </c>
      <c r="B194" s="1" t="s">
        <v>111</v>
      </c>
      <c r="C194" t="str">
        <f t="shared" si="22"/>
        <v>Luxury</v>
      </c>
      <c r="D194" t="e">
        <f t="shared" si="23"/>
        <v>#N/A</v>
      </c>
      <c r="E194" t="e">
        <f t="shared" si="24"/>
        <v>#N/A</v>
      </c>
      <c r="F194" t="e">
        <f t="shared" si="24"/>
        <v>#N/A</v>
      </c>
      <c r="G194">
        <f t="shared" si="24"/>
        <v>227</v>
      </c>
      <c r="H194" t="e">
        <f t="shared" si="25"/>
        <v>#N/A</v>
      </c>
      <c r="I194" t="e">
        <f t="shared" si="25"/>
        <v>#N/A</v>
      </c>
      <c r="J194" t="e">
        <f t="shared" si="25"/>
        <v>#N/A</v>
      </c>
      <c r="K194" t="e">
        <f t="shared" si="25"/>
        <v>#N/A</v>
      </c>
      <c r="M194" s="1">
        <v>465</v>
      </c>
      <c r="N194" s="1" t="s">
        <v>63</v>
      </c>
      <c r="O194" t="e">
        <f t="shared" si="26"/>
        <v>#N/A</v>
      </c>
      <c r="P194">
        <f t="shared" si="27"/>
        <v>465</v>
      </c>
      <c r="Q194" t="e">
        <f t="shared" si="28"/>
        <v>#N/A</v>
      </c>
      <c r="T194" s="22"/>
      <c r="U194" s="22"/>
      <c r="Z194" s="1">
        <v>98.9</v>
      </c>
      <c r="AA194" s="1" t="s">
        <v>63</v>
      </c>
      <c r="AB194" t="e">
        <f t="shared" si="29"/>
        <v>#N/A</v>
      </c>
      <c r="AC194">
        <f t="shared" si="30"/>
        <v>98.9</v>
      </c>
      <c r="AD194" t="e">
        <f t="shared" si="31"/>
        <v>#N/A</v>
      </c>
    </row>
    <row r="195" spans="1:30">
      <c r="A195" s="1">
        <v>198</v>
      </c>
      <c r="B195" s="1" t="s">
        <v>111</v>
      </c>
      <c r="C195" t="str">
        <f t="shared" ref="C195:C258" si="32">TRIM(RIGHT(B195,(LEN(B195)-FIND("-",B195))))</f>
        <v>Luxury</v>
      </c>
      <c r="D195" t="e">
        <f t="shared" ref="D195:D258" si="33">IF($C195="Compact",$A195,NA())</f>
        <v>#N/A</v>
      </c>
      <c r="E195" t="e">
        <f t="shared" ref="E195:G258" si="34">IF($C195=E$1,$A195,NA())</f>
        <v>#N/A</v>
      </c>
      <c r="F195" t="e">
        <f t="shared" si="34"/>
        <v>#N/A</v>
      </c>
      <c r="G195">
        <f t="shared" si="34"/>
        <v>198</v>
      </c>
      <c r="H195" t="e">
        <f t="shared" ref="H195:K258" si="35">IF($C195=H$1,$A195,NA())</f>
        <v>#N/A</v>
      </c>
      <c r="I195" t="e">
        <f t="shared" si="35"/>
        <v>#N/A</v>
      </c>
      <c r="J195" t="e">
        <f t="shared" si="35"/>
        <v>#N/A</v>
      </c>
      <c r="K195" t="e">
        <f t="shared" si="35"/>
        <v>#N/A</v>
      </c>
      <c r="M195" s="1">
        <v>520</v>
      </c>
      <c r="N195" s="1" t="s">
        <v>63</v>
      </c>
      <c r="O195" t="e">
        <f t="shared" ref="O195:O258" si="36">IF(N195="FWD",M195,NA())</f>
        <v>#N/A</v>
      </c>
      <c r="P195">
        <f t="shared" ref="P195:P258" si="37">IF(N195="AWD",M195,NA())</f>
        <v>520</v>
      </c>
      <c r="Q195" t="e">
        <f t="shared" ref="Q195:Q258" si="38">IF(N195="RWD",M195,NA())</f>
        <v>#N/A</v>
      </c>
      <c r="T195" s="22"/>
      <c r="U195" s="22"/>
      <c r="Z195" s="1">
        <v>98.9</v>
      </c>
      <c r="AA195" s="1" t="s">
        <v>63</v>
      </c>
      <c r="AB195" t="e">
        <f t="shared" ref="AB195:AB258" si="39">IF(AA195="FWD",Z195,NA())</f>
        <v>#N/A</v>
      </c>
      <c r="AC195">
        <f t="shared" ref="AC195:AC258" si="40">IF(AA195="AWD",Z195,NA())</f>
        <v>98.9</v>
      </c>
      <c r="AD195" t="e">
        <f t="shared" ref="AD195:AD258" si="41">IF(AA195="RWD",Z195,NA())</f>
        <v>#N/A</v>
      </c>
    </row>
    <row r="196" spans="1:30">
      <c r="A196" s="1">
        <v>143</v>
      </c>
      <c r="B196" s="1" t="s">
        <v>111</v>
      </c>
      <c r="C196" t="str">
        <f t="shared" si="32"/>
        <v>Luxury</v>
      </c>
      <c r="D196" t="e">
        <f t="shared" si="33"/>
        <v>#N/A</v>
      </c>
      <c r="E196" t="e">
        <f t="shared" si="34"/>
        <v>#N/A</v>
      </c>
      <c r="F196" t="e">
        <f t="shared" si="34"/>
        <v>#N/A</v>
      </c>
      <c r="G196">
        <f t="shared" si="34"/>
        <v>143</v>
      </c>
      <c r="H196" t="e">
        <f t="shared" si="35"/>
        <v>#N/A</v>
      </c>
      <c r="I196" t="e">
        <f t="shared" si="35"/>
        <v>#N/A</v>
      </c>
      <c r="J196" t="e">
        <f t="shared" si="35"/>
        <v>#N/A</v>
      </c>
      <c r="K196" t="e">
        <f t="shared" si="35"/>
        <v>#N/A</v>
      </c>
      <c r="M196" s="1">
        <v>665</v>
      </c>
      <c r="N196" s="1" t="s">
        <v>63</v>
      </c>
      <c r="O196" t="e">
        <f t="shared" si="36"/>
        <v>#N/A</v>
      </c>
      <c r="P196">
        <f t="shared" si="37"/>
        <v>665</v>
      </c>
      <c r="Q196" t="e">
        <f t="shared" si="38"/>
        <v>#N/A</v>
      </c>
      <c r="T196" s="22"/>
      <c r="U196" s="22"/>
      <c r="Z196" s="1">
        <v>112</v>
      </c>
      <c r="AA196" s="1" t="s">
        <v>63</v>
      </c>
      <c r="AB196" t="e">
        <f t="shared" si="39"/>
        <v>#N/A</v>
      </c>
      <c r="AC196">
        <f t="shared" si="40"/>
        <v>112</v>
      </c>
      <c r="AD196" t="e">
        <f t="shared" si="41"/>
        <v>#N/A</v>
      </c>
    </row>
    <row r="197" spans="1:30">
      <c r="A197" s="1">
        <v>130</v>
      </c>
      <c r="B197" s="1" t="s">
        <v>111</v>
      </c>
      <c r="C197" t="str">
        <f t="shared" si="32"/>
        <v>Luxury</v>
      </c>
      <c r="D197" t="e">
        <f t="shared" si="33"/>
        <v>#N/A</v>
      </c>
      <c r="E197" t="e">
        <f t="shared" si="34"/>
        <v>#N/A</v>
      </c>
      <c r="F197" t="e">
        <f t="shared" si="34"/>
        <v>#N/A</v>
      </c>
      <c r="G197">
        <f t="shared" si="34"/>
        <v>130</v>
      </c>
      <c r="H197" t="e">
        <f t="shared" si="35"/>
        <v>#N/A</v>
      </c>
      <c r="I197" t="e">
        <f t="shared" si="35"/>
        <v>#N/A</v>
      </c>
      <c r="J197" t="e">
        <f t="shared" si="35"/>
        <v>#N/A</v>
      </c>
      <c r="K197" t="e">
        <f t="shared" si="35"/>
        <v>#N/A</v>
      </c>
      <c r="M197" s="1">
        <v>565</v>
      </c>
      <c r="N197" s="1" t="s">
        <v>56</v>
      </c>
      <c r="O197" t="e">
        <f t="shared" si="36"/>
        <v>#N/A</v>
      </c>
      <c r="P197" t="e">
        <f t="shared" si="37"/>
        <v>#N/A</v>
      </c>
      <c r="Q197">
        <f t="shared" si="38"/>
        <v>565</v>
      </c>
      <c r="T197" s="22"/>
      <c r="U197" s="22"/>
      <c r="Z197" s="1">
        <v>92</v>
      </c>
      <c r="AA197" s="1" t="s">
        <v>56</v>
      </c>
      <c r="AB197" t="e">
        <f t="shared" si="39"/>
        <v>#N/A</v>
      </c>
      <c r="AC197" t="e">
        <f t="shared" si="40"/>
        <v>#N/A</v>
      </c>
      <c r="AD197">
        <f t="shared" si="41"/>
        <v>92</v>
      </c>
    </row>
    <row r="198" spans="1:30">
      <c r="A198" s="1">
        <v>142</v>
      </c>
      <c r="B198" s="1" t="s">
        <v>111</v>
      </c>
      <c r="C198" t="str">
        <f t="shared" si="32"/>
        <v>Luxury</v>
      </c>
      <c r="D198" t="e">
        <f t="shared" si="33"/>
        <v>#N/A</v>
      </c>
      <c r="E198" t="e">
        <f t="shared" si="34"/>
        <v>#N/A</v>
      </c>
      <c r="F198" t="e">
        <f t="shared" si="34"/>
        <v>#N/A</v>
      </c>
      <c r="G198">
        <f t="shared" si="34"/>
        <v>142</v>
      </c>
      <c r="H198" t="e">
        <f t="shared" si="35"/>
        <v>#N/A</v>
      </c>
      <c r="I198" t="e">
        <f t="shared" si="35"/>
        <v>#N/A</v>
      </c>
      <c r="J198" t="e">
        <f t="shared" si="35"/>
        <v>#N/A</v>
      </c>
      <c r="K198" t="e">
        <f t="shared" si="35"/>
        <v>#N/A</v>
      </c>
      <c r="M198" s="1">
        <v>580</v>
      </c>
      <c r="N198" s="1" t="s">
        <v>63</v>
      </c>
      <c r="O198" t="e">
        <f t="shared" si="36"/>
        <v>#N/A</v>
      </c>
      <c r="P198">
        <f t="shared" si="37"/>
        <v>580</v>
      </c>
      <c r="Q198" t="e">
        <f t="shared" si="38"/>
        <v>#N/A</v>
      </c>
      <c r="T198" s="22"/>
      <c r="U198" s="22"/>
      <c r="Z198" s="1">
        <v>92</v>
      </c>
      <c r="AA198" s="1" t="s">
        <v>63</v>
      </c>
      <c r="AB198" t="e">
        <f t="shared" si="39"/>
        <v>#N/A</v>
      </c>
      <c r="AC198">
        <f t="shared" si="40"/>
        <v>92</v>
      </c>
      <c r="AD198" t="e">
        <f t="shared" si="41"/>
        <v>#N/A</v>
      </c>
    </row>
    <row r="199" spans="1:30">
      <c r="A199" s="1">
        <v>149</v>
      </c>
      <c r="B199" s="1" t="s">
        <v>40</v>
      </c>
      <c r="C199" t="str">
        <f t="shared" si="32"/>
        <v>Medium</v>
      </c>
      <c r="D199" t="e">
        <f t="shared" si="33"/>
        <v>#N/A</v>
      </c>
      <c r="E199" t="e">
        <f t="shared" si="34"/>
        <v>#N/A</v>
      </c>
      <c r="F199" t="e">
        <f t="shared" si="34"/>
        <v>#N/A</v>
      </c>
      <c r="G199" t="e">
        <f t="shared" si="34"/>
        <v>#N/A</v>
      </c>
      <c r="H199">
        <f t="shared" si="35"/>
        <v>149</v>
      </c>
      <c r="I199" t="e">
        <f t="shared" si="35"/>
        <v>#N/A</v>
      </c>
      <c r="J199" t="e">
        <f t="shared" si="35"/>
        <v>#N/A</v>
      </c>
      <c r="K199" t="e">
        <f t="shared" si="35"/>
        <v>#N/A</v>
      </c>
      <c r="M199" s="1">
        <v>370</v>
      </c>
      <c r="N199" s="1" t="s">
        <v>56</v>
      </c>
      <c r="O199" t="e">
        <f t="shared" si="36"/>
        <v>#N/A</v>
      </c>
      <c r="P199" t="e">
        <f t="shared" si="37"/>
        <v>#N/A</v>
      </c>
      <c r="Q199">
        <f t="shared" si="38"/>
        <v>370</v>
      </c>
      <c r="T199" s="22"/>
      <c r="U199" s="22"/>
      <c r="Z199" s="1">
        <v>65</v>
      </c>
      <c r="AA199" s="1" t="s">
        <v>56</v>
      </c>
      <c r="AB199" t="e">
        <f t="shared" si="39"/>
        <v>#N/A</v>
      </c>
      <c r="AC199" t="e">
        <f t="shared" si="40"/>
        <v>#N/A</v>
      </c>
      <c r="AD199">
        <f t="shared" si="41"/>
        <v>65</v>
      </c>
    </row>
    <row r="200" spans="1:30">
      <c r="A200" s="1">
        <v>168</v>
      </c>
      <c r="B200" s="1" t="s">
        <v>477</v>
      </c>
      <c r="C200" t="str">
        <f t="shared" si="32"/>
        <v>Sports</v>
      </c>
      <c r="D200" t="e">
        <f t="shared" si="33"/>
        <v>#N/A</v>
      </c>
      <c r="E200" t="e">
        <f t="shared" si="34"/>
        <v>#N/A</v>
      </c>
      <c r="F200" t="e">
        <f t="shared" si="34"/>
        <v>#N/A</v>
      </c>
      <c r="G200" t="e">
        <f t="shared" si="34"/>
        <v>#N/A</v>
      </c>
      <c r="H200" t="e">
        <f t="shared" si="35"/>
        <v>#N/A</v>
      </c>
      <c r="I200" t="e">
        <f t="shared" si="35"/>
        <v>#N/A</v>
      </c>
      <c r="J200" t="e">
        <f t="shared" si="35"/>
        <v>#N/A</v>
      </c>
      <c r="K200">
        <f t="shared" si="35"/>
        <v>168</v>
      </c>
      <c r="M200" s="1">
        <v>395</v>
      </c>
      <c r="N200" s="1" t="s">
        <v>63</v>
      </c>
      <c r="O200" t="e">
        <f t="shared" si="36"/>
        <v>#N/A</v>
      </c>
      <c r="P200">
        <f t="shared" si="37"/>
        <v>395</v>
      </c>
      <c r="Q200" t="e">
        <f t="shared" si="38"/>
        <v>#N/A</v>
      </c>
      <c r="T200" s="22"/>
      <c r="U200" s="22"/>
      <c r="Z200" s="1">
        <v>74.400000000000006</v>
      </c>
      <c r="AA200" s="1" t="s">
        <v>63</v>
      </c>
      <c r="AB200" t="e">
        <f t="shared" si="39"/>
        <v>#N/A</v>
      </c>
      <c r="AC200">
        <f t="shared" si="40"/>
        <v>74.400000000000006</v>
      </c>
      <c r="AD200" t="e">
        <f t="shared" si="41"/>
        <v>#N/A</v>
      </c>
    </row>
    <row r="201" spans="1:30">
      <c r="A201" s="1">
        <v>146</v>
      </c>
      <c r="B201" s="1" t="s">
        <v>477</v>
      </c>
      <c r="C201" t="str">
        <f t="shared" si="32"/>
        <v>Sports</v>
      </c>
      <c r="D201" t="e">
        <f t="shared" si="33"/>
        <v>#N/A</v>
      </c>
      <c r="E201" t="e">
        <f t="shared" si="34"/>
        <v>#N/A</v>
      </c>
      <c r="F201" t="e">
        <f t="shared" si="34"/>
        <v>#N/A</v>
      </c>
      <c r="G201" t="e">
        <f t="shared" si="34"/>
        <v>#N/A</v>
      </c>
      <c r="H201" t="e">
        <f t="shared" si="35"/>
        <v>#N/A</v>
      </c>
      <c r="I201" t="e">
        <f t="shared" si="35"/>
        <v>#N/A</v>
      </c>
      <c r="J201" t="e">
        <f t="shared" si="35"/>
        <v>#N/A</v>
      </c>
      <c r="K201">
        <f t="shared" si="35"/>
        <v>146</v>
      </c>
      <c r="M201" s="1">
        <v>425</v>
      </c>
      <c r="N201" s="1" t="s">
        <v>56</v>
      </c>
      <c r="O201" t="e">
        <f t="shared" si="36"/>
        <v>#N/A</v>
      </c>
      <c r="P201" t="e">
        <f t="shared" si="37"/>
        <v>#N/A</v>
      </c>
      <c r="Q201">
        <f t="shared" si="38"/>
        <v>425</v>
      </c>
      <c r="T201" s="22"/>
      <c r="U201" s="22"/>
      <c r="Z201" s="1">
        <v>74.400000000000006</v>
      </c>
      <c r="AA201" s="1" t="s">
        <v>56</v>
      </c>
      <c r="AB201" t="e">
        <f t="shared" si="39"/>
        <v>#N/A</v>
      </c>
      <c r="AC201" t="e">
        <f t="shared" si="40"/>
        <v>#N/A</v>
      </c>
      <c r="AD201">
        <f t="shared" si="41"/>
        <v>74.400000000000006</v>
      </c>
    </row>
    <row r="202" spans="1:30">
      <c r="A202" s="1">
        <v>145</v>
      </c>
      <c r="B202" s="1" t="s">
        <v>169</v>
      </c>
      <c r="C202" t="str">
        <f t="shared" si="32"/>
        <v>Medium</v>
      </c>
      <c r="D202" t="e">
        <f t="shared" si="33"/>
        <v>#N/A</v>
      </c>
      <c r="E202" t="e">
        <f t="shared" si="34"/>
        <v>#N/A</v>
      </c>
      <c r="F202" t="e">
        <f t="shared" si="34"/>
        <v>#N/A</v>
      </c>
      <c r="G202" t="e">
        <f t="shared" si="34"/>
        <v>#N/A</v>
      </c>
      <c r="H202">
        <f t="shared" si="35"/>
        <v>145</v>
      </c>
      <c r="I202" t="e">
        <f t="shared" si="35"/>
        <v>#N/A</v>
      </c>
      <c r="J202" t="e">
        <f t="shared" si="35"/>
        <v>#N/A</v>
      </c>
      <c r="K202" t="e">
        <f t="shared" si="35"/>
        <v>#N/A</v>
      </c>
      <c r="M202" s="1">
        <v>300</v>
      </c>
      <c r="N202" s="1" t="s">
        <v>56</v>
      </c>
      <c r="O202" t="e">
        <f t="shared" si="36"/>
        <v>#N/A</v>
      </c>
      <c r="P202" t="e">
        <f t="shared" si="37"/>
        <v>#N/A</v>
      </c>
      <c r="Q202">
        <f t="shared" si="38"/>
        <v>300</v>
      </c>
      <c r="T202" s="22"/>
      <c r="U202" s="22"/>
      <c r="Z202" s="1">
        <v>50.8</v>
      </c>
      <c r="AA202" s="1" t="s">
        <v>56</v>
      </c>
      <c r="AB202" t="e">
        <f t="shared" si="39"/>
        <v>#N/A</v>
      </c>
      <c r="AC202" t="e">
        <f t="shared" si="40"/>
        <v>#N/A</v>
      </c>
      <c r="AD202">
        <f t="shared" si="41"/>
        <v>50.8</v>
      </c>
    </row>
    <row r="203" spans="1:30">
      <c r="A203" s="1">
        <v>142</v>
      </c>
      <c r="B203" s="1" t="s">
        <v>169</v>
      </c>
      <c r="C203" t="str">
        <f t="shared" si="32"/>
        <v>Medium</v>
      </c>
      <c r="D203" t="e">
        <f t="shared" si="33"/>
        <v>#N/A</v>
      </c>
      <c r="E203" t="e">
        <f t="shared" si="34"/>
        <v>#N/A</v>
      </c>
      <c r="F203" t="e">
        <f t="shared" si="34"/>
        <v>#N/A</v>
      </c>
      <c r="G203" t="e">
        <f t="shared" si="34"/>
        <v>#N/A</v>
      </c>
      <c r="H203">
        <f t="shared" si="35"/>
        <v>142</v>
      </c>
      <c r="I203" t="e">
        <f t="shared" si="35"/>
        <v>#N/A</v>
      </c>
      <c r="J203" t="e">
        <f t="shared" si="35"/>
        <v>#N/A</v>
      </c>
      <c r="K203" t="e">
        <f t="shared" si="35"/>
        <v>#N/A</v>
      </c>
      <c r="M203" s="1">
        <v>360</v>
      </c>
      <c r="N203" s="1" t="s">
        <v>56</v>
      </c>
      <c r="O203" t="e">
        <f t="shared" si="36"/>
        <v>#N/A</v>
      </c>
      <c r="P203" t="e">
        <f t="shared" si="37"/>
        <v>#N/A</v>
      </c>
      <c r="Q203">
        <f t="shared" si="38"/>
        <v>360</v>
      </c>
      <c r="T203" s="22"/>
      <c r="U203" s="22"/>
      <c r="Z203" s="1">
        <v>61.7</v>
      </c>
      <c r="AA203" s="1" t="s">
        <v>56</v>
      </c>
      <c r="AB203" t="e">
        <f t="shared" si="39"/>
        <v>#N/A</v>
      </c>
      <c r="AC203" t="e">
        <f t="shared" si="40"/>
        <v>#N/A</v>
      </c>
      <c r="AD203">
        <f t="shared" si="41"/>
        <v>61.7</v>
      </c>
    </row>
    <row r="204" spans="1:30">
      <c r="A204" s="1">
        <v>143</v>
      </c>
      <c r="B204" s="1" t="s">
        <v>169</v>
      </c>
      <c r="C204" t="str">
        <f t="shared" si="32"/>
        <v>Medium</v>
      </c>
      <c r="D204" t="e">
        <f t="shared" si="33"/>
        <v>#N/A</v>
      </c>
      <c r="E204" t="e">
        <f t="shared" si="34"/>
        <v>#N/A</v>
      </c>
      <c r="F204" t="e">
        <f t="shared" si="34"/>
        <v>#N/A</v>
      </c>
      <c r="G204" t="e">
        <f t="shared" si="34"/>
        <v>#N/A</v>
      </c>
      <c r="H204">
        <f t="shared" si="35"/>
        <v>143</v>
      </c>
      <c r="I204" t="e">
        <f t="shared" si="35"/>
        <v>#N/A</v>
      </c>
      <c r="J204" t="e">
        <f t="shared" si="35"/>
        <v>#N/A</v>
      </c>
      <c r="K204" t="e">
        <f t="shared" si="35"/>
        <v>#N/A</v>
      </c>
      <c r="M204" s="1">
        <v>425</v>
      </c>
      <c r="N204" s="1" t="s">
        <v>56</v>
      </c>
      <c r="O204" t="e">
        <f t="shared" si="36"/>
        <v>#N/A</v>
      </c>
      <c r="P204" t="e">
        <f t="shared" si="37"/>
        <v>#N/A</v>
      </c>
      <c r="Q204">
        <f t="shared" si="38"/>
        <v>425</v>
      </c>
      <c r="T204" s="22"/>
      <c r="U204" s="22"/>
      <c r="Z204" s="1">
        <v>74.400000000000006</v>
      </c>
      <c r="AA204" s="1" t="s">
        <v>56</v>
      </c>
      <c r="AB204" t="e">
        <f t="shared" si="39"/>
        <v>#N/A</v>
      </c>
      <c r="AC204" t="e">
        <f t="shared" si="40"/>
        <v>#N/A</v>
      </c>
      <c r="AD204">
        <f t="shared" si="41"/>
        <v>74.400000000000006</v>
      </c>
    </row>
    <row r="205" spans="1:30">
      <c r="A205" s="1">
        <v>160</v>
      </c>
      <c r="B205" s="1" t="s">
        <v>169</v>
      </c>
      <c r="C205" t="str">
        <f t="shared" si="32"/>
        <v>Medium</v>
      </c>
      <c r="D205" t="e">
        <f t="shared" si="33"/>
        <v>#N/A</v>
      </c>
      <c r="E205" t="e">
        <f t="shared" si="34"/>
        <v>#N/A</v>
      </c>
      <c r="F205" t="e">
        <f t="shared" si="34"/>
        <v>#N/A</v>
      </c>
      <c r="G205" t="e">
        <f t="shared" si="34"/>
        <v>#N/A</v>
      </c>
      <c r="H205">
        <f t="shared" si="35"/>
        <v>160</v>
      </c>
      <c r="I205" t="e">
        <f t="shared" si="35"/>
        <v>#N/A</v>
      </c>
      <c r="J205" t="e">
        <f t="shared" si="35"/>
        <v>#N/A</v>
      </c>
      <c r="K205" t="e">
        <f t="shared" si="35"/>
        <v>#N/A</v>
      </c>
      <c r="M205" s="1">
        <v>320</v>
      </c>
      <c r="N205" s="1" t="s">
        <v>63</v>
      </c>
      <c r="O205" t="e">
        <f t="shared" si="36"/>
        <v>#N/A</v>
      </c>
      <c r="P205">
        <f t="shared" si="37"/>
        <v>320</v>
      </c>
      <c r="Q205" t="e">
        <f t="shared" si="38"/>
        <v>#N/A</v>
      </c>
      <c r="T205" s="22"/>
      <c r="U205" s="22"/>
      <c r="Z205" s="1">
        <v>61.7</v>
      </c>
      <c r="AA205" s="1" t="s">
        <v>63</v>
      </c>
      <c r="AB205" t="e">
        <f t="shared" si="39"/>
        <v>#N/A</v>
      </c>
      <c r="AC205">
        <f t="shared" si="40"/>
        <v>61.7</v>
      </c>
      <c r="AD205" t="e">
        <f t="shared" si="41"/>
        <v>#N/A</v>
      </c>
    </row>
    <row r="206" spans="1:30">
      <c r="A206" s="1">
        <v>151</v>
      </c>
      <c r="B206" s="1" t="s">
        <v>169</v>
      </c>
      <c r="C206" t="str">
        <f t="shared" si="32"/>
        <v>Medium</v>
      </c>
      <c r="D206" t="e">
        <f t="shared" si="33"/>
        <v>#N/A</v>
      </c>
      <c r="E206" t="e">
        <f t="shared" si="34"/>
        <v>#N/A</v>
      </c>
      <c r="F206" t="e">
        <f t="shared" si="34"/>
        <v>#N/A</v>
      </c>
      <c r="G206" t="e">
        <f t="shared" si="34"/>
        <v>#N/A</v>
      </c>
      <c r="H206">
        <f t="shared" si="35"/>
        <v>151</v>
      </c>
      <c r="I206" t="e">
        <f t="shared" si="35"/>
        <v>#N/A</v>
      </c>
      <c r="J206" t="e">
        <f t="shared" si="35"/>
        <v>#N/A</v>
      </c>
      <c r="K206" t="e">
        <f t="shared" si="35"/>
        <v>#N/A</v>
      </c>
      <c r="M206" s="1">
        <v>335</v>
      </c>
      <c r="N206" s="1" t="s">
        <v>26</v>
      </c>
      <c r="O206">
        <f t="shared" si="36"/>
        <v>335</v>
      </c>
      <c r="P206" t="e">
        <f t="shared" si="37"/>
        <v>#N/A</v>
      </c>
      <c r="Q206" t="e">
        <f t="shared" si="38"/>
        <v>#N/A</v>
      </c>
      <c r="T206" s="22"/>
      <c r="U206" s="22"/>
      <c r="Z206" s="1">
        <v>57.4</v>
      </c>
      <c r="AA206" s="1" t="s">
        <v>26</v>
      </c>
      <c r="AB206">
        <f t="shared" si="39"/>
        <v>57.4</v>
      </c>
      <c r="AC206" t="e">
        <f t="shared" si="40"/>
        <v>#N/A</v>
      </c>
      <c r="AD206" t="e">
        <f t="shared" si="41"/>
        <v>#N/A</v>
      </c>
    </row>
    <row r="207" spans="1:30">
      <c r="A207" s="1">
        <v>148</v>
      </c>
      <c r="B207" s="1" t="s">
        <v>169</v>
      </c>
      <c r="C207" t="str">
        <f t="shared" si="32"/>
        <v>Medium</v>
      </c>
      <c r="D207" t="e">
        <f t="shared" si="33"/>
        <v>#N/A</v>
      </c>
      <c r="E207" t="e">
        <f t="shared" si="34"/>
        <v>#N/A</v>
      </c>
      <c r="F207" t="e">
        <f t="shared" si="34"/>
        <v>#N/A</v>
      </c>
      <c r="G207" t="e">
        <f t="shared" si="34"/>
        <v>#N/A</v>
      </c>
      <c r="H207">
        <f t="shared" si="35"/>
        <v>148</v>
      </c>
      <c r="I207" t="e">
        <f t="shared" si="35"/>
        <v>#N/A</v>
      </c>
      <c r="J207" t="e">
        <f t="shared" si="35"/>
        <v>#N/A</v>
      </c>
      <c r="K207" t="e">
        <f t="shared" si="35"/>
        <v>#N/A</v>
      </c>
      <c r="M207" s="1">
        <v>265</v>
      </c>
      <c r="N207" s="1" t="s">
        <v>26</v>
      </c>
      <c r="O207">
        <f t="shared" si="36"/>
        <v>265</v>
      </c>
      <c r="P207" t="e">
        <f t="shared" si="37"/>
        <v>#N/A</v>
      </c>
      <c r="Q207" t="e">
        <f t="shared" si="38"/>
        <v>#N/A</v>
      </c>
      <c r="T207" s="22"/>
      <c r="U207" s="22"/>
      <c r="Z207" s="1">
        <v>46</v>
      </c>
      <c r="AA207" s="1" t="s">
        <v>26</v>
      </c>
      <c r="AB207">
        <f t="shared" si="39"/>
        <v>46</v>
      </c>
      <c r="AC207" t="e">
        <f t="shared" si="40"/>
        <v>#N/A</v>
      </c>
      <c r="AD207" t="e">
        <f t="shared" si="41"/>
        <v>#N/A</v>
      </c>
    </row>
    <row r="208" spans="1:30">
      <c r="A208" s="1">
        <v>139</v>
      </c>
      <c r="B208" s="1" t="s">
        <v>40</v>
      </c>
      <c r="C208" t="str">
        <f t="shared" si="32"/>
        <v>Medium</v>
      </c>
      <c r="D208" t="e">
        <f t="shared" si="33"/>
        <v>#N/A</v>
      </c>
      <c r="E208" t="e">
        <f t="shared" si="34"/>
        <v>#N/A</v>
      </c>
      <c r="F208" t="e">
        <f t="shared" si="34"/>
        <v>#N/A</v>
      </c>
      <c r="G208" t="e">
        <f t="shared" si="34"/>
        <v>#N/A</v>
      </c>
      <c r="H208">
        <f t="shared" si="35"/>
        <v>139</v>
      </c>
      <c r="I208" t="e">
        <f t="shared" si="35"/>
        <v>#N/A</v>
      </c>
      <c r="J208" t="e">
        <f t="shared" si="35"/>
        <v>#N/A</v>
      </c>
      <c r="K208" t="e">
        <f t="shared" si="35"/>
        <v>#N/A</v>
      </c>
      <c r="M208" s="1">
        <v>275</v>
      </c>
      <c r="N208" s="1" t="s">
        <v>56</v>
      </c>
      <c r="O208" t="e">
        <f t="shared" si="36"/>
        <v>#N/A</v>
      </c>
      <c r="P208" t="e">
        <f t="shared" si="37"/>
        <v>#N/A</v>
      </c>
      <c r="Q208">
        <f t="shared" si="38"/>
        <v>275</v>
      </c>
      <c r="T208" s="22"/>
      <c r="U208" s="22"/>
      <c r="Z208" s="1">
        <v>47.1</v>
      </c>
      <c r="AA208" s="1" t="s">
        <v>56</v>
      </c>
      <c r="AB208" t="e">
        <f t="shared" si="39"/>
        <v>#N/A</v>
      </c>
      <c r="AC208" t="e">
        <f t="shared" si="40"/>
        <v>#N/A</v>
      </c>
      <c r="AD208">
        <f t="shared" si="41"/>
        <v>47.1</v>
      </c>
    </row>
    <row r="209" spans="1:30">
      <c r="A209" s="1">
        <v>134</v>
      </c>
      <c r="B209" s="1" t="s">
        <v>40</v>
      </c>
      <c r="C209" t="str">
        <f t="shared" si="32"/>
        <v>Medium</v>
      </c>
      <c r="D209" t="e">
        <f t="shared" si="33"/>
        <v>#N/A</v>
      </c>
      <c r="E209" t="e">
        <f t="shared" si="34"/>
        <v>#N/A</v>
      </c>
      <c r="F209" t="e">
        <f t="shared" si="34"/>
        <v>#N/A</v>
      </c>
      <c r="G209" t="e">
        <f t="shared" si="34"/>
        <v>#N/A</v>
      </c>
      <c r="H209">
        <f t="shared" si="35"/>
        <v>134</v>
      </c>
      <c r="I209" t="e">
        <f t="shared" si="35"/>
        <v>#N/A</v>
      </c>
      <c r="J209" t="e">
        <f t="shared" si="35"/>
        <v>#N/A</v>
      </c>
      <c r="K209" t="e">
        <f t="shared" si="35"/>
        <v>#N/A</v>
      </c>
      <c r="M209" s="1">
        <v>365</v>
      </c>
      <c r="N209" s="1" t="s">
        <v>56</v>
      </c>
      <c r="O209" t="e">
        <f t="shared" si="36"/>
        <v>#N/A</v>
      </c>
      <c r="P209" t="e">
        <f t="shared" si="37"/>
        <v>#N/A</v>
      </c>
      <c r="Q209">
        <f t="shared" si="38"/>
        <v>365</v>
      </c>
      <c r="T209" s="22"/>
      <c r="U209" s="22"/>
      <c r="Z209" s="1">
        <v>62.1</v>
      </c>
      <c r="AA209" s="1" t="s">
        <v>56</v>
      </c>
      <c r="AB209" t="e">
        <f t="shared" si="39"/>
        <v>#N/A</v>
      </c>
      <c r="AC209" t="e">
        <f t="shared" si="40"/>
        <v>#N/A</v>
      </c>
      <c r="AD209">
        <f t="shared" si="41"/>
        <v>62.1</v>
      </c>
    </row>
    <row r="210" spans="1:30">
      <c r="A210" s="1">
        <v>155</v>
      </c>
      <c r="B210" s="1" t="s">
        <v>33</v>
      </c>
      <c r="C210" t="str">
        <f t="shared" si="32"/>
        <v>Compact</v>
      </c>
      <c r="D210">
        <f t="shared" si="33"/>
        <v>155</v>
      </c>
      <c r="E210" t="e">
        <f t="shared" si="34"/>
        <v>#N/A</v>
      </c>
      <c r="F210" t="e">
        <f t="shared" si="34"/>
        <v>#N/A</v>
      </c>
      <c r="G210" t="e">
        <f t="shared" si="34"/>
        <v>#N/A</v>
      </c>
      <c r="H210" t="e">
        <f t="shared" si="35"/>
        <v>#N/A</v>
      </c>
      <c r="I210" t="e">
        <f t="shared" si="35"/>
        <v>#N/A</v>
      </c>
      <c r="J210" t="e">
        <f t="shared" si="35"/>
        <v>#N/A</v>
      </c>
      <c r="K210" t="e">
        <f t="shared" si="35"/>
        <v>#N/A</v>
      </c>
      <c r="M210" s="1">
        <v>370</v>
      </c>
      <c r="N210" s="1" t="s">
        <v>26</v>
      </c>
      <c r="O210">
        <f t="shared" si="36"/>
        <v>370</v>
      </c>
      <c r="P210" t="e">
        <f t="shared" si="37"/>
        <v>#N/A</v>
      </c>
      <c r="Q210" t="e">
        <f t="shared" si="38"/>
        <v>#N/A</v>
      </c>
      <c r="T210" s="22"/>
      <c r="U210" s="22"/>
      <c r="Z210" s="1">
        <v>68.3</v>
      </c>
      <c r="AA210" s="1" t="s">
        <v>26</v>
      </c>
      <c r="AB210">
        <f t="shared" si="39"/>
        <v>68.3</v>
      </c>
      <c r="AC210" t="e">
        <f t="shared" si="40"/>
        <v>#N/A</v>
      </c>
      <c r="AD210" t="e">
        <f t="shared" si="41"/>
        <v>#N/A</v>
      </c>
    </row>
    <row r="211" spans="1:30">
      <c r="A211" s="1">
        <v>153</v>
      </c>
      <c r="B211" s="1" t="s">
        <v>33</v>
      </c>
      <c r="C211" t="str">
        <f t="shared" si="32"/>
        <v>Compact</v>
      </c>
      <c r="D211">
        <f t="shared" si="33"/>
        <v>153</v>
      </c>
      <c r="E211" t="e">
        <f t="shared" si="34"/>
        <v>#N/A</v>
      </c>
      <c r="F211" t="e">
        <f t="shared" si="34"/>
        <v>#N/A</v>
      </c>
      <c r="G211" t="e">
        <f t="shared" si="34"/>
        <v>#N/A</v>
      </c>
      <c r="H211" t="e">
        <f t="shared" si="35"/>
        <v>#N/A</v>
      </c>
      <c r="I211" t="e">
        <f t="shared" si="35"/>
        <v>#N/A</v>
      </c>
      <c r="J211" t="e">
        <f t="shared" si="35"/>
        <v>#N/A</v>
      </c>
      <c r="K211" t="e">
        <f t="shared" si="35"/>
        <v>#N/A</v>
      </c>
      <c r="M211" s="1">
        <v>265</v>
      </c>
      <c r="N211" s="1" t="s">
        <v>26</v>
      </c>
      <c r="O211">
        <f t="shared" si="36"/>
        <v>265</v>
      </c>
      <c r="P211" t="e">
        <f t="shared" si="37"/>
        <v>#N/A</v>
      </c>
      <c r="Q211" t="e">
        <f t="shared" si="38"/>
        <v>#N/A</v>
      </c>
      <c r="T211" s="22"/>
      <c r="U211" s="22"/>
      <c r="Z211" s="1">
        <v>49</v>
      </c>
      <c r="AA211" s="1" t="s">
        <v>26</v>
      </c>
      <c r="AB211">
        <f t="shared" si="39"/>
        <v>49</v>
      </c>
      <c r="AC211" t="e">
        <f t="shared" si="40"/>
        <v>#N/A</v>
      </c>
      <c r="AD211" t="e">
        <f t="shared" si="41"/>
        <v>#N/A</v>
      </c>
    </row>
    <row r="212" spans="1:30">
      <c r="A212" s="1">
        <v>198</v>
      </c>
      <c r="B212" s="1" t="s">
        <v>111</v>
      </c>
      <c r="C212" t="str">
        <f t="shared" si="32"/>
        <v>Luxury</v>
      </c>
      <c r="D212" t="e">
        <f t="shared" si="33"/>
        <v>#N/A</v>
      </c>
      <c r="E212" t="e">
        <f t="shared" si="34"/>
        <v>#N/A</v>
      </c>
      <c r="F212" t="e">
        <f t="shared" si="34"/>
        <v>#N/A</v>
      </c>
      <c r="G212">
        <f t="shared" si="34"/>
        <v>198</v>
      </c>
      <c r="H212" t="e">
        <f t="shared" si="35"/>
        <v>#N/A</v>
      </c>
      <c r="I212" t="e">
        <f t="shared" si="35"/>
        <v>#N/A</v>
      </c>
      <c r="J212" t="e">
        <f t="shared" si="35"/>
        <v>#N/A</v>
      </c>
      <c r="K212" t="e">
        <f t="shared" si="35"/>
        <v>#N/A</v>
      </c>
      <c r="M212" s="1">
        <v>395</v>
      </c>
      <c r="N212" s="1" t="s">
        <v>63</v>
      </c>
      <c r="O212" t="e">
        <f t="shared" si="36"/>
        <v>#N/A</v>
      </c>
      <c r="P212">
        <f t="shared" si="37"/>
        <v>395</v>
      </c>
      <c r="Q212" t="e">
        <f t="shared" si="38"/>
        <v>#N/A</v>
      </c>
      <c r="T212" s="22"/>
      <c r="U212" s="22"/>
      <c r="Z212" s="1">
        <v>83</v>
      </c>
      <c r="AA212" s="1" t="s">
        <v>63</v>
      </c>
      <c r="AB212" t="e">
        <f t="shared" si="39"/>
        <v>#N/A</v>
      </c>
      <c r="AC212">
        <f t="shared" si="40"/>
        <v>83</v>
      </c>
      <c r="AD212" t="e">
        <f t="shared" si="41"/>
        <v>#N/A</v>
      </c>
    </row>
    <row r="213" spans="1:30">
      <c r="A213" s="1">
        <v>182</v>
      </c>
      <c r="B213" s="1" t="s">
        <v>111</v>
      </c>
      <c r="C213" t="str">
        <f t="shared" si="32"/>
        <v>Luxury</v>
      </c>
      <c r="D213" t="e">
        <f t="shared" si="33"/>
        <v>#N/A</v>
      </c>
      <c r="E213" t="e">
        <f t="shared" si="34"/>
        <v>#N/A</v>
      </c>
      <c r="F213" t="e">
        <f t="shared" si="34"/>
        <v>#N/A</v>
      </c>
      <c r="G213">
        <f t="shared" si="34"/>
        <v>182</v>
      </c>
      <c r="H213" t="e">
        <f t="shared" si="35"/>
        <v>#N/A</v>
      </c>
      <c r="I213" t="e">
        <f t="shared" si="35"/>
        <v>#N/A</v>
      </c>
      <c r="J213" t="e">
        <f t="shared" si="35"/>
        <v>#N/A</v>
      </c>
      <c r="K213" t="e">
        <f t="shared" si="35"/>
        <v>#N/A</v>
      </c>
      <c r="M213" s="1">
        <v>420</v>
      </c>
      <c r="N213" s="1" t="s">
        <v>63</v>
      </c>
      <c r="O213" t="e">
        <f t="shared" si="36"/>
        <v>#N/A</v>
      </c>
      <c r="P213">
        <f t="shared" si="37"/>
        <v>420</v>
      </c>
      <c r="Q213" t="e">
        <f t="shared" si="38"/>
        <v>#N/A</v>
      </c>
      <c r="T213" s="22"/>
      <c r="U213" s="22"/>
      <c r="Z213" s="1">
        <v>83</v>
      </c>
      <c r="AA213" s="1" t="s">
        <v>63</v>
      </c>
      <c r="AB213" t="e">
        <f t="shared" si="39"/>
        <v>#N/A</v>
      </c>
      <c r="AC213">
        <f t="shared" si="40"/>
        <v>83</v>
      </c>
      <c r="AD213" t="e">
        <f t="shared" si="41"/>
        <v>#N/A</v>
      </c>
    </row>
    <row r="214" spans="1:30">
      <c r="A214" s="1">
        <v>220</v>
      </c>
      <c r="B214" s="1" t="s">
        <v>57</v>
      </c>
      <c r="C214" t="str">
        <f t="shared" si="32"/>
        <v>Executive</v>
      </c>
      <c r="D214" t="e">
        <f t="shared" si="33"/>
        <v>#N/A</v>
      </c>
      <c r="E214">
        <f t="shared" si="34"/>
        <v>220</v>
      </c>
      <c r="F214" t="e">
        <f t="shared" si="34"/>
        <v>#N/A</v>
      </c>
      <c r="G214" t="e">
        <f t="shared" si="34"/>
        <v>#N/A</v>
      </c>
      <c r="H214" t="e">
        <f t="shared" si="35"/>
        <v>#N/A</v>
      </c>
      <c r="I214" t="e">
        <f t="shared" si="35"/>
        <v>#N/A</v>
      </c>
      <c r="J214" t="e">
        <f t="shared" si="35"/>
        <v>#N/A</v>
      </c>
      <c r="K214" t="e">
        <f t="shared" si="35"/>
        <v>#N/A</v>
      </c>
      <c r="M214" s="1">
        <v>400</v>
      </c>
      <c r="N214" s="1" t="s">
        <v>63</v>
      </c>
      <c r="O214" t="e">
        <f t="shared" si="36"/>
        <v>#N/A</v>
      </c>
      <c r="P214">
        <f t="shared" si="37"/>
        <v>400</v>
      </c>
      <c r="Q214" t="e">
        <f t="shared" si="38"/>
        <v>#N/A</v>
      </c>
      <c r="T214" s="22"/>
      <c r="U214" s="22"/>
      <c r="Z214" s="1">
        <v>95</v>
      </c>
      <c r="AA214" s="1" t="s">
        <v>63</v>
      </c>
      <c r="AB214" t="e">
        <f t="shared" si="39"/>
        <v>#N/A</v>
      </c>
      <c r="AC214">
        <f t="shared" si="40"/>
        <v>95</v>
      </c>
      <c r="AD214" t="e">
        <f t="shared" si="41"/>
        <v>#N/A</v>
      </c>
    </row>
    <row r="215" spans="1:30">
      <c r="A215" s="1">
        <v>195</v>
      </c>
      <c r="B215" s="1" t="s">
        <v>216</v>
      </c>
      <c r="C215" t="str">
        <f t="shared" si="32"/>
        <v>Passenger Van</v>
      </c>
      <c r="D215" t="e">
        <f t="shared" si="33"/>
        <v>#N/A</v>
      </c>
      <c r="E215" t="e">
        <f t="shared" si="34"/>
        <v>#N/A</v>
      </c>
      <c r="F215" t="e">
        <f t="shared" si="34"/>
        <v>#N/A</v>
      </c>
      <c r="G215" t="e">
        <f t="shared" si="34"/>
        <v>#N/A</v>
      </c>
      <c r="H215" t="e">
        <f t="shared" si="35"/>
        <v>#N/A</v>
      </c>
      <c r="I215" t="e">
        <f t="shared" si="35"/>
        <v>#N/A</v>
      </c>
      <c r="J215">
        <f t="shared" si="35"/>
        <v>195</v>
      </c>
      <c r="K215" t="e">
        <f t="shared" si="35"/>
        <v>#N/A</v>
      </c>
      <c r="M215" s="1">
        <v>365</v>
      </c>
      <c r="N215" s="1" t="s">
        <v>26</v>
      </c>
      <c r="O215">
        <f t="shared" si="36"/>
        <v>365</v>
      </c>
      <c r="P215" t="e">
        <f t="shared" si="37"/>
        <v>#N/A</v>
      </c>
      <c r="Q215" t="e">
        <f t="shared" si="38"/>
        <v>#N/A</v>
      </c>
      <c r="T215" s="22"/>
      <c r="U215" s="22"/>
      <c r="Z215" s="1">
        <v>84</v>
      </c>
      <c r="AA215" s="1" t="s">
        <v>26</v>
      </c>
      <c r="AB215">
        <f t="shared" si="39"/>
        <v>84</v>
      </c>
      <c r="AC215" t="e">
        <f t="shared" si="40"/>
        <v>#N/A</v>
      </c>
      <c r="AD215" t="e">
        <f t="shared" si="41"/>
        <v>#N/A</v>
      </c>
    </row>
    <row r="216" spans="1:30">
      <c r="A216" s="1">
        <v>138</v>
      </c>
      <c r="B216" s="1" t="s">
        <v>122</v>
      </c>
      <c r="C216" t="str">
        <f t="shared" si="32"/>
        <v>Large</v>
      </c>
      <c r="D216" t="e">
        <f t="shared" si="33"/>
        <v>#N/A</v>
      </c>
      <c r="E216" t="e">
        <f t="shared" si="34"/>
        <v>#N/A</v>
      </c>
      <c r="F216">
        <f t="shared" si="34"/>
        <v>138</v>
      </c>
      <c r="G216" t="e">
        <f t="shared" si="34"/>
        <v>#N/A</v>
      </c>
      <c r="H216" t="e">
        <f t="shared" si="35"/>
        <v>#N/A</v>
      </c>
      <c r="I216" t="e">
        <f t="shared" si="35"/>
        <v>#N/A</v>
      </c>
      <c r="J216" t="e">
        <f t="shared" si="35"/>
        <v>#N/A</v>
      </c>
      <c r="K216" t="e">
        <f t="shared" si="35"/>
        <v>#N/A</v>
      </c>
      <c r="M216" s="1">
        <v>390</v>
      </c>
      <c r="N216" s="1" t="s">
        <v>56</v>
      </c>
      <c r="O216" t="e">
        <f t="shared" si="36"/>
        <v>#N/A</v>
      </c>
      <c r="P216" t="e">
        <f t="shared" si="37"/>
        <v>#N/A</v>
      </c>
      <c r="Q216">
        <f t="shared" si="38"/>
        <v>390</v>
      </c>
      <c r="T216" s="22"/>
      <c r="U216" s="22"/>
      <c r="Z216" s="1">
        <v>66</v>
      </c>
      <c r="AA216" s="1" t="s">
        <v>56</v>
      </c>
      <c r="AB216" t="e">
        <f t="shared" si="39"/>
        <v>#N/A</v>
      </c>
      <c r="AC216" t="e">
        <f t="shared" si="40"/>
        <v>#N/A</v>
      </c>
      <c r="AD216">
        <f t="shared" si="41"/>
        <v>66</v>
      </c>
    </row>
    <row r="217" spans="1:30">
      <c r="A217" s="1">
        <v>136</v>
      </c>
      <c r="B217" s="1" t="s">
        <v>122</v>
      </c>
      <c r="C217" t="str">
        <f t="shared" si="32"/>
        <v>Large</v>
      </c>
      <c r="D217" t="e">
        <f t="shared" si="33"/>
        <v>#N/A</v>
      </c>
      <c r="E217" t="e">
        <f t="shared" si="34"/>
        <v>#N/A</v>
      </c>
      <c r="F217">
        <f t="shared" si="34"/>
        <v>136</v>
      </c>
      <c r="G217" t="e">
        <f t="shared" si="34"/>
        <v>#N/A</v>
      </c>
      <c r="H217" t="e">
        <f t="shared" si="35"/>
        <v>#N/A</v>
      </c>
      <c r="I217" t="e">
        <f t="shared" si="35"/>
        <v>#N/A</v>
      </c>
      <c r="J217" t="e">
        <f t="shared" si="35"/>
        <v>#N/A</v>
      </c>
      <c r="K217" t="e">
        <f t="shared" si="35"/>
        <v>#N/A</v>
      </c>
      <c r="M217" s="1">
        <v>440</v>
      </c>
      <c r="N217" s="1" t="s">
        <v>56</v>
      </c>
      <c r="O217" t="e">
        <f t="shared" si="36"/>
        <v>#N/A</v>
      </c>
      <c r="P217" t="e">
        <f t="shared" si="37"/>
        <v>#N/A</v>
      </c>
      <c r="Q217">
        <f t="shared" si="38"/>
        <v>440</v>
      </c>
      <c r="T217" s="22"/>
      <c r="U217" s="22"/>
      <c r="Z217" s="1">
        <v>75</v>
      </c>
      <c r="AA217" s="1" t="s">
        <v>56</v>
      </c>
      <c r="AB217" t="e">
        <f t="shared" si="39"/>
        <v>#N/A</v>
      </c>
      <c r="AC217" t="e">
        <f t="shared" si="40"/>
        <v>#N/A</v>
      </c>
      <c r="AD217">
        <f t="shared" si="41"/>
        <v>75</v>
      </c>
    </row>
    <row r="218" spans="1:30">
      <c r="A218" s="1">
        <v>122</v>
      </c>
      <c r="B218" s="1" t="s">
        <v>122</v>
      </c>
      <c r="C218" t="str">
        <f t="shared" si="32"/>
        <v>Large</v>
      </c>
      <c r="D218" t="e">
        <f t="shared" si="33"/>
        <v>#N/A</v>
      </c>
      <c r="E218" t="e">
        <f t="shared" si="34"/>
        <v>#N/A</v>
      </c>
      <c r="F218">
        <f t="shared" si="34"/>
        <v>122</v>
      </c>
      <c r="G218" t="e">
        <f t="shared" si="34"/>
        <v>#N/A</v>
      </c>
      <c r="H218" t="e">
        <f t="shared" si="35"/>
        <v>#N/A</v>
      </c>
      <c r="I218" t="e">
        <f t="shared" si="35"/>
        <v>#N/A</v>
      </c>
      <c r="J218" t="e">
        <f t="shared" si="35"/>
        <v>#N/A</v>
      </c>
      <c r="K218" t="e">
        <f t="shared" si="35"/>
        <v>#N/A</v>
      </c>
      <c r="M218" s="1">
        <v>565</v>
      </c>
      <c r="N218" s="1" t="s">
        <v>56</v>
      </c>
      <c r="O218" t="e">
        <f t="shared" si="36"/>
        <v>#N/A</v>
      </c>
      <c r="P218" t="e">
        <f t="shared" si="37"/>
        <v>#N/A</v>
      </c>
      <c r="Q218">
        <f t="shared" si="38"/>
        <v>565</v>
      </c>
      <c r="T218" s="22"/>
      <c r="U218" s="22"/>
      <c r="Z218" s="1">
        <v>85</v>
      </c>
      <c r="AA218" s="1" t="s">
        <v>56</v>
      </c>
      <c r="AB218" t="e">
        <f t="shared" si="39"/>
        <v>#N/A</v>
      </c>
      <c r="AC218" t="e">
        <f t="shared" si="40"/>
        <v>#N/A</v>
      </c>
      <c r="AD218">
        <f t="shared" si="41"/>
        <v>85</v>
      </c>
    </row>
    <row r="219" spans="1:30">
      <c r="A219" s="1">
        <v>126</v>
      </c>
      <c r="B219" s="1" t="s">
        <v>122</v>
      </c>
      <c r="C219" t="str">
        <f t="shared" si="32"/>
        <v>Large</v>
      </c>
      <c r="D219" t="e">
        <f t="shared" si="33"/>
        <v>#N/A</v>
      </c>
      <c r="E219" t="e">
        <f t="shared" si="34"/>
        <v>#N/A</v>
      </c>
      <c r="F219">
        <f t="shared" si="34"/>
        <v>126</v>
      </c>
      <c r="G219" t="e">
        <f t="shared" si="34"/>
        <v>#N/A</v>
      </c>
      <c r="H219" t="e">
        <f t="shared" si="35"/>
        <v>#N/A</v>
      </c>
      <c r="I219" t="e">
        <f t="shared" si="35"/>
        <v>#N/A</v>
      </c>
      <c r="J219" t="e">
        <f t="shared" si="35"/>
        <v>#N/A</v>
      </c>
      <c r="K219" t="e">
        <f t="shared" si="35"/>
        <v>#N/A</v>
      </c>
      <c r="M219" s="1">
        <v>550</v>
      </c>
      <c r="N219" s="1" t="s">
        <v>63</v>
      </c>
      <c r="O219" t="e">
        <f t="shared" si="36"/>
        <v>#N/A</v>
      </c>
      <c r="P219">
        <f t="shared" si="37"/>
        <v>550</v>
      </c>
      <c r="Q219" t="e">
        <f t="shared" si="38"/>
        <v>#N/A</v>
      </c>
      <c r="T219" s="22"/>
      <c r="U219" s="22"/>
      <c r="Z219" s="1">
        <v>85</v>
      </c>
      <c r="AA219" s="1" t="s">
        <v>63</v>
      </c>
      <c r="AB219" t="e">
        <f t="shared" si="39"/>
        <v>#N/A</v>
      </c>
      <c r="AC219">
        <f t="shared" si="40"/>
        <v>85</v>
      </c>
      <c r="AD219" t="e">
        <f t="shared" si="41"/>
        <v>#N/A</v>
      </c>
    </row>
    <row r="220" spans="1:30">
      <c r="A220" s="1">
        <v>146</v>
      </c>
      <c r="B220" s="1" t="s">
        <v>40</v>
      </c>
      <c r="C220" t="str">
        <f t="shared" si="32"/>
        <v>Medium</v>
      </c>
      <c r="D220" t="e">
        <f t="shared" si="33"/>
        <v>#N/A</v>
      </c>
      <c r="E220" t="e">
        <f t="shared" si="34"/>
        <v>#N/A</v>
      </c>
      <c r="F220" t="e">
        <f t="shared" si="34"/>
        <v>#N/A</v>
      </c>
      <c r="G220" t="e">
        <f t="shared" si="34"/>
        <v>#N/A</v>
      </c>
      <c r="H220">
        <f t="shared" si="35"/>
        <v>146</v>
      </c>
      <c r="I220" t="e">
        <f t="shared" si="35"/>
        <v>#N/A</v>
      </c>
      <c r="J220" t="e">
        <f t="shared" si="35"/>
        <v>#N/A</v>
      </c>
      <c r="K220" t="e">
        <f t="shared" si="35"/>
        <v>#N/A</v>
      </c>
      <c r="M220" s="1">
        <v>395</v>
      </c>
      <c r="N220" s="1" t="s">
        <v>26</v>
      </c>
      <c r="O220">
        <f t="shared" si="36"/>
        <v>395</v>
      </c>
      <c r="P220" t="e">
        <f t="shared" si="37"/>
        <v>#N/A</v>
      </c>
      <c r="Q220" t="e">
        <f t="shared" si="38"/>
        <v>#N/A</v>
      </c>
      <c r="T220" s="22"/>
      <c r="U220" s="22"/>
      <c r="Z220" s="1">
        <v>66.5</v>
      </c>
      <c r="AA220" s="1" t="s">
        <v>26</v>
      </c>
      <c r="AB220">
        <f t="shared" si="39"/>
        <v>66.5</v>
      </c>
      <c r="AC220" t="e">
        <f t="shared" si="40"/>
        <v>#N/A</v>
      </c>
      <c r="AD220" t="e">
        <f t="shared" si="41"/>
        <v>#N/A</v>
      </c>
    </row>
    <row r="221" spans="1:30">
      <c r="A221" s="1">
        <v>142</v>
      </c>
      <c r="B221" s="1" t="s">
        <v>40</v>
      </c>
      <c r="C221" t="str">
        <f t="shared" si="32"/>
        <v>Medium</v>
      </c>
      <c r="D221" t="e">
        <f t="shared" si="33"/>
        <v>#N/A</v>
      </c>
      <c r="E221" t="e">
        <f t="shared" si="34"/>
        <v>#N/A</v>
      </c>
      <c r="F221" t="e">
        <f t="shared" si="34"/>
        <v>#N/A</v>
      </c>
      <c r="G221" t="e">
        <f t="shared" si="34"/>
        <v>#N/A</v>
      </c>
      <c r="H221">
        <f t="shared" si="35"/>
        <v>142</v>
      </c>
      <c r="I221" t="e">
        <f t="shared" si="35"/>
        <v>#N/A</v>
      </c>
      <c r="J221" t="e">
        <f t="shared" si="35"/>
        <v>#N/A</v>
      </c>
      <c r="K221" t="e">
        <f t="shared" si="35"/>
        <v>#N/A</v>
      </c>
      <c r="M221" s="1">
        <v>420</v>
      </c>
      <c r="N221" s="1" t="s">
        <v>26</v>
      </c>
      <c r="O221">
        <f t="shared" si="36"/>
        <v>420</v>
      </c>
      <c r="P221" t="e">
        <f t="shared" si="37"/>
        <v>#N/A</v>
      </c>
      <c r="Q221" t="e">
        <f t="shared" si="38"/>
        <v>#N/A</v>
      </c>
      <c r="T221" s="22"/>
      <c r="U221" s="22"/>
      <c r="Z221" s="1">
        <v>70.5</v>
      </c>
      <c r="AA221" s="1" t="s">
        <v>26</v>
      </c>
      <c r="AB221">
        <f t="shared" si="39"/>
        <v>70.5</v>
      </c>
      <c r="AC221" t="e">
        <f t="shared" si="40"/>
        <v>#N/A</v>
      </c>
      <c r="AD221" t="e">
        <f t="shared" si="41"/>
        <v>#N/A</v>
      </c>
    </row>
    <row r="222" spans="1:30">
      <c r="A222" s="1">
        <v>162</v>
      </c>
      <c r="B222" s="1" t="s">
        <v>40</v>
      </c>
      <c r="C222" t="str">
        <f t="shared" si="32"/>
        <v>Medium</v>
      </c>
      <c r="D222" t="e">
        <f t="shared" si="33"/>
        <v>#N/A</v>
      </c>
      <c r="E222" t="e">
        <f t="shared" si="34"/>
        <v>#N/A</v>
      </c>
      <c r="F222" t="e">
        <f t="shared" si="34"/>
        <v>#N/A</v>
      </c>
      <c r="G222" t="e">
        <f t="shared" si="34"/>
        <v>#N/A</v>
      </c>
      <c r="H222">
        <f t="shared" si="35"/>
        <v>162</v>
      </c>
      <c r="I222" t="e">
        <f t="shared" si="35"/>
        <v>#N/A</v>
      </c>
      <c r="J222" t="e">
        <f t="shared" si="35"/>
        <v>#N/A</v>
      </c>
      <c r="K222" t="e">
        <f t="shared" si="35"/>
        <v>#N/A</v>
      </c>
      <c r="M222" s="1">
        <v>350</v>
      </c>
      <c r="N222" s="1" t="s">
        <v>63</v>
      </c>
      <c r="O222" t="e">
        <f t="shared" si="36"/>
        <v>#N/A</v>
      </c>
      <c r="P222">
        <f t="shared" si="37"/>
        <v>350</v>
      </c>
      <c r="Q222" t="e">
        <f t="shared" si="38"/>
        <v>#N/A</v>
      </c>
      <c r="T222" s="22"/>
      <c r="U222" s="22"/>
      <c r="Z222" s="1">
        <v>66.5</v>
      </c>
      <c r="AA222" s="1" t="s">
        <v>63</v>
      </c>
      <c r="AB222" t="e">
        <f t="shared" si="39"/>
        <v>#N/A</v>
      </c>
      <c r="AC222">
        <f t="shared" si="40"/>
        <v>66.5</v>
      </c>
      <c r="AD222" t="e">
        <f t="shared" si="41"/>
        <v>#N/A</v>
      </c>
    </row>
    <row r="223" spans="1:30">
      <c r="A223" s="1">
        <v>162</v>
      </c>
      <c r="B223" s="1" t="s">
        <v>40</v>
      </c>
      <c r="C223" t="str">
        <f t="shared" si="32"/>
        <v>Medium</v>
      </c>
      <c r="D223" t="e">
        <f t="shared" si="33"/>
        <v>#N/A</v>
      </c>
      <c r="E223" t="e">
        <f t="shared" si="34"/>
        <v>#N/A</v>
      </c>
      <c r="F223" t="e">
        <f t="shared" si="34"/>
        <v>#N/A</v>
      </c>
      <c r="G223" t="e">
        <f t="shared" si="34"/>
        <v>#N/A</v>
      </c>
      <c r="H223">
        <f t="shared" si="35"/>
        <v>162</v>
      </c>
      <c r="I223" t="e">
        <f t="shared" si="35"/>
        <v>#N/A</v>
      </c>
      <c r="J223" t="e">
        <f t="shared" si="35"/>
        <v>#N/A</v>
      </c>
      <c r="K223" t="e">
        <f t="shared" si="35"/>
        <v>#N/A</v>
      </c>
      <c r="M223" s="1">
        <v>350</v>
      </c>
      <c r="N223" s="1" t="s">
        <v>63</v>
      </c>
      <c r="O223" t="e">
        <f t="shared" si="36"/>
        <v>#N/A</v>
      </c>
      <c r="P223">
        <f t="shared" si="37"/>
        <v>350</v>
      </c>
      <c r="Q223" t="e">
        <f t="shared" si="38"/>
        <v>#N/A</v>
      </c>
      <c r="T223" s="22"/>
      <c r="U223" s="22"/>
      <c r="Z223" s="1">
        <v>66.5</v>
      </c>
      <c r="AA223" s="1" t="s">
        <v>63</v>
      </c>
      <c r="AB223" t="e">
        <f t="shared" si="39"/>
        <v>#N/A</v>
      </c>
      <c r="AC223">
        <f t="shared" si="40"/>
        <v>66.5</v>
      </c>
      <c r="AD223" t="e">
        <f t="shared" si="41"/>
        <v>#N/A</v>
      </c>
    </row>
    <row r="224" spans="1:30">
      <c r="A224" s="1">
        <v>152</v>
      </c>
      <c r="B224" s="1" t="s">
        <v>40</v>
      </c>
      <c r="C224" t="str">
        <f t="shared" si="32"/>
        <v>Medium</v>
      </c>
      <c r="D224" t="e">
        <f t="shared" si="33"/>
        <v>#N/A</v>
      </c>
      <c r="E224" t="e">
        <f t="shared" si="34"/>
        <v>#N/A</v>
      </c>
      <c r="F224" t="e">
        <f t="shared" si="34"/>
        <v>#N/A</v>
      </c>
      <c r="G224" t="e">
        <f t="shared" si="34"/>
        <v>#N/A</v>
      </c>
      <c r="H224">
        <f t="shared" si="35"/>
        <v>152</v>
      </c>
      <c r="I224" t="e">
        <f t="shared" si="35"/>
        <v>#N/A</v>
      </c>
      <c r="J224" t="e">
        <f t="shared" si="35"/>
        <v>#N/A</v>
      </c>
      <c r="K224" t="e">
        <f t="shared" si="35"/>
        <v>#N/A</v>
      </c>
      <c r="M224" s="1">
        <v>415</v>
      </c>
      <c r="N224" s="1" t="s">
        <v>26</v>
      </c>
      <c r="O224">
        <f t="shared" si="36"/>
        <v>415</v>
      </c>
      <c r="P224" t="e">
        <f t="shared" si="37"/>
        <v>#N/A</v>
      </c>
      <c r="Q224" t="e">
        <f t="shared" si="38"/>
        <v>#N/A</v>
      </c>
      <c r="T224" s="22"/>
      <c r="U224" s="22"/>
      <c r="Z224" s="1">
        <v>70.5</v>
      </c>
      <c r="AA224" s="1" t="s">
        <v>26</v>
      </c>
      <c r="AB224">
        <f t="shared" si="39"/>
        <v>70.5</v>
      </c>
      <c r="AC224" t="e">
        <f t="shared" si="40"/>
        <v>#N/A</v>
      </c>
      <c r="AD224" t="e">
        <f t="shared" si="41"/>
        <v>#N/A</v>
      </c>
    </row>
    <row r="225" spans="1:30">
      <c r="A225" s="1">
        <v>168</v>
      </c>
      <c r="B225" s="1" t="s">
        <v>40</v>
      </c>
      <c r="C225" t="str">
        <f t="shared" si="32"/>
        <v>Medium</v>
      </c>
      <c r="D225" t="e">
        <f t="shared" si="33"/>
        <v>#N/A</v>
      </c>
      <c r="E225" t="e">
        <f t="shared" si="34"/>
        <v>#N/A</v>
      </c>
      <c r="F225" t="e">
        <f t="shared" si="34"/>
        <v>#N/A</v>
      </c>
      <c r="G225" t="e">
        <f t="shared" si="34"/>
        <v>#N/A</v>
      </c>
      <c r="H225">
        <f t="shared" si="35"/>
        <v>168</v>
      </c>
      <c r="I225" t="e">
        <f t="shared" si="35"/>
        <v>#N/A</v>
      </c>
      <c r="J225" t="e">
        <f t="shared" si="35"/>
        <v>#N/A</v>
      </c>
      <c r="K225" t="e">
        <f t="shared" si="35"/>
        <v>#N/A</v>
      </c>
      <c r="M225" s="1">
        <v>345</v>
      </c>
      <c r="N225" s="1" t="s">
        <v>63</v>
      </c>
      <c r="O225" t="e">
        <f t="shared" si="36"/>
        <v>#N/A</v>
      </c>
      <c r="P225">
        <f t="shared" si="37"/>
        <v>345</v>
      </c>
      <c r="Q225" t="e">
        <f t="shared" si="38"/>
        <v>#N/A</v>
      </c>
      <c r="T225" s="22"/>
      <c r="U225" s="22"/>
      <c r="Z225" s="1">
        <v>66.5</v>
      </c>
      <c r="AA225" s="1" t="s">
        <v>63</v>
      </c>
      <c r="AB225" t="e">
        <f t="shared" si="39"/>
        <v>#N/A</v>
      </c>
      <c r="AC225">
        <f t="shared" si="40"/>
        <v>66.5</v>
      </c>
      <c r="AD225" t="e">
        <f t="shared" si="41"/>
        <v>#N/A</v>
      </c>
    </row>
    <row r="226" spans="1:30">
      <c r="A226" s="1">
        <v>168</v>
      </c>
      <c r="B226" s="1" t="s">
        <v>40</v>
      </c>
      <c r="C226" t="str">
        <f t="shared" si="32"/>
        <v>Medium</v>
      </c>
      <c r="D226" t="e">
        <f t="shared" si="33"/>
        <v>#N/A</v>
      </c>
      <c r="E226" t="e">
        <f t="shared" si="34"/>
        <v>#N/A</v>
      </c>
      <c r="F226" t="e">
        <f t="shared" si="34"/>
        <v>#N/A</v>
      </c>
      <c r="G226" t="e">
        <f t="shared" si="34"/>
        <v>#N/A</v>
      </c>
      <c r="H226">
        <f t="shared" si="35"/>
        <v>168</v>
      </c>
      <c r="I226" t="e">
        <f t="shared" si="35"/>
        <v>#N/A</v>
      </c>
      <c r="J226" t="e">
        <f t="shared" si="35"/>
        <v>#N/A</v>
      </c>
      <c r="K226" t="e">
        <f t="shared" si="35"/>
        <v>#N/A</v>
      </c>
      <c r="M226" s="1">
        <v>345</v>
      </c>
      <c r="N226" s="1" t="s">
        <v>63</v>
      </c>
      <c r="O226" t="e">
        <f t="shared" si="36"/>
        <v>#N/A</v>
      </c>
      <c r="P226">
        <f t="shared" si="37"/>
        <v>345</v>
      </c>
      <c r="Q226" t="e">
        <f t="shared" si="38"/>
        <v>#N/A</v>
      </c>
      <c r="T226" s="22"/>
      <c r="U226" s="22"/>
      <c r="Z226" s="1">
        <v>66.5</v>
      </c>
      <c r="AA226" s="1" t="s">
        <v>63</v>
      </c>
      <c r="AB226" t="e">
        <f t="shared" si="39"/>
        <v>#N/A</v>
      </c>
      <c r="AC226">
        <f t="shared" si="40"/>
        <v>66.5</v>
      </c>
      <c r="AD226" t="e">
        <f t="shared" si="41"/>
        <v>#N/A</v>
      </c>
    </row>
    <row r="227" spans="1:30">
      <c r="A227" s="1">
        <v>163</v>
      </c>
      <c r="B227" s="1" t="s">
        <v>131</v>
      </c>
      <c r="C227" t="str">
        <f t="shared" si="32"/>
        <v>Executive</v>
      </c>
      <c r="D227" t="e">
        <f t="shared" si="33"/>
        <v>#N/A</v>
      </c>
      <c r="E227">
        <f t="shared" si="34"/>
        <v>163</v>
      </c>
      <c r="F227" t="e">
        <f t="shared" si="34"/>
        <v>#N/A</v>
      </c>
      <c r="G227" t="e">
        <f t="shared" si="34"/>
        <v>#N/A</v>
      </c>
      <c r="H227" t="e">
        <f t="shared" si="35"/>
        <v>#N/A</v>
      </c>
      <c r="I227" t="e">
        <f t="shared" si="35"/>
        <v>#N/A</v>
      </c>
      <c r="J227" t="e">
        <f t="shared" si="35"/>
        <v>#N/A</v>
      </c>
      <c r="K227" t="e">
        <f t="shared" si="35"/>
        <v>#N/A</v>
      </c>
      <c r="M227" s="1">
        <v>525</v>
      </c>
      <c r="N227" s="1" t="s">
        <v>56</v>
      </c>
      <c r="O227" t="e">
        <f t="shared" si="36"/>
        <v>#N/A</v>
      </c>
      <c r="P227" t="e">
        <f t="shared" si="37"/>
        <v>#N/A</v>
      </c>
      <c r="Q227">
        <f t="shared" si="38"/>
        <v>525</v>
      </c>
      <c r="T227" s="22"/>
      <c r="U227" s="22"/>
      <c r="Z227" s="1">
        <v>89</v>
      </c>
      <c r="AA227" s="1" t="s">
        <v>56</v>
      </c>
      <c r="AB227" t="e">
        <f t="shared" si="39"/>
        <v>#N/A</v>
      </c>
      <c r="AC227" t="e">
        <f t="shared" si="40"/>
        <v>#N/A</v>
      </c>
      <c r="AD227">
        <f t="shared" si="41"/>
        <v>89</v>
      </c>
    </row>
    <row r="228" spans="1:30">
      <c r="A228" s="1">
        <v>173</v>
      </c>
      <c r="B228" s="1" t="s">
        <v>131</v>
      </c>
      <c r="C228" t="str">
        <f t="shared" si="32"/>
        <v>Executive</v>
      </c>
      <c r="D228" t="e">
        <f t="shared" si="33"/>
        <v>#N/A</v>
      </c>
      <c r="E228">
        <f t="shared" si="34"/>
        <v>173</v>
      </c>
      <c r="F228" t="e">
        <f t="shared" si="34"/>
        <v>#N/A</v>
      </c>
      <c r="G228" t="e">
        <f t="shared" si="34"/>
        <v>#N/A</v>
      </c>
      <c r="H228" t="e">
        <f t="shared" si="35"/>
        <v>#N/A</v>
      </c>
      <c r="I228" t="e">
        <f t="shared" si="35"/>
        <v>#N/A</v>
      </c>
      <c r="J228" t="e">
        <f t="shared" si="35"/>
        <v>#N/A</v>
      </c>
      <c r="K228" t="e">
        <f t="shared" si="35"/>
        <v>#N/A</v>
      </c>
      <c r="M228" s="1">
        <v>515</v>
      </c>
      <c r="N228" s="1" t="s">
        <v>63</v>
      </c>
      <c r="O228" t="e">
        <f t="shared" si="36"/>
        <v>#N/A</v>
      </c>
      <c r="P228">
        <f t="shared" si="37"/>
        <v>515</v>
      </c>
      <c r="Q228" t="e">
        <f t="shared" si="38"/>
        <v>#N/A</v>
      </c>
      <c r="T228" s="22"/>
      <c r="U228" s="22"/>
      <c r="Z228" s="1">
        <v>90.6</v>
      </c>
      <c r="AA228" s="1" t="s">
        <v>63</v>
      </c>
      <c r="AB228" t="e">
        <f t="shared" si="39"/>
        <v>#N/A</v>
      </c>
      <c r="AC228">
        <f t="shared" si="40"/>
        <v>90.6</v>
      </c>
      <c r="AD228" t="e">
        <f t="shared" si="41"/>
        <v>#N/A</v>
      </c>
    </row>
    <row r="229" spans="1:30">
      <c r="A229" s="1">
        <v>164</v>
      </c>
      <c r="B229" s="1" t="s">
        <v>131</v>
      </c>
      <c r="C229" t="str">
        <f t="shared" si="32"/>
        <v>Executive</v>
      </c>
      <c r="D229" t="e">
        <f t="shared" si="33"/>
        <v>#N/A</v>
      </c>
      <c r="E229">
        <f t="shared" si="34"/>
        <v>164</v>
      </c>
      <c r="F229" t="e">
        <f t="shared" si="34"/>
        <v>#N/A</v>
      </c>
      <c r="G229" t="e">
        <f t="shared" si="34"/>
        <v>#N/A</v>
      </c>
      <c r="H229" t="e">
        <f t="shared" si="35"/>
        <v>#N/A</v>
      </c>
      <c r="I229" t="e">
        <f t="shared" si="35"/>
        <v>#N/A</v>
      </c>
      <c r="J229" t="e">
        <f t="shared" si="35"/>
        <v>#N/A</v>
      </c>
      <c r="K229" t="e">
        <f t="shared" si="35"/>
        <v>#N/A</v>
      </c>
      <c r="M229" s="1">
        <v>555</v>
      </c>
      <c r="N229" s="1" t="s">
        <v>56</v>
      </c>
      <c r="O229" t="e">
        <f t="shared" si="36"/>
        <v>#N/A</v>
      </c>
      <c r="P229" t="e">
        <f t="shared" si="37"/>
        <v>#N/A</v>
      </c>
      <c r="Q229">
        <f t="shared" si="38"/>
        <v>555</v>
      </c>
      <c r="T229" s="22"/>
      <c r="U229" s="22"/>
      <c r="Z229" s="1">
        <v>96</v>
      </c>
      <c r="AA229" s="1" t="s">
        <v>56</v>
      </c>
      <c r="AB229" t="e">
        <f t="shared" si="39"/>
        <v>#N/A</v>
      </c>
      <c r="AC229" t="e">
        <f t="shared" si="40"/>
        <v>#N/A</v>
      </c>
      <c r="AD229">
        <f t="shared" si="41"/>
        <v>96</v>
      </c>
    </row>
    <row r="230" spans="1:30">
      <c r="A230" s="1">
        <v>173</v>
      </c>
      <c r="B230" s="1" t="s">
        <v>131</v>
      </c>
      <c r="C230" t="str">
        <f t="shared" si="32"/>
        <v>Executive</v>
      </c>
      <c r="D230" t="e">
        <f t="shared" si="33"/>
        <v>#N/A</v>
      </c>
      <c r="E230">
        <f t="shared" si="34"/>
        <v>173</v>
      </c>
      <c r="F230" t="e">
        <f t="shared" si="34"/>
        <v>#N/A</v>
      </c>
      <c r="G230" t="e">
        <f t="shared" si="34"/>
        <v>#N/A</v>
      </c>
      <c r="H230" t="e">
        <f t="shared" si="35"/>
        <v>#N/A</v>
      </c>
      <c r="I230" t="e">
        <f t="shared" si="35"/>
        <v>#N/A</v>
      </c>
      <c r="J230" t="e">
        <f t="shared" si="35"/>
        <v>#N/A</v>
      </c>
      <c r="K230" t="e">
        <f t="shared" si="35"/>
        <v>#N/A</v>
      </c>
      <c r="M230" s="1">
        <v>505</v>
      </c>
      <c r="N230" s="1" t="s">
        <v>63</v>
      </c>
      <c r="O230" t="e">
        <f t="shared" si="36"/>
        <v>#N/A</v>
      </c>
      <c r="P230">
        <f t="shared" si="37"/>
        <v>505</v>
      </c>
      <c r="Q230" t="e">
        <f t="shared" si="38"/>
        <v>#N/A</v>
      </c>
      <c r="T230" s="22"/>
      <c r="U230" s="22"/>
      <c r="Z230" s="1">
        <v>90.6</v>
      </c>
      <c r="AA230" s="1" t="s">
        <v>63</v>
      </c>
      <c r="AB230" t="e">
        <f t="shared" si="39"/>
        <v>#N/A</v>
      </c>
      <c r="AC230">
        <f t="shared" si="40"/>
        <v>90.6</v>
      </c>
      <c r="AD230" t="e">
        <f t="shared" si="41"/>
        <v>#N/A</v>
      </c>
    </row>
    <row r="231" spans="1:30">
      <c r="A231" s="1">
        <v>207</v>
      </c>
      <c r="B231" s="1" t="s">
        <v>131</v>
      </c>
      <c r="C231" t="str">
        <f t="shared" si="32"/>
        <v>Executive</v>
      </c>
      <c r="D231" t="e">
        <f t="shared" si="33"/>
        <v>#N/A</v>
      </c>
      <c r="E231">
        <f t="shared" si="34"/>
        <v>207</v>
      </c>
      <c r="F231" t="e">
        <f t="shared" si="34"/>
        <v>#N/A</v>
      </c>
      <c r="G231" t="e">
        <f t="shared" si="34"/>
        <v>#N/A</v>
      </c>
      <c r="H231" t="e">
        <f t="shared" si="35"/>
        <v>#N/A</v>
      </c>
      <c r="I231" t="e">
        <f t="shared" si="35"/>
        <v>#N/A</v>
      </c>
      <c r="J231" t="e">
        <f t="shared" si="35"/>
        <v>#N/A</v>
      </c>
      <c r="K231" t="e">
        <f t="shared" si="35"/>
        <v>#N/A</v>
      </c>
      <c r="M231" s="1">
        <v>450</v>
      </c>
      <c r="N231" s="1" t="s">
        <v>63</v>
      </c>
      <c r="O231" t="e">
        <f t="shared" si="36"/>
        <v>#N/A</v>
      </c>
      <c r="P231">
        <f t="shared" si="37"/>
        <v>450</v>
      </c>
      <c r="Q231" t="e">
        <f t="shared" si="38"/>
        <v>#N/A</v>
      </c>
      <c r="T231" s="22"/>
      <c r="U231" s="22"/>
      <c r="Z231" s="1">
        <v>90.6</v>
      </c>
      <c r="AA231" s="1" t="s">
        <v>63</v>
      </c>
      <c r="AB231" t="e">
        <f t="shared" si="39"/>
        <v>#N/A</v>
      </c>
      <c r="AC231">
        <f t="shared" si="40"/>
        <v>90.6</v>
      </c>
      <c r="AD231" t="e">
        <f t="shared" si="41"/>
        <v>#N/A</v>
      </c>
    </row>
    <row r="232" spans="1:30">
      <c r="A232" s="1">
        <v>208</v>
      </c>
      <c r="B232" s="1" t="s">
        <v>131</v>
      </c>
      <c r="C232" t="str">
        <f t="shared" si="32"/>
        <v>Executive</v>
      </c>
      <c r="D232" t="e">
        <f t="shared" si="33"/>
        <v>#N/A</v>
      </c>
      <c r="E232">
        <f t="shared" si="34"/>
        <v>208</v>
      </c>
      <c r="F232" t="e">
        <f t="shared" si="34"/>
        <v>#N/A</v>
      </c>
      <c r="G232" t="e">
        <f t="shared" si="34"/>
        <v>#N/A</v>
      </c>
      <c r="H232" t="e">
        <f t="shared" si="35"/>
        <v>#N/A</v>
      </c>
      <c r="I232" t="e">
        <f t="shared" si="35"/>
        <v>#N/A</v>
      </c>
      <c r="J232" t="e">
        <f t="shared" si="35"/>
        <v>#N/A</v>
      </c>
      <c r="K232" t="e">
        <f t="shared" si="35"/>
        <v>#N/A</v>
      </c>
      <c r="M232" s="1">
        <v>450</v>
      </c>
      <c r="N232" s="1" t="s">
        <v>63</v>
      </c>
      <c r="O232" t="e">
        <f t="shared" si="36"/>
        <v>#N/A</v>
      </c>
      <c r="P232">
        <f t="shared" si="37"/>
        <v>450</v>
      </c>
      <c r="Q232" t="e">
        <f t="shared" si="38"/>
        <v>#N/A</v>
      </c>
      <c r="T232" s="22"/>
      <c r="U232" s="22"/>
      <c r="Z232" s="1">
        <v>90.6</v>
      </c>
      <c r="AA232" s="1" t="s">
        <v>63</v>
      </c>
      <c r="AB232" t="e">
        <f t="shared" si="39"/>
        <v>#N/A</v>
      </c>
      <c r="AC232">
        <f t="shared" si="40"/>
        <v>90.6</v>
      </c>
      <c r="AD232" t="e">
        <f t="shared" si="41"/>
        <v>#N/A</v>
      </c>
    </row>
    <row r="233" spans="1:30">
      <c r="A233" s="1">
        <v>182</v>
      </c>
      <c r="B233" s="1" t="s">
        <v>57</v>
      </c>
      <c r="C233" t="str">
        <f t="shared" si="32"/>
        <v>Executive</v>
      </c>
      <c r="D233" t="e">
        <f t="shared" si="33"/>
        <v>#N/A</v>
      </c>
      <c r="E233">
        <f t="shared" si="34"/>
        <v>182</v>
      </c>
      <c r="F233" t="e">
        <f t="shared" si="34"/>
        <v>#N/A</v>
      </c>
      <c r="G233" t="e">
        <f t="shared" si="34"/>
        <v>#N/A</v>
      </c>
      <c r="H233" t="e">
        <f t="shared" si="35"/>
        <v>#N/A</v>
      </c>
      <c r="I233" t="e">
        <f t="shared" si="35"/>
        <v>#N/A</v>
      </c>
      <c r="J233" t="e">
        <f t="shared" si="35"/>
        <v>#N/A</v>
      </c>
      <c r="K233" t="e">
        <f t="shared" si="35"/>
        <v>#N/A</v>
      </c>
      <c r="M233" s="1">
        <v>450</v>
      </c>
      <c r="N233" s="1" t="s">
        <v>56</v>
      </c>
      <c r="O233" t="e">
        <f t="shared" si="36"/>
        <v>#N/A</v>
      </c>
      <c r="P233" t="e">
        <f t="shared" si="37"/>
        <v>#N/A</v>
      </c>
      <c r="Q233">
        <f t="shared" si="38"/>
        <v>450</v>
      </c>
      <c r="T233" s="22"/>
      <c r="U233" s="22"/>
      <c r="Z233" s="1">
        <v>90.6</v>
      </c>
      <c r="AA233" s="1" t="s">
        <v>56</v>
      </c>
      <c r="AB233" t="e">
        <f t="shared" si="39"/>
        <v>#N/A</v>
      </c>
      <c r="AC233" t="e">
        <f t="shared" si="40"/>
        <v>#N/A</v>
      </c>
      <c r="AD233">
        <f t="shared" si="41"/>
        <v>90.6</v>
      </c>
    </row>
    <row r="234" spans="1:30">
      <c r="A234" s="1">
        <v>189</v>
      </c>
      <c r="B234" s="1" t="s">
        <v>57</v>
      </c>
      <c r="C234" t="str">
        <f t="shared" si="32"/>
        <v>Executive</v>
      </c>
      <c r="D234" t="e">
        <f t="shared" si="33"/>
        <v>#N/A</v>
      </c>
      <c r="E234">
        <f t="shared" si="34"/>
        <v>189</v>
      </c>
      <c r="F234" t="e">
        <f t="shared" si="34"/>
        <v>#N/A</v>
      </c>
      <c r="G234" t="e">
        <f t="shared" si="34"/>
        <v>#N/A</v>
      </c>
      <c r="H234" t="e">
        <f t="shared" si="35"/>
        <v>#N/A</v>
      </c>
      <c r="I234" t="e">
        <f t="shared" si="35"/>
        <v>#N/A</v>
      </c>
      <c r="J234" t="e">
        <f t="shared" si="35"/>
        <v>#N/A</v>
      </c>
      <c r="K234" t="e">
        <f t="shared" si="35"/>
        <v>#N/A</v>
      </c>
      <c r="M234" s="1">
        <v>435</v>
      </c>
      <c r="N234" s="1" t="s">
        <v>63</v>
      </c>
      <c r="O234" t="e">
        <f t="shared" si="36"/>
        <v>#N/A</v>
      </c>
      <c r="P234">
        <f t="shared" si="37"/>
        <v>435</v>
      </c>
      <c r="Q234" t="e">
        <f t="shared" si="38"/>
        <v>#N/A</v>
      </c>
      <c r="T234" s="22"/>
      <c r="U234" s="22"/>
      <c r="Z234" s="1">
        <v>90.6</v>
      </c>
      <c r="AA234" s="1" t="s">
        <v>63</v>
      </c>
      <c r="AB234" t="e">
        <f t="shared" si="39"/>
        <v>#N/A</v>
      </c>
      <c r="AC234">
        <f t="shared" si="40"/>
        <v>90.6</v>
      </c>
      <c r="AD234" t="e">
        <f t="shared" si="41"/>
        <v>#N/A</v>
      </c>
    </row>
    <row r="235" spans="1:30">
      <c r="A235" s="1">
        <v>164</v>
      </c>
      <c r="B235" s="1" t="s">
        <v>57</v>
      </c>
      <c r="C235" t="str">
        <f t="shared" si="32"/>
        <v>Executive</v>
      </c>
      <c r="D235" t="e">
        <f t="shared" si="33"/>
        <v>#N/A</v>
      </c>
      <c r="E235">
        <f t="shared" si="34"/>
        <v>164</v>
      </c>
      <c r="F235" t="e">
        <f t="shared" si="34"/>
        <v>#N/A</v>
      </c>
      <c r="G235" t="e">
        <f t="shared" si="34"/>
        <v>#N/A</v>
      </c>
      <c r="H235" t="e">
        <f t="shared" si="35"/>
        <v>#N/A</v>
      </c>
      <c r="I235" t="e">
        <f t="shared" si="35"/>
        <v>#N/A</v>
      </c>
      <c r="J235" t="e">
        <f t="shared" si="35"/>
        <v>#N/A</v>
      </c>
      <c r="K235" t="e">
        <f t="shared" si="35"/>
        <v>#N/A</v>
      </c>
      <c r="M235" s="1">
        <v>475</v>
      </c>
      <c r="N235" s="1" t="s">
        <v>56</v>
      </c>
      <c r="O235" t="e">
        <f t="shared" si="36"/>
        <v>#N/A</v>
      </c>
      <c r="P235" t="e">
        <f t="shared" si="37"/>
        <v>#N/A</v>
      </c>
      <c r="Q235">
        <f t="shared" si="38"/>
        <v>475</v>
      </c>
      <c r="T235" s="22"/>
      <c r="U235" s="22"/>
      <c r="Z235" s="1">
        <v>96</v>
      </c>
      <c r="AA235" s="1" t="s">
        <v>56</v>
      </c>
      <c r="AB235" t="e">
        <f t="shared" si="39"/>
        <v>#N/A</v>
      </c>
      <c r="AC235" t="e">
        <f t="shared" si="40"/>
        <v>#N/A</v>
      </c>
      <c r="AD235">
        <f t="shared" si="41"/>
        <v>96</v>
      </c>
    </row>
    <row r="236" spans="1:30">
      <c r="A236" s="1">
        <v>187</v>
      </c>
      <c r="B236" s="1" t="s">
        <v>57</v>
      </c>
      <c r="C236" t="str">
        <f t="shared" si="32"/>
        <v>Executive</v>
      </c>
      <c r="D236" t="e">
        <f t="shared" si="33"/>
        <v>#N/A</v>
      </c>
      <c r="E236">
        <f t="shared" si="34"/>
        <v>187</v>
      </c>
      <c r="F236" t="e">
        <f t="shared" si="34"/>
        <v>#N/A</v>
      </c>
      <c r="G236" t="e">
        <f t="shared" si="34"/>
        <v>#N/A</v>
      </c>
      <c r="H236" t="e">
        <f t="shared" si="35"/>
        <v>#N/A</v>
      </c>
      <c r="I236" t="e">
        <f t="shared" si="35"/>
        <v>#N/A</v>
      </c>
      <c r="J236" t="e">
        <f t="shared" si="35"/>
        <v>#N/A</v>
      </c>
      <c r="K236" t="e">
        <f t="shared" si="35"/>
        <v>#N/A</v>
      </c>
      <c r="M236" s="1">
        <v>455</v>
      </c>
      <c r="N236" s="1" t="s">
        <v>63</v>
      </c>
      <c r="O236" t="e">
        <f t="shared" si="36"/>
        <v>#N/A</v>
      </c>
      <c r="P236">
        <f t="shared" si="37"/>
        <v>455</v>
      </c>
      <c r="Q236" t="e">
        <f t="shared" si="38"/>
        <v>#N/A</v>
      </c>
      <c r="T236" s="22"/>
      <c r="U236" s="22"/>
      <c r="Z236" s="1">
        <v>96</v>
      </c>
      <c r="AA236" s="1" t="s">
        <v>63</v>
      </c>
      <c r="AB236" t="e">
        <f t="shared" si="39"/>
        <v>#N/A</v>
      </c>
      <c r="AC236">
        <f t="shared" si="40"/>
        <v>96</v>
      </c>
      <c r="AD236" t="e">
        <f t="shared" si="41"/>
        <v>#N/A</v>
      </c>
    </row>
    <row r="237" spans="1:30">
      <c r="A237" s="1">
        <v>214</v>
      </c>
      <c r="B237" s="1" t="s">
        <v>57</v>
      </c>
      <c r="C237" t="str">
        <f t="shared" si="32"/>
        <v>Executive</v>
      </c>
      <c r="D237" t="e">
        <f t="shared" si="33"/>
        <v>#N/A</v>
      </c>
      <c r="E237">
        <f t="shared" si="34"/>
        <v>214</v>
      </c>
      <c r="F237" t="e">
        <f t="shared" si="34"/>
        <v>#N/A</v>
      </c>
      <c r="G237" t="e">
        <f t="shared" si="34"/>
        <v>#N/A</v>
      </c>
      <c r="H237" t="e">
        <f t="shared" si="35"/>
        <v>#N/A</v>
      </c>
      <c r="I237" t="e">
        <f t="shared" si="35"/>
        <v>#N/A</v>
      </c>
      <c r="J237" t="e">
        <f t="shared" si="35"/>
        <v>#N/A</v>
      </c>
      <c r="K237" t="e">
        <f t="shared" si="35"/>
        <v>#N/A</v>
      </c>
      <c r="M237" s="1">
        <v>425</v>
      </c>
      <c r="N237" s="1" t="s">
        <v>63</v>
      </c>
      <c r="O237" t="e">
        <f t="shared" si="36"/>
        <v>#N/A</v>
      </c>
      <c r="P237">
        <f t="shared" si="37"/>
        <v>425</v>
      </c>
      <c r="Q237" t="e">
        <f t="shared" si="38"/>
        <v>#N/A</v>
      </c>
      <c r="T237" s="22"/>
      <c r="U237" s="22"/>
      <c r="Z237" s="1">
        <v>90.6</v>
      </c>
      <c r="AA237" s="1" t="s">
        <v>63</v>
      </c>
      <c r="AB237" t="e">
        <f t="shared" si="39"/>
        <v>#N/A</v>
      </c>
      <c r="AC237">
        <f t="shared" si="40"/>
        <v>90.6</v>
      </c>
      <c r="AD237" t="e">
        <f t="shared" si="41"/>
        <v>#N/A</v>
      </c>
    </row>
    <row r="238" spans="1:30">
      <c r="A238" s="1">
        <v>242</v>
      </c>
      <c r="B238" s="1" t="s">
        <v>57</v>
      </c>
      <c r="C238" t="str">
        <f t="shared" si="32"/>
        <v>Executive</v>
      </c>
      <c r="D238" t="e">
        <f t="shared" si="33"/>
        <v>#N/A</v>
      </c>
      <c r="E238">
        <f t="shared" si="34"/>
        <v>242</v>
      </c>
      <c r="F238" t="e">
        <f t="shared" si="34"/>
        <v>#N/A</v>
      </c>
      <c r="G238" t="e">
        <f t="shared" si="34"/>
        <v>#N/A</v>
      </c>
      <c r="H238" t="e">
        <f t="shared" si="35"/>
        <v>#N/A</v>
      </c>
      <c r="I238" t="e">
        <f t="shared" si="35"/>
        <v>#N/A</v>
      </c>
      <c r="J238" t="e">
        <f t="shared" si="35"/>
        <v>#N/A</v>
      </c>
      <c r="K238" t="e">
        <f t="shared" si="35"/>
        <v>#N/A</v>
      </c>
      <c r="M238" s="1">
        <v>420</v>
      </c>
      <c r="N238" s="1" t="s">
        <v>63</v>
      </c>
      <c r="O238" t="e">
        <f t="shared" si="36"/>
        <v>#N/A</v>
      </c>
      <c r="P238">
        <f t="shared" si="37"/>
        <v>420</v>
      </c>
      <c r="Q238" t="e">
        <f t="shared" si="38"/>
        <v>#N/A</v>
      </c>
      <c r="T238" s="22"/>
      <c r="U238" s="22"/>
      <c r="Z238" s="1">
        <v>90.6</v>
      </c>
      <c r="AA238" s="1" t="s">
        <v>63</v>
      </c>
      <c r="AB238" t="e">
        <f t="shared" si="39"/>
        <v>#N/A</v>
      </c>
      <c r="AC238">
        <f t="shared" si="40"/>
        <v>90.6</v>
      </c>
      <c r="AD238" t="e">
        <f t="shared" si="41"/>
        <v>#N/A</v>
      </c>
    </row>
    <row r="239" spans="1:30">
      <c r="A239" s="1">
        <v>165</v>
      </c>
      <c r="B239" s="1" t="s">
        <v>111</v>
      </c>
      <c r="C239" t="str">
        <f t="shared" si="32"/>
        <v>Luxury</v>
      </c>
      <c r="D239" t="e">
        <f t="shared" si="33"/>
        <v>#N/A</v>
      </c>
      <c r="E239" t="e">
        <f t="shared" si="34"/>
        <v>#N/A</v>
      </c>
      <c r="F239" t="e">
        <f t="shared" si="34"/>
        <v>#N/A</v>
      </c>
      <c r="G239">
        <f t="shared" si="34"/>
        <v>165</v>
      </c>
      <c r="H239" t="e">
        <f t="shared" si="35"/>
        <v>#N/A</v>
      </c>
      <c r="I239" t="e">
        <f t="shared" si="35"/>
        <v>#N/A</v>
      </c>
      <c r="J239" t="e">
        <f t="shared" si="35"/>
        <v>#N/A</v>
      </c>
      <c r="K239" t="e">
        <f t="shared" si="35"/>
        <v>#N/A</v>
      </c>
      <c r="M239" s="1">
        <v>570</v>
      </c>
      <c r="N239" s="1" t="s">
        <v>56</v>
      </c>
      <c r="O239" t="e">
        <f t="shared" si="36"/>
        <v>#N/A</v>
      </c>
      <c r="P239" t="e">
        <f t="shared" si="37"/>
        <v>#N/A</v>
      </c>
      <c r="Q239">
        <f t="shared" si="38"/>
        <v>570</v>
      </c>
      <c r="T239" s="22"/>
      <c r="U239" s="22"/>
      <c r="Z239" s="1">
        <v>96</v>
      </c>
      <c r="AA239" s="1" t="s">
        <v>56</v>
      </c>
      <c r="AB239" t="e">
        <f t="shared" si="39"/>
        <v>#N/A</v>
      </c>
      <c r="AC239" t="e">
        <f t="shared" si="40"/>
        <v>#N/A</v>
      </c>
      <c r="AD239">
        <f t="shared" si="41"/>
        <v>96</v>
      </c>
    </row>
    <row r="240" spans="1:30">
      <c r="A240" s="1">
        <v>180</v>
      </c>
      <c r="B240" s="1" t="s">
        <v>111</v>
      </c>
      <c r="C240" t="str">
        <f t="shared" si="32"/>
        <v>Luxury</v>
      </c>
      <c r="D240" t="e">
        <f t="shared" si="33"/>
        <v>#N/A</v>
      </c>
      <c r="E240" t="e">
        <f t="shared" si="34"/>
        <v>#N/A</v>
      </c>
      <c r="F240" t="e">
        <f t="shared" si="34"/>
        <v>#N/A</v>
      </c>
      <c r="G240">
        <f t="shared" si="34"/>
        <v>180</v>
      </c>
      <c r="H240" t="e">
        <f t="shared" si="35"/>
        <v>#N/A</v>
      </c>
      <c r="I240" t="e">
        <f t="shared" si="35"/>
        <v>#N/A</v>
      </c>
      <c r="J240" t="e">
        <f t="shared" si="35"/>
        <v>#N/A</v>
      </c>
      <c r="K240" t="e">
        <f t="shared" si="35"/>
        <v>#N/A</v>
      </c>
      <c r="M240" s="1">
        <v>655</v>
      </c>
      <c r="N240" s="1" t="s">
        <v>63</v>
      </c>
      <c r="O240" t="e">
        <f t="shared" si="36"/>
        <v>#N/A</v>
      </c>
      <c r="P240">
        <f t="shared" si="37"/>
        <v>655</v>
      </c>
      <c r="Q240" t="e">
        <f t="shared" si="38"/>
        <v>#N/A</v>
      </c>
      <c r="T240" s="22"/>
      <c r="U240" s="22"/>
      <c r="Z240" s="1">
        <v>118</v>
      </c>
      <c r="AA240" s="1" t="s">
        <v>63</v>
      </c>
      <c r="AB240" t="e">
        <f t="shared" si="39"/>
        <v>#N/A</v>
      </c>
      <c r="AC240">
        <f t="shared" si="40"/>
        <v>118</v>
      </c>
      <c r="AD240" t="e">
        <f t="shared" si="41"/>
        <v>#N/A</v>
      </c>
    </row>
    <row r="241" spans="1:30">
      <c r="A241" s="1">
        <v>173</v>
      </c>
      <c r="B241" s="1" t="s">
        <v>111</v>
      </c>
      <c r="C241" t="str">
        <f t="shared" si="32"/>
        <v>Luxury</v>
      </c>
      <c r="D241" t="e">
        <f t="shared" si="33"/>
        <v>#N/A</v>
      </c>
      <c r="E241" t="e">
        <f t="shared" si="34"/>
        <v>#N/A</v>
      </c>
      <c r="F241" t="e">
        <f t="shared" si="34"/>
        <v>#N/A</v>
      </c>
      <c r="G241">
        <f t="shared" si="34"/>
        <v>173</v>
      </c>
      <c r="H241" t="e">
        <f t="shared" si="35"/>
        <v>#N/A</v>
      </c>
      <c r="I241" t="e">
        <f t="shared" si="35"/>
        <v>#N/A</v>
      </c>
      <c r="J241" t="e">
        <f t="shared" si="35"/>
        <v>#N/A</v>
      </c>
      <c r="K241" t="e">
        <f t="shared" si="35"/>
        <v>#N/A</v>
      </c>
      <c r="M241" s="1">
        <v>685</v>
      </c>
      <c r="N241" s="1" t="s">
        <v>56</v>
      </c>
      <c r="O241" t="e">
        <f t="shared" si="36"/>
        <v>#N/A</v>
      </c>
      <c r="P241" t="e">
        <f t="shared" si="37"/>
        <v>#N/A</v>
      </c>
      <c r="Q241">
        <f t="shared" si="38"/>
        <v>685</v>
      </c>
      <c r="T241" s="22"/>
      <c r="U241" s="22"/>
      <c r="Z241" s="1">
        <v>118</v>
      </c>
      <c r="AA241" s="1" t="s">
        <v>56</v>
      </c>
      <c r="AB241" t="e">
        <f t="shared" si="39"/>
        <v>#N/A</v>
      </c>
      <c r="AC241" t="e">
        <f t="shared" si="40"/>
        <v>#N/A</v>
      </c>
      <c r="AD241">
        <f t="shared" si="41"/>
        <v>118</v>
      </c>
    </row>
    <row r="242" spans="1:30">
      <c r="A242" s="1">
        <v>180</v>
      </c>
      <c r="B242" s="1" t="s">
        <v>111</v>
      </c>
      <c r="C242" t="str">
        <f t="shared" si="32"/>
        <v>Luxury</v>
      </c>
      <c r="D242" t="e">
        <f t="shared" si="33"/>
        <v>#N/A</v>
      </c>
      <c r="E242" t="e">
        <f t="shared" si="34"/>
        <v>#N/A</v>
      </c>
      <c r="F242" t="e">
        <f t="shared" si="34"/>
        <v>#N/A</v>
      </c>
      <c r="G242">
        <f t="shared" si="34"/>
        <v>180</v>
      </c>
      <c r="H242" t="e">
        <f t="shared" si="35"/>
        <v>#N/A</v>
      </c>
      <c r="I242" t="e">
        <f t="shared" si="35"/>
        <v>#N/A</v>
      </c>
      <c r="J242" t="e">
        <f t="shared" si="35"/>
        <v>#N/A</v>
      </c>
      <c r="K242" t="e">
        <f t="shared" si="35"/>
        <v>#N/A</v>
      </c>
      <c r="M242" s="1">
        <v>640</v>
      </c>
      <c r="N242" s="1" t="s">
        <v>63</v>
      </c>
      <c r="O242" t="e">
        <f t="shared" si="36"/>
        <v>#N/A</v>
      </c>
      <c r="P242">
        <f t="shared" si="37"/>
        <v>640</v>
      </c>
      <c r="Q242" t="e">
        <f t="shared" si="38"/>
        <v>#N/A</v>
      </c>
      <c r="T242" s="22"/>
      <c r="U242" s="22"/>
      <c r="Z242" s="1">
        <v>118</v>
      </c>
      <c r="AA242" s="1" t="s">
        <v>63</v>
      </c>
      <c r="AB242" t="e">
        <f t="shared" si="39"/>
        <v>#N/A</v>
      </c>
      <c r="AC242">
        <f t="shared" si="40"/>
        <v>118</v>
      </c>
      <c r="AD242" t="e">
        <f t="shared" si="41"/>
        <v>#N/A</v>
      </c>
    </row>
    <row r="243" spans="1:30">
      <c r="A243" s="1">
        <v>180</v>
      </c>
      <c r="B243" s="1" t="s">
        <v>111</v>
      </c>
      <c r="C243" t="str">
        <f t="shared" si="32"/>
        <v>Luxury</v>
      </c>
      <c r="D243" t="e">
        <f t="shared" si="33"/>
        <v>#N/A</v>
      </c>
      <c r="E243" t="e">
        <f t="shared" si="34"/>
        <v>#N/A</v>
      </c>
      <c r="F243" t="e">
        <f t="shared" si="34"/>
        <v>#N/A</v>
      </c>
      <c r="G243">
        <f t="shared" si="34"/>
        <v>180</v>
      </c>
      <c r="H243" t="e">
        <f t="shared" si="35"/>
        <v>#N/A</v>
      </c>
      <c r="I243" t="e">
        <f t="shared" si="35"/>
        <v>#N/A</v>
      </c>
      <c r="J243" t="e">
        <f t="shared" si="35"/>
        <v>#N/A</v>
      </c>
      <c r="K243" t="e">
        <f t="shared" si="35"/>
        <v>#N/A</v>
      </c>
      <c r="M243" s="1">
        <v>640</v>
      </c>
      <c r="N243" s="1" t="s">
        <v>63</v>
      </c>
      <c r="O243" t="e">
        <f t="shared" si="36"/>
        <v>#N/A</v>
      </c>
      <c r="P243">
        <f t="shared" si="37"/>
        <v>640</v>
      </c>
      <c r="Q243" t="e">
        <f t="shared" si="38"/>
        <v>#N/A</v>
      </c>
      <c r="T243" s="22"/>
      <c r="U243" s="22"/>
      <c r="Z243" s="1">
        <v>118</v>
      </c>
      <c r="AA243" s="1" t="s">
        <v>63</v>
      </c>
      <c r="AB243" t="e">
        <f t="shared" si="39"/>
        <v>#N/A</v>
      </c>
      <c r="AC243">
        <f t="shared" si="40"/>
        <v>118</v>
      </c>
      <c r="AD243" t="e">
        <f t="shared" si="41"/>
        <v>#N/A</v>
      </c>
    </row>
    <row r="244" spans="1:30">
      <c r="A244" s="1">
        <v>222</v>
      </c>
      <c r="B244" s="1" t="s">
        <v>111</v>
      </c>
      <c r="C244" t="str">
        <f t="shared" si="32"/>
        <v>Luxury</v>
      </c>
      <c r="D244" t="e">
        <f t="shared" si="33"/>
        <v>#N/A</v>
      </c>
      <c r="E244" t="e">
        <f t="shared" si="34"/>
        <v>#N/A</v>
      </c>
      <c r="F244" t="e">
        <f t="shared" si="34"/>
        <v>#N/A</v>
      </c>
      <c r="G244">
        <f t="shared" si="34"/>
        <v>222</v>
      </c>
      <c r="H244" t="e">
        <f t="shared" si="35"/>
        <v>#N/A</v>
      </c>
      <c r="I244" t="e">
        <f t="shared" si="35"/>
        <v>#N/A</v>
      </c>
      <c r="J244" t="e">
        <f t="shared" si="35"/>
        <v>#N/A</v>
      </c>
      <c r="K244" t="e">
        <f t="shared" si="35"/>
        <v>#N/A</v>
      </c>
      <c r="M244" s="1">
        <v>585</v>
      </c>
      <c r="N244" s="1" t="s">
        <v>63</v>
      </c>
      <c r="O244" t="e">
        <f t="shared" si="36"/>
        <v>#N/A</v>
      </c>
      <c r="P244">
        <f t="shared" si="37"/>
        <v>585</v>
      </c>
      <c r="Q244" t="e">
        <f t="shared" si="38"/>
        <v>#N/A</v>
      </c>
      <c r="T244" s="22"/>
      <c r="U244" s="22"/>
      <c r="Z244" s="1">
        <v>118</v>
      </c>
      <c r="AA244" s="1" t="s">
        <v>63</v>
      </c>
      <c r="AB244" t="e">
        <f t="shared" si="39"/>
        <v>#N/A</v>
      </c>
      <c r="AC244">
        <f t="shared" si="40"/>
        <v>118</v>
      </c>
      <c r="AD244" t="e">
        <f t="shared" si="41"/>
        <v>#N/A</v>
      </c>
    </row>
    <row r="245" spans="1:30">
      <c r="A245" s="1">
        <v>199</v>
      </c>
      <c r="B245" s="1" t="s">
        <v>212</v>
      </c>
      <c r="C245" t="str">
        <f t="shared" si="32"/>
        <v>Luxury</v>
      </c>
      <c r="D245" t="e">
        <f t="shared" si="33"/>
        <v>#N/A</v>
      </c>
      <c r="E245" t="e">
        <f t="shared" si="34"/>
        <v>#N/A</v>
      </c>
      <c r="F245" t="e">
        <f t="shared" si="34"/>
        <v>#N/A</v>
      </c>
      <c r="G245">
        <f t="shared" si="34"/>
        <v>199</v>
      </c>
      <c r="H245" t="e">
        <f t="shared" si="35"/>
        <v>#N/A</v>
      </c>
      <c r="I245" t="e">
        <f t="shared" si="35"/>
        <v>#N/A</v>
      </c>
      <c r="J245" t="e">
        <f t="shared" si="35"/>
        <v>#N/A</v>
      </c>
      <c r="K245" t="e">
        <f t="shared" si="35"/>
        <v>#N/A</v>
      </c>
      <c r="M245" s="1">
        <v>530</v>
      </c>
      <c r="N245" s="1" t="s">
        <v>63</v>
      </c>
      <c r="O245" t="e">
        <f t="shared" si="36"/>
        <v>#N/A</v>
      </c>
      <c r="P245">
        <f t="shared" si="37"/>
        <v>530</v>
      </c>
      <c r="Q245" t="e">
        <f t="shared" si="38"/>
        <v>#N/A</v>
      </c>
      <c r="T245" s="22"/>
      <c r="U245" s="22"/>
      <c r="Z245" s="1">
        <v>118</v>
      </c>
      <c r="AA245" s="1" t="s">
        <v>63</v>
      </c>
      <c r="AB245" t="e">
        <f t="shared" si="39"/>
        <v>#N/A</v>
      </c>
      <c r="AC245">
        <f t="shared" si="40"/>
        <v>118</v>
      </c>
      <c r="AD245" t="e">
        <f t="shared" si="41"/>
        <v>#N/A</v>
      </c>
    </row>
    <row r="246" spans="1:30">
      <c r="A246" s="1">
        <v>195</v>
      </c>
      <c r="B246" s="1" t="s">
        <v>212</v>
      </c>
      <c r="C246" t="str">
        <f t="shared" si="32"/>
        <v>Luxury</v>
      </c>
      <c r="D246" t="e">
        <f t="shared" si="33"/>
        <v>#N/A</v>
      </c>
      <c r="E246" t="e">
        <f t="shared" si="34"/>
        <v>#N/A</v>
      </c>
      <c r="F246" t="e">
        <f t="shared" si="34"/>
        <v>#N/A</v>
      </c>
      <c r="G246">
        <f t="shared" si="34"/>
        <v>195</v>
      </c>
      <c r="H246" t="e">
        <f t="shared" si="35"/>
        <v>#N/A</v>
      </c>
      <c r="I246" t="e">
        <f t="shared" si="35"/>
        <v>#N/A</v>
      </c>
      <c r="J246" t="e">
        <f t="shared" si="35"/>
        <v>#N/A</v>
      </c>
      <c r="K246" t="e">
        <f t="shared" si="35"/>
        <v>#N/A</v>
      </c>
      <c r="M246" s="1">
        <v>540</v>
      </c>
      <c r="N246" s="1" t="s">
        <v>56</v>
      </c>
      <c r="O246" t="e">
        <f t="shared" si="36"/>
        <v>#N/A</v>
      </c>
      <c r="P246" t="e">
        <f t="shared" si="37"/>
        <v>#N/A</v>
      </c>
      <c r="Q246">
        <f t="shared" si="38"/>
        <v>540</v>
      </c>
      <c r="T246" s="22"/>
      <c r="U246" s="22"/>
      <c r="Z246" s="1">
        <v>118</v>
      </c>
      <c r="AA246" s="1" t="s">
        <v>56</v>
      </c>
      <c r="AB246" t="e">
        <f t="shared" si="39"/>
        <v>#N/A</v>
      </c>
      <c r="AC246" t="e">
        <f t="shared" si="40"/>
        <v>#N/A</v>
      </c>
      <c r="AD246">
        <f t="shared" si="41"/>
        <v>118</v>
      </c>
    </row>
    <row r="247" spans="1:30">
      <c r="A247" s="1">
        <v>199</v>
      </c>
      <c r="B247" s="1" t="s">
        <v>212</v>
      </c>
      <c r="C247" t="str">
        <f t="shared" si="32"/>
        <v>Luxury</v>
      </c>
      <c r="D247" t="e">
        <f t="shared" si="33"/>
        <v>#N/A</v>
      </c>
      <c r="E247" t="e">
        <f t="shared" si="34"/>
        <v>#N/A</v>
      </c>
      <c r="F247" t="e">
        <f t="shared" si="34"/>
        <v>#N/A</v>
      </c>
      <c r="G247">
        <f t="shared" si="34"/>
        <v>199</v>
      </c>
      <c r="H247" t="e">
        <f t="shared" si="35"/>
        <v>#N/A</v>
      </c>
      <c r="I247" t="e">
        <f t="shared" si="35"/>
        <v>#N/A</v>
      </c>
      <c r="J247" t="e">
        <f t="shared" si="35"/>
        <v>#N/A</v>
      </c>
      <c r="K247" t="e">
        <f t="shared" si="35"/>
        <v>#N/A</v>
      </c>
      <c r="M247" s="1">
        <v>530</v>
      </c>
      <c r="N247" s="1" t="s">
        <v>63</v>
      </c>
      <c r="O247" t="e">
        <f t="shared" si="36"/>
        <v>#N/A</v>
      </c>
      <c r="P247">
        <f t="shared" si="37"/>
        <v>530</v>
      </c>
      <c r="Q247" t="e">
        <f t="shared" si="38"/>
        <v>#N/A</v>
      </c>
      <c r="T247" s="22"/>
      <c r="U247" s="22"/>
      <c r="Z247" s="1">
        <v>118</v>
      </c>
      <c r="AA247" s="1" t="s">
        <v>63</v>
      </c>
      <c r="AB247" t="e">
        <f t="shared" si="39"/>
        <v>#N/A</v>
      </c>
      <c r="AC247">
        <f t="shared" si="40"/>
        <v>118</v>
      </c>
      <c r="AD247" t="e">
        <f t="shared" si="41"/>
        <v>#N/A</v>
      </c>
    </row>
    <row r="248" spans="1:30">
      <c r="A248" s="1">
        <v>199</v>
      </c>
      <c r="B248" s="1" t="s">
        <v>212</v>
      </c>
      <c r="C248" t="str">
        <f t="shared" si="32"/>
        <v>Luxury</v>
      </c>
      <c r="D248" t="e">
        <f t="shared" si="33"/>
        <v>#N/A</v>
      </c>
      <c r="E248" t="e">
        <f t="shared" si="34"/>
        <v>#N/A</v>
      </c>
      <c r="F248" t="e">
        <f t="shared" si="34"/>
        <v>#N/A</v>
      </c>
      <c r="G248">
        <f t="shared" si="34"/>
        <v>199</v>
      </c>
      <c r="H248" t="e">
        <f t="shared" si="35"/>
        <v>#N/A</v>
      </c>
      <c r="I248" t="e">
        <f t="shared" si="35"/>
        <v>#N/A</v>
      </c>
      <c r="J248" t="e">
        <f t="shared" si="35"/>
        <v>#N/A</v>
      </c>
      <c r="K248" t="e">
        <f t="shared" si="35"/>
        <v>#N/A</v>
      </c>
      <c r="M248" s="1">
        <v>530</v>
      </c>
      <c r="N248" s="1" t="s">
        <v>63</v>
      </c>
      <c r="O248" t="e">
        <f t="shared" si="36"/>
        <v>#N/A</v>
      </c>
      <c r="P248">
        <f t="shared" si="37"/>
        <v>530</v>
      </c>
      <c r="Q248" t="e">
        <f t="shared" si="38"/>
        <v>#N/A</v>
      </c>
      <c r="T248" s="22"/>
      <c r="U248" s="22"/>
      <c r="Z248" s="1">
        <v>118</v>
      </c>
      <c r="AA248" s="1" t="s">
        <v>63</v>
      </c>
      <c r="AB248" t="e">
        <f t="shared" si="39"/>
        <v>#N/A</v>
      </c>
      <c r="AC248">
        <f t="shared" si="40"/>
        <v>118</v>
      </c>
      <c r="AD248" t="e">
        <f t="shared" si="41"/>
        <v>#N/A</v>
      </c>
    </row>
    <row r="249" spans="1:30">
      <c r="A249" s="1">
        <v>211</v>
      </c>
      <c r="B249" s="1" t="s">
        <v>212</v>
      </c>
      <c r="C249" t="str">
        <f t="shared" si="32"/>
        <v>Luxury</v>
      </c>
      <c r="D249" t="e">
        <f t="shared" si="33"/>
        <v>#N/A</v>
      </c>
      <c r="E249" t="e">
        <f t="shared" si="34"/>
        <v>#N/A</v>
      </c>
      <c r="F249" t="e">
        <f t="shared" si="34"/>
        <v>#N/A</v>
      </c>
      <c r="G249">
        <f t="shared" si="34"/>
        <v>211</v>
      </c>
      <c r="H249" t="e">
        <f t="shared" si="35"/>
        <v>#N/A</v>
      </c>
      <c r="I249" t="e">
        <f t="shared" si="35"/>
        <v>#N/A</v>
      </c>
      <c r="J249" t="e">
        <f t="shared" si="35"/>
        <v>#N/A</v>
      </c>
      <c r="K249" t="e">
        <f t="shared" si="35"/>
        <v>#N/A</v>
      </c>
      <c r="M249" s="1">
        <v>490</v>
      </c>
      <c r="N249" s="1" t="s">
        <v>63</v>
      </c>
      <c r="O249" t="e">
        <f t="shared" si="36"/>
        <v>#N/A</v>
      </c>
      <c r="P249">
        <f t="shared" si="37"/>
        <v>490</v>
      </c>
      <c r="Q249" t="e">
        <f t="shared" si="38"/>
        <v>#N/A</v>
      </c>
      <c r="T249" s="22"/>
      <c r="U249" s="22"/>
      <c r="Z249" s="1">
        <v>118</v>
      </c>
      <c r="AA249" s="1" t="s">
        <v>63</v>
      </c>
      <c r="AB249" t="e">
        <f t="shared" si="39"/>
        <v>#N/A</v>
      </c>
      <c r="AC249">
        <f t="shared" si="40"/>
        <v>118</v>
      </c>
      <c r="AD249" t="e">
        <f t="shared" si="41"/>
        <v>#N/A</v>
      </c>
    </row>
    <row r="250" spans="1:30">
      <c r="A250" s="1">
        <v>177</v>
      </c>
      <c r="B250" s="1" t="s">
        <v>216</v>
      </c>
      <c r="C250" t="str">
        <f t="shared" si="32"/>
        <v>Passenger Van</v>
      </c>
      <c r="D250" t="e">
        <f t="shared" si="33"/>
        <v>#N/A</v>
      </c>
      <c r="E250" t="e">
        <f t="shared" si="34"/>
        <v>#N/A</v>
      </c>
      <c r="F250" t="e">
        <f t="shared" si="34"/>
        <v>#N/A</v>
      </c>
      <c r="G250" t="e">
        <f t="shared" si="34"/>
        <v>#N/A</v>
      </c>
      <c r="H250" t="e">
        <f t="shared" si="35"/>
        <v>#N/A</v>
      </c>
      <c r="I250" t="e">
        <f t="shared" si="35"/>
        <v>#N/A</v>
      </c>
      <c r="J250">
        <f t="shared" si="35"/>
        <v>177</v>
      </c>
      <c r="K250" t="e">
        <f t="shared" si="35"/>
        <v>#N/A</v>
      </c>
      <c r="M250" s="1">
        <v>220</v>
      </c>
      <c r="N250" s="1" t="s">
        <v>26</v>
      </c>
      <c r="O250">
        <f t="shared" si="36"/>
        <v>220</v>
      </c>
      <c r="P250" t="e">
        <f t="shared" si="37"/>
        <v>#N/A</v>
      </c>
      <c r="Q250" t="e">
        <f t="shared" si="38"/>
        <v>#N/A</v>
      </c>
      <c r="T250" s="22"/>
      <c r="U250" s="22"/>
      <c r="Z250" s="1">
        <v>45</v>
      </c>
      <c r="AA250" s="1" t="s">
        <v>26</v>
      </c>
      <c r="AB250">
        <f t="shared" si="39"/>
        <v>45</v>
      </c>
      <c r="AC250" t="e">
        <f t="shared" si="40"/>
        <v>#N/A</v>
      </c>
      <c r="AD250" t="e">
        <f t="shared" si="41"/>
        <v>#N/A</v>
      </c>
    </row>
    <row r="251" spans="1:30">
      <c r="A251" s="1">
        <v>167</v>
      </c>
      <c r="B251" s="1" t="s">
        <v>216</v>
      </c>
      <c r="C251" t="str">
        <f t="shared" si="32"/>
        <v>Passenger Van</v>
      </c>
      <c r="D251" t="e">
        <f t="shared" si="33"/>
        <v>#N/A</v>
      </c>
      <c r="E251" t="e">
        <f t="shared" si="34"/>
        <v>#N/A</v>
      </c>
      <c r="F251" t="e">
        <f t="shared" si="34"/>
        <v>#N/A</v>
      </c>
      <c r="G251" t="e">
        <f t="shared" si="34"/>
        <v>#N/A</v>
      </c>
      <c r="H251" t="e">
        <f t="shared" si="35"/>
        <v>#N/A</v>
      </c>
      <c r="I251" t="e">
        <f t="shared" si="35"/>
        <v>#N/A</v>
      </c>
      <c r="J251">
        <f t="shared" si="35"/>
        <v>167</v>
      </c>
      <c r="K251" t="e">
        <f t="shared" si="35"/>
        <v>#N/A</v>
      </c>
      <c r="M251" s="1">
        <v>225</v>
      </c>
      <c r="N251" s="1" t="s">
        <v>26</v>
      </c>
      <c r="O251">
        <f t="shared" si="36"/>
        <v>225</v>
      </c>
      <c r="P251" t="e">
        <f t="shared" si="37"/>
        <v>#N/A</v>
      </c>
      <c r="Q251" t="e">
        <f t="shared" si="38"/>
        <v>#N/A</v>
      </c>
      <c r="T251" s="22"/>
      <c r="U251" s="22"/>
      <c r="Z251" s="1">
        <v>45</v>
      </c>
      <c r="AA251" s="1" t="s">
        <v>26</v>
      </c>
      <c r="AB251">
        <f t="shared" si="39"/>
        <v>45</v>
      </c>
      <c r="AC251" t="e">
        <f t="shared" si="40"/>
        <v>#N/A</v>
      </c>
      <c r="AD251" t="e">
        <f t="shared" si="41"/>
        <v>#N/A</v>
      </c>
    </row>
    <row r="252" spans="1:30">
      <c r="A252" s="1">
        <v>282</v>
      </c>
      <c r="B252" s="1" t="s">
        <v>216</v>
      </c>
      <c r="C252" t="str">
        <f t="shared" si="32"/>
        <v>Passenger Van</v>
      </c>
      <c r="D252" t="e">
        <f t="shared" si="33"/>
        <v>#N/A</v>
      </c>
      <c r="E252" t="e">
        <f t="shared" si="34"/>
        <v>#N/A</v>
      </c>
      <c r="F252" t="e">
        <f t="shared" si="34"/>
        <v>#N/A</v>
      </c>
      <c r="G252" t="e">
        <f t="shared" si="34"/>
        <v>#N/A</v>
      </c>
      <c r="H252" t="e">
        <f t="shared" si="35"/>
        <v>#N/A</v>
      </c>
      <c r="I252" t="e">
        <f t="shared" si="35"/>
        <v>#N/A</v>
      </c>
      <c r="J252">
        <f t="shared" si="35"/>
        <v>282</v>
      </c>
      <c r="K252" t="e">
        <f t="shared" si="35"/>
        <v>#N/A</v>
      </c>
      <c r="M252" s="1">
        <v>210</v>
      </c>
      <c r="N252" s="1" t="s">
        <v>26</v>
      </c>
      <c r="O252">
        <f t="shared" si="36"/>
        <v>210</v>
      </c>
      <c r="P252" t="e">
        <f t="shared" si="37"/>
        <v>#N/A</v>
      </c>
      <c r="Q252" t="e">
        <f t="shared" si="38"/>
        <v>#N/A</v>
      </c>
      <c r="T252" s="22"/>
      <c r="U252" s="22"/>
      <c r="Z252" s="1">
        <v>60</v>
      </c>
      <c r="AA252" s="1" t="s">
        <v>26</v>
      </c>
      <c r="AB252">
        <f t="shared" si="39"/>
        <v>60</v>
      </c>
      <c r="AC252" t="e">
        <f t="shared" si="40"/>
        <v>#N/A</v>
      </c>
      <c r="AD252" t="e">
        <f t="shared" si="41"/>
        <v>#N/A</v>
      </c>
    </row>
    <row r="253" spans="1:30">
      <c r="A253" s="1">
        <v>282</v>
      </c>
      <c r="B253" s="1" t="s">
        <v>216</v>
      </c>
      <c r="C253" t="str">
        <f t="shared" si="32"/>
        <v>Passenger Van</v>
      </c>
      <c r="D253" t="e">
        <f t="shared" si="33"/>
        <v>#N/A</v>
      </c>
      <c r="E253" t="e">
        <f t="shared" si="34"/>
        <v>#N/A</v>
      </c>
      <c r="F253" t="e">
        <f t="shared" si="34"/>
        <v>#N/A</v>
      </c>
      <c r="G253" t="e">
        <f t="shared" si="34"/>
        <v>#N/A</v>
      </c>
      <c r="H253" t="e">
        <f t="shared" si="35"/>
        <v>#N/A</v>
      </c>
      <c r="I253" t="e">
        <f t="shared" si="35"/>
        <v>#N/A</v>
      </c>
      <c r="J253">
        <f t="shared" si="35"/>
        <v>282</v>
      </c>
      <c r="K253" t="e">
        <f t="shared" si="35"/>
        <v>#N/A</v>
      </c>
      <c r="M253" s="1">
        <v>215</v>
      </c>
      <c r="N253" s="1" t="s">
        <v>26</v>
      </c>
      <c r="O253">
        <f t="shared" si="36"/>
        <v>215</v>
      </c>
      <c r="P253" t="e">
        <f t="shared" si="37"/>
        <v>#N/A</v>
      </c>
      <c r="Q253" t="e">
        <f t="shared" si="38"/>
        <v>#N/A</v>
      </c>
      <c r="T253" s="22"/>
      <c r="U253" s="22"/>
      <c r="Z253" s="1">
        <v>60</v>
      </c>
      <c r="AA253" s="1" t="s">
        <v>26</v>
      </c>
      <c r="AB253">
        <f t="shared" si="39"/>
        <v>60</v>
      </c>
      <c r="AC253" t="e">
        <f t="shared" si="40"/>
        <v>#N/A</v>
      </c>
      <c r="AD253" t="e">
        <f t="shared" si="41"/>
        <v>#N/A</v>
      </c>
    </row>
    <row r="254" spans="1:30">
      <c r="A254" s="1">
        <v>249</v>
      </c>
      <c r="B254" s="1" t="s">
        <v>216</v>
      </c>
      <c r="C254" t="str">
        <f t="shared" si="32"/>
        <v>Passenger Van</v>
      </c>
      <c r="D254" t="e">
        <f t="shared" si="33"/>
        <v>#N/A</v>
      </c>
      <c r="E254" t="e">
        <f t="shared" si="34"/>
        <v>#N/A</v>
      </c>
      <c r="F254" t="e">
        <f t="shared" si="34"/>
        <v>#N/A</v>
      </c>
      <c r="G254" t="e">
        <f t="shared" si="34"/>
        <v>#N/A</v>
      </c>
      <c r="H254" t="e">
        <f t="shared" si="35"/>
        <v>#N/A</v>
      </c>
      <c r="I254" t="e">
        <f t="shared" si="35"/>
        <v>#N/A</v>
      </c>
      <c r="J254">
        <f t="shared" si="35"/>
        <v>249</v>
      </c>
      <c r="K254" t="e">
        <f t="shared" si="35"/>
        <v>#N/A</v>
      </c>
      <c r="M254" s="1">
        <v>315</v>
      </c>
      <c r="N254" s="1" t="s">
        <v>26</v>
      </c>
      <c r="O254">
        <f t="shared" si="36"/>
        <v>315</v>
      </c>
      <c r="P254" t="e">
        <f t="shared" si="37"/>
        <v>#N/A</v>
      </c>
      <c r="Q254" t="e">
        <f t="shared" si="38"/>
        <v>#N/A</v>
      </c>
      <c r="T254" s="22"/>
      <c r="U254" s="22"/>
      <c r="Z254" s="1">
        <v>90</v>
      </c>
      <c r="AA254" s="1" t="s">
        <v>26</v>
      </c>
      <c r="AB254">
        <f t="shared" si="39"/>
        <v>90</v>
      </c>
      <c r="AC254" t="e">
        <f t="shared" si="40"/>
        <v>#N/A</v>
      </c>
      <c r="AD254" t="e">
        <f t="shared" si="41"/>
        <v>#N/A</v>
      </c>
    </row>
    <row r="255" spans="1:30">
      <c r="A255" s="1">
        <v>276</v>
      </c>
      <c r="B255" s="1" t="s">
        <v>216</v>
      </c>
      <c r="C255" t="str">
        <f t="shared" si="32"/>
        <v>Passenger Van</v>
      </c>
      <c r="D255" t="e">
        <f t="shared" si="33"/>
        <v>#N/A</v>
      </c>
      <c r="E255" t="e">
        <f t="shared" si="34"/>
        <v>#N/A</v>
      </c>
      <c r="F255" t="e">
        <f t="shared" si="34"/>
        <v>#N/A</v>
      </c>
      <c r="G255" t="e">
        <f t="shared" si="34"/>
        <v>#N/A</v>
      </c>
      <c r="H255" t="e">
        <f t="shared" si="35"/>
        <v>#N/A</v>
      </c>
      <c r="I255" t="e">
        <f t="shared" si="35"/>
        <v>#N/A</v>
      </c>
      <c r="J255">
        <f t="shared" si="35"/>
        <v>276</v>
      </c>
      <c r="K255" t="e">
        <f t="shared" si="35"/>
        <v>#N/A</v>
      </c>
      <c r="M255" s="1">
        <v>320</v>
      </c>
      <c r="N255" s="1" t="s">
        <v>26</v>
      </c>
      <c r="O255">
        <f t="shared" si="36"/>
        <v>320</v>
      </c>
      <c r="P255" t="e">
        <f t="shared" si="37"/>
        <v>#N/A</v>
      </c>
      <c r="Q255" t="e">
        <f t="shared" si="38"/>
        <v>#N/A</v>
      </c>
      <c r="T255" s="22"/>
      <c r="U255" s="22"/>
      <c r="Z255" s="1">
        <v>90</v>
      </c>
      <c r="AA255" s="1" t="s">
        <v>26</v>
      </c>
      <c r="AB255">
        <f t="shared" si="39"/>
        <v>90</v>
      </c>
      <c r="AC255" t="e">
        <f t="shared" si="40"/>
        <v>#N/A</v>
      </c>
      <c r="AD255" t="e">
        <f t="shared" si="41"/>
        <v>#N/A</v>
      </c>
    </row>
    <row r="256" spans="1:30">
      <c r="A256" s="1">
        <v>267</v>
      </c>
      <c r="B256" s="1" t="s">
        <v>212</v>
      </c>
      <c r="C256" t="str">
        <f t="shared" si="32"/>
        <v>Luxury</v>
      </c>
      <c r="D256" t="e">
        <f t="shared" si="33"/>
        <v>#N/A</v>
      </c>
      <c r="E256" t="e">
        <f t="shared" si="34"/>
        <v>#N/A</v>
      </c>
      <c r="F256" t="e">
        <f t="shared" si="34"/>
        <v>#N/A</v>
      </c>
      <c r="G256">
        <f t="shared" si="34"/>
        <v>267</v>
      </c>
      <c r="H256" t="e">
        <f t="shared" si="35"/>
        <v>#N/A</v>
      </c>
      <c r="I256" t="e">
        <f t="shared" si="35"/>
        <v>#N/A</v>
      </c>
      <c r="J256" t="e">
        <f t="shared" si="35"/>
        <v>#N/A</v>
      </c>
      <c r="K256" t="e">
        <f t="shared" si="35"/>
        <v>#N/A</v>
      </c>
      <c r="M256" s="1">
        <v>360</v>
      </c>
      <c r="N256" s="1" t="s">
        <v>63</v>
      </c>
      <c r="O256" t="e">
        <f t="shared" si="36"/>
        <v>#N/A</v>
      </c>
      <c r="P256">
        <f t="shared" si="37"/>
        <v>360</v>
      </c>
      <c r="Q256" t="e">
        <f t="shared" si="38"/>
        <v>#N/A</v>
      </c>
      <c r="T256" s="22"/>
      <c r="U256" s="22"/>
      <c r="Z256" s="1">
        <v>116</v>
      </c>
      <c r="AA256" s="1" t="s">
        <v>63</v>
      </c>
      <c r="AB256" t="e">
        <f t="shared" si="39"/>
        <v>#N/A</v>
      </c>
      <c r="AC256">
        <f t="shared" si="40"/>
        <v>116</v>
      </c>
      <c r="AD256" t="e">
        <f t="shared" si="41"/>
        <v>#N/A</v>
      </c>
    </row>
    <row r="257" spans="1:30">
      <c r="A257" s="1">
        <v>254</v>
      </c>
      <c r="B257" s="1" t="s">
        <v>216</v>
      </c>
      <c r="C257" t="str">
        <f t="shared" si="32"/>
        <v>Passenger Van</v>
      </c>
      <c r="D257" t="e">
        <f t="shared" si="33"/>
        <v>#N/A</v>
      </c>
      <c r="E257" t="e">
        <f t="shared" si="34"/>
        <v>#N/A</v>
      </c>
      <c r="F257" t="e">
        <f t="shared" si="34"/>
        <v>#N/A</v>
      </c>
      <c r="G257" t="e">
        <f t="shared" si="34"/>
        <v>#N/A</v>
      </c>
      <c r="H257" t="e">
        <f t="shared" si="35"/>
        <v>#N/A</v>
      </c>
      <c r="I257" t="e">
        <f t="shared" si="35"/>
        <v>#N/A</v>
      </c>
      <c r="J257">
        <f t="shared" si="35"/>
        <v>254</v>
      </c>
      <c r="K257" t="e">
        <f t="shared" si="35"/>
        <v>#N/A</v>
      </c>
      <c r="M257" s="1">
        <v>215</v>
      </c>
      <c r="N257" s="1" t="s">
        <v>26</v>
      </c>
      <c r="O257">
        <f t="shared" si="36"/>
        <v>215</v>
      </c>
      <c r="P257" t="e">
        <f t="shared" si="37"/>
        <v>#N/A</v>
      </c>
      <c r="Q257" t="e">
        <f t="shared" si="38"/>
        <v>#N/A</v>
      </c>
      <c r="T257" s="22"/>
      <c r="U257" s="22"/>
      <c r="Z257" s="1">
        <v>60</v>
      </c>
      <c r="AA257" s="1" t="s">
        <v>26</v>
      </c>
      <c r="AB257">
        <f t="shared" si="39"/>
        <v>60</v>
      </c>
      <c r="AC257" t="e">
        <f t="shared" si="40"/>
        <v>#N/A</v>
      </c>
      <c r="AD257" t="e">
        <f t="shared" si="41"/>
        <v>#N/A</v>
      </c>
    </row>
    <row r="258" spans="1:30">
      <c r="A258" s="1">
        <v>259</v>
      </c>
      <c r="B258" s="1" t="s">
        <v>216</v>
      </c>
      <c r="C258" t="str">
        <f t="shared" si="32"/>
        <v>Passenger Van</v>
      </c>
      <c r="D258" t="e">
        <f t="shared" si="33"/>
        <v>#N/A</v>
      </c>
      <c r="E258" t="e">
        <f t="shared" si="34"/>
        <v>#N/A</v>
      </c>
      <c r="F258" t="e">
        <f t="shared" si="34"/>
        <v>#N/A</v>
      </c>
      <c r="G258" t="e">
        <f t="shared" si="34"/>
        <v>#N/A</v>
      </c>
      <c r="H258" t="e">
        <f t="shared" si="35"/>
        <v>#N/A</v>
      </c>
      <c r="I258" t="e">
        <f t="shared" si="35"/>
        <v>#N/A</v>
      </c>
      <c r="J258">
        <f t="shared" si="35"/>
        <v>259</v>
      </c>
      <c r="K258" t="e">
        <f t="shared" ref="K258:K321" si="42">IF($C258=K$1,$A258,NA())</f>
        <v>#N/A</v>
      </c>
      <c r="M258" s="1">
        <v>220</v>
      </c>
      <c r="N258" s="1" t="s">
        <v>26</v>
      </c>
      <c r="O258">
        <f t="shared" si="36"/>
        <v>220</v>
      </c>
      <c r="P258" t="e">
        <f t="shared" si="37"/>
        <v>#N/A</v>
      </c>
      <c r="Q258" t="e">
        <f t="shared" si="38"/>
        <v>#N/A</v>
      </c>
      <c r="T258" s="22"/>
      <c r="U258" s="22"/>
      <c r="Z258" s="1">
        <v>60</v>
      </c>
      <c r="AA258" s="1" t="s">
        <v>26</v>
      </c>
      <c r="AB258">
        <f t="shared" si="39"/>
        <v>60</v>
      </c>
      <c r="AC258" t="e">
        <f t="shared" si="40"/>
        <v>#N/A</v>
      </c>
      <c r="AD258" t="e">
        <f t="shared" si="41"/>
        <v>#N/A</v>
      </c>
    </row>
    <row r="259" spans="1:30">
      <c r="A259" s="1">
        <v>260</v>
      </c>
      <c r="B259" s="1" t="s">
        <v>216</v>
      </c>
      <c r="C259" t="str">
        <f t="shared" ref="C259:C322" si="43">TRIM(RIGHT(B259,(LEN(B259)-FIND("-",B259))))</f>
        <v>Passenger Van</v>
      </c>
      <c r="D259" t="e">
        <f t="shared" ref="D259:D322" si="44">IF($C259="Compact",$A259,NA())</f>
        <v>#N/A</v>
      </c>
      <c r="E259" t="e">
        <f t="shared" ref="E259:G322" si="45">IF($C259=E$1,$A259,NA())</f>
        <v>#N/A</v>
      </c>
      <c r="F259" t="e">
        <f t="shared" si="45"/>
        <v>#N/A</v>
      </c>
      <c r="G259" t="e">
        <f t="shared" si="45"/>
        <v>#N/A</v>
      </c>
      <c r="H259" t="e">
        <f t="shared" ref="H259:K322" si="46">IF($C259=H$1,$A259,NA())</f>
        <v>#N/A</v>
      </c>
      <c r="I259" t="e">
        <f t="shared" si="46"/>
        <v>#N/A</v>
      </c>
      <c r="J259">
        <f t="shared" si="46"/>
        <v>260</v>
      </c>
      <c r="K259" t="e">
        <f t="shared" si="42"/>
        <v>#N/A</v>
      </c>
      <c r="M259" s="1">
        <v>325</v>
      </c>
      <c r="N259" s="1" t="s">
        <v>26</v>
      </c>
      <c r="O259">
        <f t="shared" ref="O259:O322" si="47">IF(N259="FWD",M259,NA())</f>
        <v>325</v>
      </c>
      <c r="P259" t="e">
        <f t="shared" ref="P259:P322" si="48">IF(N259="AWD",M259,NA())</f>
        <v>#N/A</v>
      </c>
      <c r="Q259" t="e">
        <f t="shared" ref="Q259:Q322" si="49">IF(N259="RWD",M259,NA())</f>
        <v>#N/A</v>
      </c>
      <c r="T259" s="22"/>
      <c r="U259" s="22"/>
      <c r="Z259" s="1">
        <v>90</v>
      </c>
      <c r="AA259" s="1" t="s">
        <v>26</v>
      </c>
      <c r="AB259">
        <f t="shared" ref="AB259:AB322" si="50">IF(AA259="FWD",Z259,NA())</f>
        <v>90</v>
      </c>
      <c r="AC259" t="e">
        <f t="shared" ref="AC259:AC322" si="51">IF(AA259="AWD",Z259,NA())</f>
        <v>#N/A</v>
      </c>
      <c r="AD259" t="e">
        <f t="shared" ref="AD259:AD322" si="52">IF(AA259="RWD",Z259,NA())</f>
        <v>#N/A</v>
      </c>
    </row>
    <row r="260" spans="1:30">
      <c r="A260" s="1">
        <v>129</v>
      </c>
      <c r="B260" s="1" t="s">
        <v>33</v>
      </c>
      <c r="C260" t="str">
        <f t="shared" si="43"/>
        <v>Compact</v>
      </c>
      <c r="D260">
        <f t="shared" si="44"/>
        <v>129</v>
      </c>
      <c r="E260" t="e">
        <f t="shared" si="45"/>
        <v>#N/A</v>
      </c>
      <c r="F260" t="e">
        <f t="shared" si="45"/>
        <v>#N/A</v>
      </c>
      <c r="G260" t="e">
        <f t="shared" si="45"/>
        <v>#N/A</v>
      </c>
      <c r="H260" t="e">
        <f t="shared" si="46"/>
        <v>#N/A</v>
      </c>
      <c r="I260" t="e">
        <f t="shared" si="46"/>
        <v>#N/A</v>
      </c>
      <c r="J260" t="e">
        <f t="shared" si="46"/>
        <v>#N/A</v>
      </c>
      <c r="K260" t="e">
        <f t="shared" si="42"/>
        <v>#N/A</v>
      </c>
      <c r="M260" s="1">
        <v>230</v>
      </c>
      <c r="N260" s="1" t="s">
        <v>26</v>
      </c>
      <c r="O260">
        <f t="shared" si="47"/>
        <v>230</v>
      </c>
      <c r="P260" t="e">
        <f t="shared" si="48"/>
        <v>#N/A</v>
      </c>
      <c r="Q260" t="e">
        <f t="shared" si="49"/>
        <v>#N/A</v>
      </c>
      <c r="T260" s="22"/>
      <c r="U260" s="22"/>
      <c r="Z260" s="1">
        <v>38.5</v>
      </c>
      <c r="AA260" s="1" t="s">
        <v>26</v>
      </c>
      <c r="AB260">
        <f t="shared" si="50"/>
        <v>38.5</v>
      </c>
      <c r="AC260" t="e">
        <f t="shared" si="51"/>
        <v>#N/A</v>
      </c>
      <c r="AD260" t="e">
        <f t="shared" si="52"/>
        <v>#N/A</v>
      </c>
    </row>
    <row r="261" spans="1:30">
      <c r="A261" s="1">
        <v>143</v>
      </c>
      <c r="B261" s="1" t="s">
        <v>33</v>
      </c>
      <c r="C261" t="str">
        <f t="shared" si="43"/>
        <v>Compact</v>
      </c>
      <c r="D261">
        <f t="shared" si="44"/>
        <v>143</v>
      </c>
      <c r="E261" t="e">
        <f t="shared" si="45"/>
        <v>#N/A</v>
      </c>
      <c r="F261" t="e">
        <f t="shared" si="45"/>
        <v>#N/A</v>
      </c>
      <c r="G261" t="e">
        <f t="shared" si="45"/>
        <v>#N/A</v>
      </c>
      <c r="H261" t="e">
        <f t="shared" si="46"/>
        <v>#N/A</v>
      </c>
      <c r="I261" t="e">
        <f t="shared" si="46"/>
        <v>#N/A</v>
      </c>
      <c r="J261" t="e">
        <f t="shared" si="46"/>
        <v>#N/A</v>
      </c>
      <c r="K261" t="e">
        <f t="shared" si="42"/>
        <v>#N/A</v>
      </c>
      <c r="M261" s="1">
        <v>280</v>
      </c>
      <c r="N261" s="1" t="s">
        <v>26</v>
      </c>
      <c r="O261">
        <f t="shared" si="47"/>
        <v>280</v>
      </c>
      <c r="P261" t="e">
        <f t="shared" si="48"/>
        <v>#N/A</v>
      </c>
      <c r="Q261" t="e">
        <f t="shared" si="49"/>
        <v>#N/A</v>
      </c>
      <c r="T261" s="22"/>
      <c r="U261" s="22"/>
      <c r="Z261" s="1">
        <v>49.2</v>
      </c>
      <c r="AA261" s="1" t="s">
        <v>26</v>
      </c>
      <c r="AB261">
        <f t="shared" si="50"/>
        <v>49.2</v>
      </c>
      <c r="AC261" t="e">
        <f t="shared" si="51"/>
        <v>#N/A</v>
      </c>
      <c r="AD261" t="e">
        <f t="shared" si="52"/>
        <v>#N/A</v>
      </c>
    </row>
    <row r="262" spans="1:30">
      <c r="A262" s="1">
        <v>129</v>
      </c>
      <c r="B262" s="1" t="s">
        <v>33</v>
      </c>
      <c r="C262" t="str">
        <f t="shared" si="43"/>
        <v>Compact</v>
      </c>
      <c r="D262">
        <f t="shared" si="44"/>
        <v>129</v>
      </c>
      <c r="E262" t="e">
        <f t="shared" si="45"/>
        <v>#N/A</v>
      </c>
      <c r="F262" t="e">
        <f t="shared" si="45"/>
        <v>#N/A</v>
      </c>
      <c r="G262" t="e">
        <f t="shared" si="45"/>
        <v>#N/A</v>
      </c>
      <c r="H262" t="e">
        <f t="shared" si="46"/>
        <v>#N/A</v>
      </c>
      <c r="I262" t="e">
        <f t="shared" si="46"/>
        <v>#N/A</v>
      </c>
      <c r="J262" t="e">
        <f t="shared" si="46"/>
        <v>#N/A</v>
      </c>
      <c r="K262" t="e">
        <f t="shared" si="42"/>
        <v>#N/A</v>
      </c>
      <c r="M262" s="1">
        <v>290</v>
      </c>
      <c r="N262" s="1" t="s">
        <v>26</v>
      </c>
      <c r="O262">
        <f t="shared" si="47"/>
        <v>290</v>
      </c>
      <c r="P262" t="e">
        <f t="shared" si="48"/>
        <v>#N/A</v>
      </c>
      <c r="Q262" t="e">
        <f t="shared" si="49"/>
        <v>#N/A</v>
      </c>
      <c r="T262" s="22"/>
      <c r="U262" s="22"/>
      <c r="Z262" s="1">
        <v>49.2</v>
      </c>
      <c r="AA262" s="1" t="s">
        <v>26</v>
      </c>
      <c r="AB262">
        <f t="shared" si="50"/>
        <v>49.2</v>
      </c>
      <c r="AC262" t="e">
        <f t="shared" si="51"/>
        <v>#N/A</v>
      </c>
      <c r="AD262" t="e">
        <f t="shared" si="52"/>
        <v>#N/A</v>
      </c>
    </row>
    <row r="263" spans="1:30">
      <c r="A263" s="1">
        <v>125</v>
      </c>
      <c r="B263" s="1" t="s">
        <v>27</v>
      </c>
      <c r="C263" t="str">
        <f t="shared" si="43"/>
        <v>Compact</v>
      </c>
      <c r="D263">
        <f t="shared" si="44"/>
        <v>125</v>
      </c>
      <c r="E263" t="e">
        <f t="shared" si="45"/>
        <v>#N/A</v>
      </c>
      <c r="F263" t="e">
        <f t="shared" si="45"/>
        <v>#N/A</v>
      </c>
      <c r="G263" t="e">
        <f t="shared" si="45"/>
        <v>#N/A</v>
      </c>
      <c r="H263" t="e">
        <f t="shared" si="46"/>
        <v>#N/A</v>
      </c>
      <c r="I263" t="e">
        <f t="shared" si="46"/>
        <v>#N/A</v>
      </c>
      <c r="J263" t="e">
        <f t="shared" si="46"/>
        <v>#N/A</v>
      </c>
      <c r="K263" t="e">
        <f t="shared" si="42"/>
        <v>#N/A</v>
      </c>
      <c r="M263" s="1">
        <v>250</v>
      </c>
      <c r="N263" s="1" t="s">
        <v>26</v>
      </c>
      <c r="O263">
        <f t="shared" si="47"/>
        <v>250</v>
      </c>
      <c r="P263" t="e">
        <f t="shared" si="48"/>
        <v>#N/A</v>
      </c>
      <c r="Q263" t="e">
        <f t="shared" si="49"/>
        <v>#N/A</v>
      </c>
      <c r="T263" s="22"/>
      <c r="U263" s="22"/>
      <c r="Z263" s="1">
        <v>36.6</v>
      </c>
      <c r="AA263" s="1" t="s">
        <v>26</v>
      </c>
      <c r="AB263">
        <f t="shared" si="50"/>
        <v>36.6</v>
      </c>
      <c r="AC263" t="e">
        <f t="shared" si="51"/>
        <v>#N/A</v>
      </c>
      <c r="AD263" t="e">
        <f t="shared" si="52"/>
        <v>#N/A</v>
      </c>
    </row>
    <row r="264" spans="1:30">
      <c r="A264" s="1">
        <v>135</v>
      </c>
      <c r="B264" s="1" t="s">
        <v>27</v>
      </c>
      <c r="C264" t="str">
        <f t="shared" si="43"/>
        <v>Compact</v>
      </c>
      <c r="D264">
        <f t="shared" si="44"/>
        <v>135</v>
      </c>
      <c r="E264" t="e">
        <f t="shared" si="45"/>
        <v>#N/A</v>
      </c>
      <c r="F264" t="e">
        <f t="shared" si="45"/>
        <v>#N/A</v>
      </c>
      <c r="G264" t="e">
        <f t="shared" si="45"/>
        <v>#N/A</v>
      </c>
      <c r="H264" t="e">
        <f t="shared" si="46"/>
        <v>#N/A</v>
      </c>
      <c r="I264" t="e">
        <f t="shared" si="46"/>
        <v>#N/A</v>
      </c>
      <c r="J264" t="e">
        <f t="shared" si="46"/>
        <v>#N/A</v>
      </c>
      <c r="K264" t="e">
        <f t="shared" si="42"/>
        <v>#N/A</v>
      </c>
      <c r="M264" s="1">
        <v>290</v>
      </c>
      <c r="N264" s="1" t="s">
        <v>26</v>
      </c>
      <c r="O264">
        <f t="shared" si="47"/>
        <v>290</v>
      </c>
      <c r="P264" t="e">
        <f t="shared" si="48"/>
        <v>#N/A</v>
      </c>
      <c r="Q264" t="e">
        <f t="shared" si="49"/>
        <v>#N/A</v>
      </c>
      <c r="T264" s="22"/>
      <c r="U264" s="22"/>
      <c r="Z264" s="1">
        <v>49.2</v>
      </c>
      <c r="AA264" s="1" t="s">
        <v>26</v>
      </c>
      <c r="AB264">
        <f t="shared" si="50"/>
        <v>49.2</v>
      </c>
      <c r="AC264" t="e">
        <f t="shared" si="51"/>
        <v>#N/A</v>
      </c>
      <c r="AD264" t="e">
        <f t="shared" si="52"/>
        <v>#N/A</v>
      </c>
    </row>
    <row r="265" spans="1:30">
      <c r="A265" s="1">
        <v>127</v>
      </c>
      <c r="B265" s="1" t="s">
        <v>27</v>
      </c>
      <c r="C265" t="str">
        <f t="shared" si="43"/>
        <v>Compact</v>
      </c>
      <c r="D265">
        <f t="shared" si="44"/>
        <v>127</v>
      </c>
      <c r="E265" t="e">
        <f t="shared" si="45"/>
        <v>#N/A</v>
      </c>
      <c r="F265" t="e">
        <f t="shared" si="45"/>
        <v>#N/A</v>
      </c>
      <c r="G265" t="e">
        <f t="shared" si="45"/>
        <v>#N/A</v>
      </c>
      <c r="H265" t="e">
        <f t="shared" si="46"/>
        <v>#N/A</v>
      </c>
      <c r="I265" t="e">
        <f t="shared" si="46"/>
        <v>#N/A</v>
      </c>
      <c r="J265" t="e">
        <f t="shared" si="46"/>
        <v>#N/A</v>
      </c>
      <c r="K265" t="e">
        <f t="shared" si="42"/>
        <v>#N/A</v>
      </c>
      <c r="M265" s="1">
        <v>330</v>
      </c>
      <c r="N265" s="1" t="s">
        <v>26</v>
      </c>
      <c r="O265">
        <f t="shared" si="47"/>
        <v>330</v>
      </c>
      <c r="P265" t="e">
        <f t="shared" si="48"/>
        <v>#N/A</v>
      </c>
      <c r="Q265" t="e">
        <f t="shared" si="49"/>
        <v>#N/A</v>
      </c>
      <c r="T265" s="22"/>
      <c r="U265" s="22"/>
      <c r="Z265" s="1">
        <v>49.2</v>
      </c>
      <c r="AA265" s="1" t="s">
        <v>26</v>
      </c>
      <c r="AB265">
        <f t="shared" si="50"/>
        <v>49.2</v>
      </c>
      <c r="AC265" t="e">
        <f t="shared" si="51"/>
        <v>#N/A</v>
      </c>
      <c r="AD265" t="e">
        <f t="shared" si="52"/>
        <v>#N/A</v>
      </c>
    </row>
    <row r="266" spans="1:30">
      <c r="A266" s="1">
        <v>140</v>
      </c>
      <c r="B266" s="1" t="s">
        <v>40</v>
      </c>
      <c r="C266" t="str">
        <f t="shared" si="43"/>
        <v>Medium</v>
      </c>
      <c r="D266" t="e">
        <f t="shared" si="44"/>
        <v>#N/A</v>
      </c>
      <c r="E266" t="e">
        <f t="shared" si="45"/>
        <v>#N/A</v>
      </c>
      <c r="F266" t="e">
        <f t="shared" si="45"/>
        <v>#N/A</v>
      </c>
      <c r="G266" t="e">
        <f t="shared" si="45"/>
        <v>#N/A</v>
      </c>
      <c r="H266">
        <f t="shared" si="46"/>
        <v>140</v>
      </c>
      <c r="I266" t="e">
        <f t="shared" si="46"/>
        <v>#N/A</v>
      </c>
      <c r="J266" t="e">
        <f t="shared" si="46"/>
        <v>#N/A</v>
      </c>
      <c r="K266" t="e">
        <f t="shared" si="42"/>
        <v>#N/A</v>
      </c>
      <c r="M266" s="1">
        <v>380</v>
      </c>
      <c r="N266" s="1" t="s">
        <v>26</v>
      </c>
      <c r="O266">
        <f t="shared" si="47"/>
        <v>380</v>
      </c>
      <c r="P266" t="e">
        <f t="shared" si="48"/>
        <v>#N/A</v>
      </c>
      <c r="Q266" t="e">
        <f t="shared" si="49"/>
        <v>#N/A</v>
      </c>
      <c r="T266" s="22"/>
      <c r="U266" s="22"/>
      <c r="Z266" s="1">
        <v>64.599999999999994</v>
      </c>
      <c r="AA266" s="1" t="s">
        <v>26</v>
      </c>
      <c r="AB266">
        <f t="shared" si="50"/>
        <v>64.599999999999994</v>
      </c>
      <c r="AC266" t="e">
        <f t="shared" si="51"/>
        <v>#N/A</v>
      </c>
      <c r="AD266" t="e">
        <f t="shared" si="52"/>
        <v>#N/A</v>
      </c>
    </row>
    <row r="267" spans="1:30">
      <c r="A267" s="1">
        <v>149</v>
      </c>
      <c r="B267" s="1" t="s">
        <v>40</v>
      </c>
      <c r="C267" t="str">
        <f t="shared" si="43"/>
        <v>Medium</v>
      </c>
      <c r="D267" t="e">
        <f t="shared" si="44"/>
        <v>#N/A</v>
      </c>
      <c r="E267" t="e">
        <f t="shared" si="45"/>
        <v>#N/A</v>
      </c>
      <c r="F267" t="e">
        <f t="shared" si="45"/>
        <v>#N/A</v>
      </c>
      <c r="G267" t="e">
        <f t="shared" si="45"/>
        <v>#N/A</v>
      </c>
      <c r="H267">
        <f t="shared" si="46"/>
        <v>149</v>
      </c>
      <c r="I267" t="e">
        <f t="shared" si="46"/>
        <v>#N/A</v>
      </c>
      <c r="J267" t="e">
        <f t="shared" si="46"/>
        <v>#N/A</v>
      </c>
      <c r="K267" t="e">
        <f t="shared" si="42"/>
        <v>#N/A</v>
      </c>
      <c r="M267" s="1">
        <v>365</v>
      </c>
      <c r="N267" s="1" t="s">
        <v>63</v>
      </c>
      <c r="O267" t="e">
        <f t="shared" si="47"/>
        <v>#N/A</v>
      </c>
      <c r="P267">
        <f t="shared" si="48"/>
        <v>365</v>
      </c>
      <c r="Q267" t="e">
        <f t="shared" si="49"/>
        <v>#N/A</v>
      </c>
      <c r="T267" s="22"/>
      <c r="U267" s="22"/>
      <c r="Z267" s="1">
        <v>64.599999999999994</v>
      </c>
      <c r="AA267" s="1" t="s">
        <v>63</v>
      </c>
      <c r="AB267" t="e">
        <f t="shared" si="50"/>
        <v>#N/A</v>
      </c>
      <c r="AC267">
        <f t="shared" si="51"/>
        <v>64.599999999999994</v>
      </c>
      <c r="AD267" t="e">
        <f t="shared" si="52"/>
        <v>#N/A</v>
      </c>
    </row>
    <row r="268" spans="1:30">
      <c r="A268" s="1">
        <v>170</v>
      </c>
      <c r="B268" s="1" t="s">
        <v>57</v>
      </c>
      <c r="C268" t="str">
        <f t="shared" si="43"/>
        <v>Executive</v>
      </c>
      <c r="D268" t="e">
        <f t="shared" si="44"/>
        <v>#N/A</v>
      </c>
      <c r="E268">
        <f t="shared" si="45"/>
        <v>170</v>
      </c>
      <c r="F268" t="e">
        <f t="shared" si="45"/>
        <v>#N/A</v>
      </c>
      <c r="G268" t="e">
        <f t="shared" si="45"/>
        <v>#N/A</v>
      </c>
      <c r="H268" t="e">
        <f t="shared" si="46"/>
        <v>#N/A</v>
      </c>
      <c r="I268" t="e">
        <f t="shared" si="46"/>
        <v>#N/A</v>
      </c>
      <c r="J268" t="e">
        <f t="shared" si="46"/>
        <v>#N/A</v>
      </c>
      <c r="K268" t="e">
        <f t="shared" si="42"/>
        <v>#N/A</v>
      </c>
      <c r="M268" s="1">
        <v>435</v>
      </c>
      <c r="N268" s="1" t="s">
        <v>63</v>
      </c>
      <c r="O268" t="e">
        <f t="shared" si="47"/>
        <v>#N/A</v>
      </c>
      <c r="P268">
        <f t="shared" si="48"/>
        <v>435</v>
      </c>
      <c r="Q268" t="e">
        <f t="shared" si="49"/>
        <v>#N/A</v>
      </c>
      <c r="T268" s="22"/>
      <c r="U268" s="22"/>
      <c r="Z268" s="1">
        <v>90</v>
      </c>
      <c r="AA268" s="1" t="s">
        <v>63</v>
      </c>
      <c r="AB268" t="e">
        <f t="shared" si="50"/>
        <v>#N/A</v>
      </c>
      <c r="AC268">
        <f t="shared" si="51"/>
        <v>90</v>
      </c>
      <c r="AD268" t="e">
        <f t="shared" si="52"/>
        <v>#N/A</v>
      </c>
    </row>
    <row r="269" spans="1:30">
      <c r="A269" s="1">
        <v>181</v>
      </c>
      <c r="B269" s="1" t="s">
        <v>57</v>
      </c>
      <c r="C269" t="str">
        <f t="shared" si="43"/>
        <v>Executive</v>
      </c>
      <c r="D269" t="e">
        <f t="shared" si="44"/>
        <v>#N/A</v>
      </c>
      <c r="E269">
        <f t="shared" si="45"/>
        <v>181</v>
      </c>
      <c r="F269" t="e">
        <f t="shared" si="45"/>
        <v>#N/A</v>
      </c>
      <c r="G269" t="e">
        <f t="shared" si="45"/>
        <v>#N/A</v>
      </c>
      <c r="H269" t="e">
        <f t="shared" si="46"/>
        <v>#N/A</v>
      </c>
      <c r="I269" t="e">
        <f t="shared" si="46"/>
        <v>#N/A</v>
      </c>
      <c r="J269" t="e">
        <f t="shared" si="46"/>
        <v>#N/A</v>
      </c>
      <c r="K269" t="e">
        <f t="shared" si="42"/>
        <v>#N/A</v>
      </c>
      <c r="M269" s="1">
        <v>365</v>
      </c>
      <c r="N269" s="1" t="s">
        <v>63</v>
      </c>
      <c r="O269" t="e">
        <f t="shared" si="47"/>
        <v>#N/A</v>
      </c>
      <c r="P269">
        <f t="shared" si="48"/>
        <v>365</v>
      </c>
      <c r="Q269" t="e">
        <f t="shared" si="49"/>
        <v>#N/A</v>
      </c>
      <c r="T269" s="22"/>
      <c r="U269" s="22"/>
      <c r="Z269" s="1">
        <v>73.5</v>
      </c>
      <c r="AA269" s="1" t="s">
        <v>63</v>
      </c>
      <c r="AB269" t="e">
        <f t="shared" si="50"/>
        <v>#N/A</v>
      </c>
      <c r="AC269">
        <f t="shared" si="51"/>
        <v>73.5</v>
      </c>
      <c r="AD269" t="e">
        <f t="shared" si="52"/>
        <v>#N/A</v>
      </c>
    </row>
    <row r="270" spans="1:30">
      <c r="A270" s="1">
        <v>185</v>
      </c>
      <c r="B270" s="1" t="s">
        <v>212</v>
      </c>
      <c r="C270" t="str">
        <f t="shared" si="43"/>
        <v>Luxury</v>
      </c>
      <c r="D270" t="e">
        <f t="shared" si="44"/>
        <v>#N/A</v>
      </c>
      <c r="E270" t="e">
        <f t="shared" si="45"/>
        <v>#N/A</v>
      </c>
      <c r="F270" t="e">
        <f t="shared" si="45"/>
        <v>#N/A</v>
      </c>
      <c r="G270">
        <f t="shared" si="45"/>
        <v>185</v>
      </c>
      <c r="H270" t="e">
        <f t="shared" si="46"/>
        <v>#N/A</v>
      </c>
      <c r="I270" t="e">
        <f t="shared" si="46"/>
        <v>#N/A</v>
      </c>
      <c r="J270" t="e">
        <f t="shared" si="46"/>
        <v>#N/A</v>
      </c>
      <c r="K270" t="e">
        <f t="shared" si="42"/>
        <v>#N/A</v>
      </c>
      <c r="M270" s="1">
        <v>430</v>
      </c>
      <c r="N270" s="1" t="s">
        <v>63</v>
      </c>
      <c r="O270" t="e">
        <f t="shared" si="47"/>
        <v>#N/A</v>
      </c>
      <c r="P270">
        <f t="shared" si="48"/>
        <v>430</v>
      </c>
      <c r="Q270" t="e">
        <f t="shared" si="49"/>
        <v>#N/A</v>
      </c>
      <c r="T270" s="22"/>
      <c r="U270" s="22"/>
      <c r="Z270" s="1">
        <v>90</v>
      </c>
      <c r="AA270" s="1" t="s">
        <v>63</v>
      </c>
      <c r="AB270" t="e">
        <f t="shared" si="50"/>
        <v>#N/A</v>
      </c>
      <c r="AC270">
        <f t="shared" si="51"/>
        <v>90</v>
      </c>
      <c r="AD270" t="e">
        <f t="shared" si="52"/>
        <v>#N/A</v>
      </c>
    </row>
    <row r="271" spans="1:30">
      <c r="A271" s="1">
        <v>198</v>
      </c>
      <c r="B271" s="1" t="s">
        <v>212</v>
      </c>
      <c r="C271" t="str">
        <f t="shared" si="43"/>
        <v>Luxury</v>
      </c>
      <c r="D271" t="e">
        <f t="shared" si="44"/>
        <v>#N/A</v>
      </c>
      <c r="E271" t="e">
        <f t="shared" si="45"/>
        <v>#N/A</v>
      </c>
      <c r="F271" t="e">
        <f t="shared" si="45"/>
        <v>#N/A</v>
      </c>
      <c r="G271">
        <f t="shared" si="45"/>
        <v>198</v>
      </c>
      <c r="H271" t="e">
        <f t="shared" si="46"/>
        <v>#N/A</v>
      </c>
      <c r="I271" t="e">
        <f t="shared" si="46"/>
        <v>#N/A</v>
      </c>
      <c r="J271" t="e">
        <f t="shared" si="46"/>
        <v>#N/A</v>
      </c>
      <c r="K271" t="e">
        <f t="shared" si="42"/>
        <v>#N/A</v>
      </c>
      <c r="M271" s="1">
        <v>355</v>
      </c>
      <c r="N271" s="1" t="s">
        <v>63</v>
      </c>
      <c r="O271" t="e">
        <f t="shared" si="47"/>
        <v>#N/A</v>
      </c>
      <c r="P271">
        <f t="shared" si="48"/>
        <v>355</v>
      </c>
      <c r="Q271" t="e">
        <f t="shared" si="49"/>
        <v>#N/A</v>
      </c>
      <c r="T271" s="22"/>
      <c r="U271" s="22"/>
      <c r="Z271" s="1">
        <v>73.5</v>
      </c>
      <c r="AA271" s="1" t="s">
        <v>63</v>
      </c>
      <c r="AB271" t="e">
        <f t="shared" si="50"/>
        <v>#N/A</v>
      </c>
      <c r="AC271">
        <f t="shared" si="51"/>
        <v>73.5</v>
      </c>
      <c r="AD271" t="e">
        <f t="shared" si="52"/>
        <v>#N/A</v>
      </c>
    </row>
    <row r="272" spans="1:30">
      <c r="A272" s="1">
        <v>185</v>
      </c>
      <c r="B272" s="1" t="s">
        <v>212</v>
      </c>
      <c r="C272" t="str">
        <f t="shared" si="43"/>
        <v>Luxury</v>
      </c>
      <c r="D272" t="e">
        <f t="shared" si="44"/>
        <v>#N/A</v>
      </c>
      <c r="E272" t="e">
        <f t="shared" si="45"/>
        <v>#N/A</v>
      </c>
      <c r="F272" t="e">
        <f t="shared" si="45"/>
        <v>#N/A</v>
      </c>
      <c r="G272">
        <f t="shared" si="45"/>
        <v>185</v>
      </c>
      <c r="H272" t="e">
        <f t="shared" si="46"/>
        <v>#N/A</v>
      </c>
      <c r="I272" t="e">
        <f t="shared" si="46"/>
        <v>#N/A</v>
      </c>
      <c r="J272" t="e">
        <f t="shared" si="46"/>
        <v>#N/A</v>
      </c>
      <c r="K272" t="e">
        <f t="shared" si="42"/>
        <v>#N/A</v>
      </c>
      <c r="M272" s="1">
        <v>440</v>
      </c>
      <c r="N272" s="1" t="s">
        <v>63</v>
      </c>
      <c r="O272" t="e">
        <f t="shared" si="47"/>
        <v>#N/A</v>
      </c>
      <c r="P272">
        <f t="shared" si="48"/>
        <v>440</v>
      </c>
      <c r="Q272" t="e">
        <f t="shared" si="49"/>
        <v>#N/A</v>
      </c>
      <c r="T272" s="22"/>
      <c r="U272" s="22"/>
      <c r="Z272" s="1">
        <v>90</v>
      </c>
      <c r="AA272" s="1" t="s">
        <v>63</v>
      </c>
      <c r="AB272" t="e">
        <f t="shared" si="50"/>
        <v>#N/A</v>
      </c>
      <c r="AC272">
        <f t="shared" si="51"/>
        <v>90</v>
      </c>
      <c r="AD272" t="e">
        <f t="shared" si="52"/>
        <v>#N/A</v>
      </c>
    </row>
    <row r="273" spans="1:30">
      <c r="A273" s="1">
        <v>196</v>
      </c>
      <c r="B273" s="1" t="s">
        <v>212</v>
      </c>
      <c r="C273" t="str">
        <f t="shared" si="43"/>
        <v>Luxury</v>
      </c>
      <c r="D273" t="e">
        <f t="shared" si="44"/>
        <v>#N/A</v>
      </c>
      <c r="E273" t="e">
        <f t="shared" si="45"/>
        <v>#N/A</v>
      </c>
      <c r="F273" t="e">
        <f t="shared" si="45"/>
        <v>#N/A</v>
      </c>
      <c r="G273">
        <f t="shared" si="45"/>
        <v>196</v>
      </c>
      <c r="H273" t="e">
        <f t="shared" si="46"/>
        <v>#N/A</v>
      </c>
      <c r="I273" t="e">
        <f t="shared" si="46"/>
        <v>#N/A</v>
      </c>
      <c r="J273" t="e">
        <f t="shared" si="46"/>
        <v>#N/A</v>
      </c>
      <c r="K273" t="e">
        <f t="shared" si="42"/>
        <v>#N/A</v>
      </c>
      <c r="M273" s="1">
        <v>360</v>
      </c>
      <c r="N273" s="1" t="s">
        <v>63</v>
      </c>
      <c r="O273" t="e">
        <f t="shared" si="47"/>
        <v>#N/A</v>
      </c>
      <c r="P273">
        <f t="shared" si="48"/>
        <v>360</v>
      </c>
      <c r="Q273" t="e">
        <f t="shared" si="49"/>
        <v>#N/A</v>
      </c>
      <c r="T273" s="22"/>
      <c r="U273" s="22"/>
      <c r="Z273" s="1">
        <v>73.5</v>
      </c>
      <c r="AA273" s="1" t="s">
        <v>63</v>
      </c>
      <c r="AB273" t="e">
        <f t="shared" si="50"/>
        <v>#N/A</v>
      </c>
      <c r="AC273">
        <f t="shared" si="51"/>
        <v>73.5</v>
      </c>
      <c r="AD273" t="e">
        <f t="shared" si="52"/>
        <v>#N/A</v>
      </c>
    </row>
    <row r="274" spans="1:30">
      <c r="A274" s="1">
        <v>167</v>
      </c>
      <c r="B274" s="1" t="s">
        <v>131</v>
      </c>
      <c r="C274" t="str">
        <f t="shared" si="43"/>
        <v>Executive</v>
      </c>
      <c r="D274" t="e">
        <f t="shared" si="44"/>
        <v>#N/A</v>
      </c>
      <c r="E274">
        <f t="shared" si="45"/>
        <v>167</v>
      </c>
      <c r="F274" t="e">
        <f t="shared" si="45"/>
        <v>#N/A</v>
      </c>
      <c r="G274" t="e">
        <f t="shared" si="45"/>
        <v>#N/A</v>
      </c>
      <c r="H274" t="e">
        <f t="shared" si="46"/>
        <v>#N/A</v>
      </c>
      <c r="I274" t="e">
        <f t="shared" si="46"/>
        <v>#N/A</v>
      </c>
      <c r="J274" t="e">
        <f t="shared" si="46"/>
        <v>#N/A</v>
      </c>
      <c r="K274" t="e">
        <f t="shared" si="42"/>
        <v>#N/A</v>
      </c>
      <c r="M274" s="1">
        <v>500</v>
      </c>
      <c r="N274" s="1" t="s">
        <v>63</v>
      </c>
      <c r="O274" t="e">
        <f t="shared" si="47"/>
        <v>#N/A</v>
      </c>
      <c r="P274">
        <f t="shared" si="48"/>
        <v>500</v>
      </c>
      <c r="Q274" t="e">
        <f t="shared" si="49"/>
        <v>#N/A</v>
      </c>
      <c r="T274" s="22"/>
      <c r="U274" s="22"/>
      <c r="Z274" s="1">
        <v>90</v>
      </c>
      <c r="AA274" s="1" t="s">
        <v>63</v>
      </c>
      <c r="AB274" t="e">
        <f t="shared" si="50"/>
        <v>#N/A</v>
      </c>
      <c r="AC274">
        <f t="shared" si="51"/>
        <v>90</v>
      </c>
      <c r="AD274" t="e">
        <f t="shared" si="52"/>
        <v>#N/A</v>
      </c>
    </row>
    <row r="275" spans="1:30">
      <c r="A275" s="1">
        <v>175</v>
      </c>
      <c r="B275" s="1" t="s">
        <v>131</v>
      </c>
      <c r="C275" t="str">
        <f t="shared" si="43"/>
        <v>Executive</v>
      </c>
      <c r="D275" t="e">
        <f t="shared" si="44"/>
        <v>#N/A</v>
      </c>
      <c r="E275">
        <f t="shared" si="45"/>
        <v>175</v>
      </c>
      <c r="F275" t="e">
        <f t="shared" si="45"/>
        <v>#N/A</v>
      </c>
      <c r="G275" t="e">
        <f t="shared" si="45"/>
        <v>#N/A</v>
      </c>
      <c r="H275" t="e">
        <f t="shared" si="46"/>
        <v>#N/A</v>
      </c>
      <c r="I275" t="e">
        <f t="shared" si="46"/>
        <v>#N/A</v>
      </c>
      <c r="J275" t="e">
        <f t="shared" si="46"/>
        <v>#N/A</v>
      </c>
      <c r="K275" t="e">
        <f t="shared" si="42"/>
        <v>#N/A</v>
      </c>
      <c r="M275" s="1">
        <v>410</v>
      </c>
      <c r="N275" s="1" t="s">
        <v>63</v>
      </c>
      <c r="O275" t="e">
        <f t="shared" si="47"/>
        <v>#N/A</v>
      </c>
      <c r="P275">
        <f t="shared" si="48"/>
        <v>410</v>
      </c>
      <c r="Q275" t="e">
        <f t="shared" si="49"/>
        <v>#N/A</v>
      </c>
      <c r="T275" s="22"/>
      <c r="U275" s="22"/>
      <c r="Z275" s="1">
        <v>73.5</v>
      </c>
      <c r="AA275" s="1" t="s">
        <v>63</v>
      </c>
      <c r="AB275" t="e">
        <f t="shared" si="50"/>
        <v>#N/A</v>
      </c>
      <c r="AC275">
        <f t="shared" si="51"/>
        <v>73.5</v>
      </c>
      <c r="AD275" t="e">
        <f t="shared" si="52"/>
        <v>#N/A</v>
      </c>
    </row>
    <row r="276" spans="1:30">
      <c r="A276" s="1">
        <v>178</v>
      </c>
      <c r="B276" s="1" t="s">
        <v>131</v>
      </c>
      <c r="C276" t="str">
        <f t="shared" si="43"/>
        <v>Executive</v>
      </c>
      <c r="D276" t="e">
        <f t="shared" si="44"/>
        <v>#N/A</v>
      </c>
      <c r="E276">
        <f t="shared" si="45"/>
        <v>178</v>
      </c>
      <c r="F276" t="e">
        <f t="shared" si="45"/>
        <v>#N/A</v>
      </c>
      <c r="G276" t="e">
        <f t="shared" si="45"/>
        <v>#N/A</v>
      </c>
      <c r="H276" t="e">
        <f t="shared" si="46"/>
        <v>#N/A</v>
      </c>
      <c r="I276" t="e">
        <f t="shared" si="46"/>
        <v>#N/A</v>
      </c>
      <c r="J276" t="e">
        <f t="shared" si="46"/>
        <v>#N/A</v>
      </c>
      <c r="K276" t="e">
        <f t="shared" si="42"/>
        <v>#N/A</v>
      </c>
      <c r="M276" s="1">
        <v>485</v>
      </c>
      <c r="N276" s="1" t="s">
        <v>63</v>
      </c>
      <c r="O276" t="e">
        <f t="shared" si="47"/>
        <v>#N/A</v>
      </c>
      <c r="P276">
        <f t="shared" si="48"/>
        <v>485</v>
      </c>
      <c r="Q276" t="e">
        <f t="shared" si="49"/>
        <v>#N/A</v>
      </c>
      <c r="T276" s="22"/>
      <c r="U276" s="22"/>
      <c r="Z276" s="1">
        <v>90</v>
      </c>
      <c r="AA276" s="1" t="s">
        <v>63</v>
      </c>
      <c r="AB276" t="e">
        <f t="shared" si="50"/>
        <v>#N/A</v>
      </c>
      <c r="AC276">
        <f t="shared" si="51"/>
        <v>90</v>
      </c>
      <c r="AD276" t="e">
        <f t="shared" si="52"/>
        <v>#N/A</v>
      </c>
    </row>
    <row r="277" spans="1:30">
      <c r="A277" s="1">
        <v>169</v>
      </c>
      <c r="B277" s="1" t="s">
        <v>131</v>
      </c>
      <c r="C277" t="str">
        <f t="shared" si="43"/>
        <v>Executive</v>
      </c>
      <c r="D277" t="e">
        <f t="shared" si="44"/>
        <v>#N/A</v>
      </c>
      <c r="E277">
        <f t="shared" si="45"/>
        <v>169</v>
      </c>
      <c r="F277" t="e">
        <f t="shared" si="45"/>
        <v>#N/A</v>
      </c>
      <c r="G277" t="e">
        <f t="shared" si="45"/>
        <v>#N/A</v>
      </c>
      <c r="H277" t="e">
        <f t="shared" si="46"/>
        <v>#N/A</v>
      </c>
      <c r="I277" t="e">
        <f t="shared" si="46"/>
        <v>#N/A</v>
      </c>
      <c r="J277" t="e">
        <f t="shared" si="46"/>
        <v>#N/A</v>
      </c>
      <c r="K277" t="e">
        <f t="shared" si="42"/>
        <v>#N/A</v>
      </c>
      <c r="M277" s="1">
        <v>400</v>
      </c>
      <c r="N277" s="1" t="s">
        <v>63</v>
      </c>
      <c r="O277" t="e">
        <f t="shared" si="47"/>
        <v>#N/A</v>
      </c>
      <c r="P277">
        <f t="shared" si="48"/>
        <v>400</v>
      </c>
      <c r="Q277" t="e">
        <f t="shared" si="49"/>
        <v>#N/A</v>
      </c>
      <c r="T277" s="22"/>
      <c r="U277" s="22"/>
      <c r="Z277" s="1">
        <v>73.5</v>
      </c>
      <c r="AA277" s="1" t="s">
        <v>63</v>
      </c>
      <c r="AB277" t="e">
        <f t="shared" si="50"/>
        <v>#N/A</v>
      </c>
      <c r="AC277">
        <f t="shared" si="51"/>
        <v>73.5</v>
      </c>
      <c r="AD277" t="e">
        <f t="shared" si="52"/>
        <v>#N/A</v>
      </c>
    </row>
    <row r="278" spans="1:30">
      <c r="A278" s="1">
        <v>178</v>
      </c>
      <c r="B278" s="1" t="s">
        <v>111</v>
      </c>
      <c r="C278" t="str">
        <f t="shared" si="43"/>
        <v>Luxury</v>
      </c>
      <c r="D278" t="e">
        <f t="shared" si="44"/>
        <v>#N/A</v>
      </c>
      <c r="E278" t="e">
        <f t="shared" si="45"/>
        <v>#N/A</v>
      </c>
      <c r="F278" t="e">
        <f t="shared" si="45"/>
        <v>#N/A</v>
      </c>
      <c r="G278">
        <f t="shared" si="45"/>
        <v>178</v>
      </c>
      <c r="H278" t="e">
        <f t="shared" si="46"/>
        <v>#N/A</v>
      </c>
      <c r="I278" t="e">
        <f t="shared" si="46"/>
        <v>#N/A</v>
      </c>
      <c r="J278" t="e">
        <f t="shared" si="46"/>
        <v>#N/A</v>
      </c>
      <c r="K278" t="e">
        <f t="shared" si="42"/>
        <v>#N/A</v>
      </c>
      <c r="M278" s="1">
        <v>505</v>
      </c>
      <c r="N278" s="1" t="s">
        <v>63</v>
      </c>
      <c r="O278" t="e">
        <f t="shared" si="47"/>
        <v>#N/A</v>
      </c>
      <c r="P278">
        <f t="shared" si="48"/>
        <v>505</v>
      </c>
      <c r="Q278" t="e">
        <f t="shared" si="49"/>
        <v>#N/A</v>
      </c>
      <c r="T278" s="22"/>
      <c r="U278" s="22"/>
      <c r="Z278" s="1">
        <v>90</v>
      </c>
      <c r="AA278" s="1" t="s">
        <v>63</v>
      </c>
      <c r="AB278" t="e">
        <f t="shared" si="50"/>
        <v>#N/A</v>
      </c>
      <c r="AC278">
        <f t="shared" si="51"/>
        <v>90</v>
      </c>
      <c r="AD278" t="e">
        <f t="shared" si="52"/>
        <v>#N/A</v>
      </c>
    </row>
    <row r="279" spans="1:30">
      <c r="A279" s="1">
        <v>191</v>
      </c>
      <c r="B279" s="1" t="s">
        <v>111</v>
      </c>
      <c r="C279" t="str">
        <f t="shared" si="43"/>
        <v>Luxury</v>
      </c>
      <c r="D279" t="e">
        <f t="shared" si="44"/>
        <v>#N/A</v>
      </c>
      <c r="E279" t="e">
        <f t="shared" si="45"/>
        <v>#N/A</v>
      </c>
      <c r="F279" t="e">
        <f t="shared" si="45"/>
        <v>#N/A</v>
      </c>
      <c r="G279">
        <f t="shared" si="45"/>
        <v>191</v>
      </c>
      <c r="H279" t="e">
        <f t="shared" si="46"/>
        <v>#N/A</v>
      </c>
      <c r="I279" t="e">
        <f t="shared" si="46"/>
        <v>#N/A</v>
      </c>
      <c r="J279" t="e">
        <f t="shared" si="46"/>
        <v>#N/A</v>
      </c>
      <c r="K279" t="e">
        <f t="shared" si="42"/>
        <v>#N/A</v>
      </c>
      <c r="M279" s="1">
        <v>415</v>
      </c>
      <c r="N279" s="1" t="s">
        <v>63</v>
      </c>
      <c r="O279" t="e">
        <f t="shared" si="47"/>
        <v>#N/A</v>
      </c>
      <c r="P279">
        <f t="shared" si="48"/>
        <v>415</v>
      </c>
      <c r="Q279" t="e">
        <f t="shared" si="49"/>
        <v>#N/A</v>
      </c>
      <c r="T279" s="22"/>
      <c r="U279" s="22"/>
      <c r="Z279" s="1">
        <v>73.5</v>
      </c>
      <c r="AA279" s="1" t="s">
        <v>63</v>
      </c>
      <c r="AB279" t="e">
        <f t="shared" si="50"/>
        <v>#N/A</v>
      </c>
      <c r="AC279">
        <f t="shared" si="51"/>
        <v>73.5</v>
      </c>
      <c r="AD279" t="e">
        <f t="shared" si="52"/>
        <v>#N/A</v>
      </c>
    </row>
    <row r="280" spans="1:30">
      <c r="A280" s="1">
        <v>175</v>
      </c>
      <c r="B280" s="1" t="s">
        <v>40</v>
      </c>
      <c r="C280" t="str">
        <f t="shared" si="43"/>
        <v>Medium</v>
      </c>
      <c r="D280" t="e">
        <f t="shared" si="44"/>
        <v>#N/A</v>
      </c>
      <c r="E280" t="e">
        <f t="shared" si="45"/>
        <v>#N/A</v>
      </c>
      <c r="F280" t="e">
        <f t="shared" si="45"/>
        <v>#N/A</v>
      </c>
      <c r="G280" t="e">
        <f t="shared" si="45"/>
        <v>#N/A</v>
      </c>
      <c r="H280">
        <f t="shared" si="46"/>
        <v>175</v>
      </c>
      <c r="I280" t="e">
        <f t="shared" si="46"/>
        <v>#N/A</v>
      </c>
      <c r="J280" t="e">
        <f t="shared" si="46"/>
        <v>#N/A</v>
      </c>
      <c r="K280" t="e">
        <f t="shared" si="42"/>
        <v>#N/A</v>
      </c>
      <c r="M280" s="1">
        <v>335</v>
      </c>
      <c r="N280" s="1" t="s">
        <v>26</v>
      </c>
      <c r="O280">
        <f t="shared" si="47"/>
        <v>335</v>
      </c>
      <c r="P280" t="e">
        <f t="shared" si="48"/>
        <v>#N/A</v>
      </c>
      <c r="Q280" t="e">
        <f t="shared" si="49"/>
        <v>#N/A</v>
      </c>
      <c r="T280" s="22"/>
      <c r="U280" s="22"/>
      <c r="Z280" s="1">
        <v>63</v>
      </c>
      <c r="AA280" s="1" t="s">
        <v>26</v>
      </c>
      <c r="AB280">
        <f t="shared" si="50"/>
        <v>63</v>
      </c>
      <c r="AC280" t="e">
        <f t="shared" si="51"/>
        <v>#N/A</v>
      </c>
      <c r="AD280" t="e">
        <f t="shared" si="52"/>
        <v>#N/A</v>
      </c>
    </row>
    <row r="281" spans="1:30">
      <c r="A281" s="1">
        <v>169</v>
      </c>
      <c r="B281" s="1" t="s">
        <v>40</v>
      </c>
      <c r="C281" t="str">
        <f t="shared" si="43"/>
        <v>Medium</v>
      </c>
      <c r="D281" t="e">
        <f t="shared" si="44"/>
        <v>#N/A</v>
      </c>
      <c r="E281" t="e">
        <f t="shared" si="45"/>
        <v>#N/A</v>
      </c>
      <c r="F281" t="e">
        <f t="shared" si="45"/>
        <v>#N/A</v>
      </c>
      <c r="G281" t="e">
        <f t="shared" si="45"/>
        <v>#N/A</v>
      </c>
      <c r="H281">
        <f t="shared" si="46"/>
        <v>169</v>
      </c>
      <c r="I281" t="e">
        <f t="shared" si="46"/>
        <v>#N/A</v>
      </c>
      <c r="J281" t="e">
        <f t="shared" si="46"/>
        <v>#N/A</v>
      </c>
      <c r="K281" t="e">
        <f t="shared" si="42"/>
        <v>#N/A</v>
      </c>
      <c r="M281" s="1">
        <v>450</v>
      </c>
      <c r="N281" s="1" t="s">
        <v>26</v>
      </c>
      <c r="O281">
        <f t="shared" si="47"/>
        <v>450</v>
      </c>
      <c r="P281" t="e">
        <f t="shared" si="48"/>
        <v>#N/A</v>
      </c>
      <c r="Q281" t="e">
        <f t="shared" si="49"/>
        <v>#N/A</v>
      </c>
      <c r="T281" s="22"/>
      <c r="U281" s="22"/>
      <c r="Z281" s="1">
        <v>87</v>
      </c>
      <c r="AA281" s="1" t="s">
        <v>26</v>
      </c>
      <c r="AB281">
        <f t="shared" si="50"/>
        <v>87</v>
      </c>
      <c r="AC281" t="e">
        <f t="shared" si="51"/>
        <v>#N/A</v>
      </c>
      <c r="AD281" t="e">
        <f t="shared" si="52"/>
        <v>#N/A</v>
      </c>
    </row>
    <row r="282" spans="1:30">
      <c r="A282" s="1">
        <v>190</v>
      </c>
      <c r="B282" s="1" t="s">
        <v>40</v>
      </c>
      <c r="C282" t="str">
        <f t="shared" si="43"/>
        <v>Medium</v>
      </c>
      <c r="D282" t="e">
        <f t="shared" si="44"/>
        <v>#N/A</v>
      </c>
      <c r="E282" t="e">
        <f t="shared" si="45"/>
        <v>#N/A</v>
      </c>
      <c r="F282" t="e">
        <f t="shared" si="45"/>
        <v>#N/A</v>
      </c>
      <c r="G282" t="e">
        <f t="shared" si="45"/>
        <v>#N/A</v>
      </c>
      <c r="H282">
        <f t="shared" si="46"/>
        <v>190</v>
      </c>
      <c r="I282" t="e">
        <f t="shared" si="46"/>
        <v>#N/A</v>
      </c>
      <c r="J282" t="e">
        <f t="shared" si="46"/>
        <v>#N/A</v>
      </c>
      <c r="K282" t="e">
        <f t="shared" si="42"/>
        <v>#N/A</v>
      </c>
      <c r="M282" s="1">
        <v>405</v>
      </c>
      <c r="N282" s="1" t="s">
        <v>63</v>
      </c>
      <c r="O282" t="e">
        <f t="shared" si="47"/>
        <v>#N/A</v>
      </c>
      <c r="P282">
        <f t="shared" si="48"/>
        <v>405</v>
      </c>
      <c r="Q282" t="e">
        <f t="shared" si="49"/>
        <v>#N/A</v>
      </c>
      <c r="T282" s="22"/>
      <c r="U282" s="22"/>
      <c r="Z282" s="1">
        <v>87</v>
      </c>
      <c r="AA282" s="1" t="s">
        <v>63</v>
      </c>
      <c r="AB282" t="e">
        <f t="shared" si="50"/>
        <v>#N/A</v>
      </c>
      <c r="AC282">
        <f t="shared" si="51"/>
        <v>87</v>
      </c>
      <c r="AD282" t="e">
        <f t="shared" si="52"/>
        <v>#N/A</v>
      </c>
    </row>
    <row r="283" spans="1:30">
      <c r="A283" s="1">
        <v>209</v>
      </c>
      <c r="B283" s="1" t="s">
        <v>40</v>
      </c>
      <c r="C283" t="str">
        <f t="shared" si="43"/>
        <v>Medium</v>
      </c>
      <c r="D283" t="e">
        <f t="shared" si="44"/>
        <v>#N/A</v>
      </c>
      <c r="E283" t="e">
        <f t="shared" si="45"/>
        <v>#N/A</v>
      </c>
      <c r="F283" t="e">
        <f t="shared" si="45"/>
        <v>#N/A</v>
      </c>
      <c r="G283" t="e">
        <f t="shared" si="45"/>
        <v>#N/A</v>
      </c>
      <c r="H283">
        <f t="shared" si="46"/>
        <v>209</v>
      </c>
      <c r="I283" t="e">
        <f t="shared" si="46"/>
        <v>#N/A</v>
      </c>
      <c r="J283" t="e">
        <f t="shared" si="46"/>
        <v>#N/A</v>
      </c>
      <c r="K283" t="e">
        <f t="shared" si="42"/>
        <v>#N/A</v>
      </c>
      <c r="M283" s="1">
        <v>385</v>
      </c>
      <c r="N283" s="1" t="s">
        <v>63</v>
      </c>
      <c r="O283" t="e">
        <f t="shared" si="47"/>
        <v>#N/A</v>
      </c>
      <c r="P283">
        <f t="shared" si="48"/>
        <v>385</v>
      </c>
      <c r="Q283" t="e">
        <f t="shared" si="49"/>
        <v>#N/A</v>
      </c>
      <c r="T283" s="22"/>
      <c r="U283" s="22"/>
      <c r="Z283" s="1">
        <v>87</v>
      </c>
      <c r="AA283" s="1" t="s">
        <v>63</v>
      </c>
      <c r="AB283" t="e">
        <f t="shared" si="50"/>
        <v>#N/A</v>
      </c>
      <c r="AC283">
        <f t="shared" si="51"/>
        <v>87</v>
      </c>
      <c r="AD283" t="e">
        <f t="shared" si="52"/>
        <v>#N/A</v>
      </c>
    </row>
    <row r="284" spans="1:30">
      <c r="A284" s="1">
        <v>158</v>
      </c>
      <c r="B284" s="1" t="s">
        <v>216</v>
      </c>
      <c r="C284" t="str">
        <f t="shared" si="43"/>
        <v>Passenger Van</v>
      </c>
      <c r="D284" t="e">
        <f t="shared" si="44"/>
        <v>#N/A</v>
      </c>
      <c r="E284" t="e">
        <f t="shared" si="45"/>
        <v>#N/A</v>
      </c>
      <c r="F284" t="e">
        <f t="shared" si="45"/>
        <v>#N/A</v>
      </c>
      <c r="G284" t="e">
        <f t="shared" si="45"/>
        <v>#N/A</v>
      </c>
      <c r="H284" t="e">
        <f t="shared" si="46"/>
        <v>#N/A</v>
      </c>
      <c r="I284" t="e">
        <f t="shared" si="46"/>
        <v>#N/A</v>
      </c>
      <c r="J284">
        <f t="shared" si="46"/>
        <v>158</v>
      </c>
      <c r="K284" t="e">
        <f t="shared" si="42"/>
        <v>#N/A</v>
      </c>
      <c r="M284" s="1">
        <v>225</v>
      </c>
      <c r="N284" s="1" t="s">
        <v>26</v>
      </c>
      <c r="O284">
        <f t="shared" si="47"/>
        <v>225</v>
      </c>
      <c r="P284" t="e">
        <f t="shared" si="48"/>
        <v>#N/A</v>
      </c>
      <c r="Q284" t="e">
        <f t="shared" si="49"/>
        <v>#N/A</v>
      </c>
      <c r="T284" s="22"/>
      <c r="U284" s="22"/>
      <c r="Z284" s="1">
        <v>45</v>
      </c>
      <c r="AA284" s="1" t="s">
        <v>26</v>
      </c>
      <c r="AB284">
        <f t="shared" si="50"/>
        <v>45</v>
      </c>
      <c r="AC284" t="e">
        <f t="shared" si="51"/>
        <v>#N/A</v>
      </c>
      <c r="AD284" t="e">
        <f t="shared" si="52"/>
        <v>#N/A</v>
      </c>
    </row>
    <row r="285" spans="1:30">
      <c r="A285" s="1">
        <v>173</v>
      </c>
      <c r="B285" s="1" t="s">
        <v>216</v>
      </c>
      <c r="C285" t="str">
        <f t="shared" si="43"/>
        <v>Passenger Van</v>
      </c>
      <c r="D285" t="e">
        <f t="shared" si="44"/>
        <v>#N/A</v>
      </c>
      <c r="E285" t="e">
        <f t="shared" si="45"/>
        <v>#N/A</v>
      </c>
      <c r="F285" t="e">
        <f t="shared" si="45"/>
        <v>#N/A</v>
      </c>
      <c r="G285" t="e">
        <f t="shared" si="45"/>
        <v>#N/A</v>
      </c>
      <c r="H285" t="e">
        <f t="shared" si="46"/>
        <v>#N/A</v>
      </c>
      <c r="I285" t="e">
        <f t="shared" si="46"/>
        <v>#N/A</v>
      </c>
      <c r="J285">
        <f t="shared" si="46"/>
        <v>173</v>
      </c>
      <c r="K285" t="e">
        <f t="shared" si="42"/>
        <v>#N/A</v>
      </c>
      <c r="M285" s="1">
        <v>220</v>
      </c>
      <c r="N285" s="1" t="s">
        <v>26</v>
      </c>
      <c r="O285">
        <f t="shared" si="47"/>
        <v>220</v>
      </c>
      <c r="P285" t="e">
        <f t="shared" si="48"/>
        <v>#N/A</v>
      </c>
      <c r="Q285" t="e">
        <f t="shared" si="49"/>
        <v>#N/A</v>
      </c>
      <c r="T285" s="22"/>
      <c r="U285" s="22"/>
      <c r="Z285" s="1">
        <v>45</v>
      </c>
      <c r="AA285" s="1" t="s">
        <v>26</v>
      </c>
      <c r="AB285">
        <f t="shared" si="50"/>
        <v>45</v>
      </c>
      <c r="AC285" t="e">
        <f t="shared" si="51"/>
        <v>#N/A</v>
      </c>
      <c r="AD285" t="e">
        <f t="shared" si="52"/>
        <v>#N/A</v>
      </c>
    </row>
    <row r="286" spans="1:30">
      <c r="A286" s="1">
        <v>152</v>
      </c>
      <c r="B286" s="1" t="s">
        <v>40</v>
      </c>
      <c r="C286" t="str">
        <f t="shared" si="43"/>
        <v>Medium</v>
      </c>
      <c r="D286" t="e">
        <f t="shared" si="44"/>
        <v>#N/A</v>
      </c>
      <c r="E286" t="e">
        <f t="shared" si="45"/>
        <v>#N/A</v>
      </c>
      <c r="F286" t="e">
        <f t="shared" si="45"/>
        <v>#N/A</v>
      </c>
      <c r="G286" t="e">
        <f t="shared" si="45"/>
        <v>#N/A</v>
      </c>
      <c r="H286">
        <f t="shared" si="46"/>
        <v>152</v>
      </c>
      <c r="I286" t="e">
        <f t="shared" si="46"/>
        <v>#N/A</v>
      </c>
      <c r="J286" t="e">
        <f t="shared" si="46"/>
        <v>#N/A</v>
      </c>
      <c r="K286" t="e">
        <f t="shared" si="42"/>
        <v>#N/A</v>
      </c>
      <c r="M286" s="1">
        <v>345</v>
      </c>
      <c r="N286" s="1" t="s">
        <v>26</v>
      </c>
      <c r="O286">
        <f t="shared" si="47"/>
        <v>345</v>
      </c>
      <c r="P286" t="e">
        <f t="shared" si="48"/>
        <v>#N/A</v>
      </c>
      <c r="Q286" t="e">
        <f t="shared" si="49"/>
        <v>#N/A</v>
      </c>
      <c r="T286" s="22"/>
      <c r="U286" s="22"/>
      <c r="Z286" s="1">
        <v>61</v>
      </c>
      <c r="AA286" s="1" t="s">
        <v>26</v>
      </c>
      <c r="AB286">
        <f t="shared" si="50"/>
        <v>61</v>
      </c>
      <c r="AC286" t="e">
        <f t="shared" si="51"/>
        <v>#N/A</v>
      </c>
      <c r="AD286" t="e">
        <f t="shared" si="52"/>
        <v>#N/A</v>
      </c>
    </row>
    <row r="287" spans="1:30">
      <c r="A287" s="1">
        <v>128</v>
      </c>
      <c r="B287" s="1" t="s">
        <v>169</v>
      </c>
      <c r="C287" t="str">
        <f t="shared" si="43"/>
        <v>Medium</v>
      </c>
      <c r="D287" t="e">
        <f t="shared" si="44"/>
        <v>#N/A</v>
      </c>
      <c r="E287" t="e">
        <f t="shared" si="45"/>
        <v>#N/A</v>
      </c>
      <c r="F287" t="e">
        <f t="shared" si="45"/>
        <v>#N/A</v>
      </c>
      <c r="G287" t="e">
        <f t="shared" si="45"/>
        <v>#N/A</v>
      </c>
      <c r="H287">
        <f t="shared" si="46"/>
        <v>128</v>
      </c>
      <c r="I287" t="e">
        <f t="shared" si="46"/>
        <v>#N/A</v>
      </c>
      <c r="J287" t="e">
        <f t="shared" si="46"/>
        <v>#N/A</v>
      </c>
      <c r="K287" t="e">
        <f t="shared" si="42"/>
        <v>#N/A</v>
      </c>
      <c r="M287" s="1">
        <v>320</v>
      </c>
      <c r="N287" s="1" t="s">
        <v>26</v>
      </c>
      <c r="O287">
        <f t="shared" si="47"/>
        <v>320</v>
      </c>
      <c r="P287" t="e">
        <f t="shared" si="48"/>
        <v>#N/A</v>
      </c>
      <c r="Q287" t="e">
        <f t="shared" si="49"/>
        <v>#N/A</v>
      </c>
      <c r="T287" s="22"/>
      <c r="U287" s="22"/>
      <c r="Z287" s="1">
        <v>50.8</v>
      </c>
      <c r="AA287" s="1" t="s">
        <v>26</v>
      </c>
      <c r="AB287">
        <f t="shared" si="50"/>
        <v>50.8</v>
      </c>
      <c r="AC287" t="e">
        <f t="shared" si="51"/>
        <v>#N/A</v>
      </c>
      <c r="AD287" t="e">
        <f t="shared" si="52"/>
        <v>#N/A</v>
      </c>
    </row>
    <row r="288" spans="1:30">
      <c r="A288" s="1">
        <v>123</v>
      </c>
      <c r="B288" s="1" t="s">
        <v>169</v>
      </c>
      <c r="C288" t="str">
        <f t="shared" si="43"/>
        <v>Medium</v>
      </c>
      <c r="D288" t="e">
        <f t="shared" si="44"/>
        <v>#N/A</v>
      </c>
      <c r="E288" t="e">
        <f t="shared" si="45"/>
        <v>#N/A</v>
      </c>
      <c r="F288" t="e">
        <f t="shared" si="45"/>
        <v>#N/A</v>
      </c>
      <c r="G288" t="e">
        <f t="shared" si="45"/>
        <v>#N/A</v>
      </c>
      <c r="H288">
        <f t="shared" si="46"/>
        <v>123</v>
      </c>
      <c r="I288" t="e">
        <f t="shared" si="46"/>
        <v>#N/A</v>
      </c>
      <c r="J288" t="e">
        <f t="shared" si="46"/>
        <v>#N/A</v>
      </c>
      <c r="K288" t="e">
        <f t="shared" si="42"/>
        <v>#N/A</v>
      </c>
      <c r="M288" s="1">
        <v>310</v>
      </c>
      <c r="N288" s="1" t="s">
        <v>26</v>
      </c>
      <c r="O288">
        <f t="shared" si="47"/>
        <v>310</v>
      </c>
      <c r="P288" t="e">
        <f t="shared" si="48"/>
        <v>#N/A</v>
      </c>
      <c r="Q288" t="e">
        <f t="shared" si="49"/>
        <v>#N/A</v>
      </c>
      <c r="T288" s="22"/>
      <c r="U288" s="22"/>
      <c r="Z288" s="1">
        <v>50.8</v>
      </c>
      <c r="AA288" s="1" t="s">
        <v>26</v>
      </c>
      <c r="AB288">
        <f t="shared" si="50"/>
        <v>50.8</v>
      </c>
      <c r="AC288" t="e">
        <f t="shared" si="51"/>
        <v>#N/A</v>
      </c>
      <c r="AD288" t="e">
        <f t="shared" si="52"/>
        <v>#N/A</v>
      </c>
    </row>
    <row r="289" spans="1:30">
      <c r="A289" s="1">
        <v>149</v>
      </c>
      <c r="B289" s="1" t="s">
        <v>216</v>
      </c>
      <c r="C289" t="str">
        <f t="shared" si="43"/>
        <v>Passenger Van</v>
      </c>
      <c r="D289" t="e">
        <f t="shared" si="44"/>
        <v>#N/A</v>
      </c>
      <c r="E289" t="e">
        <f t="shared" si="45"/>
        <v>#N/A</v>
      </c>
      <c r="F289" t="e">
        <f t="shared" si="45"/>
        <v>#N/A</v>
      </c>
      <c r="G289" t="e">
        <f t="shared" si="45"/>
        <v>#N/A</v>
      </c>
      <c r="H289" t="e">
        <f t="shared" si="46"/>
        <v>#N/A</v>
      </c>
      <c r="I289" t="e">
        <f t="shared" si="46"/>
        <v>#N/A</v>
      </c>
      <c r="J289">
        <f t="shared" si="46"/>
        <v>149</v>
      </c>
      <c r="K289" t="e">
        <f t="shared" si="42"/>
        <v>#N/A</v>
      </c>
      <c r="M289" s="1">
        <v>235</v>
      </c>
      <c r="N289" s="1" t="s">
        <v>26</v>
      </c>
      <c r="O289">
        <f t="shared" si="47"/>
        <v>235</v>
      </c>
      <c r="P289" t="e">
        <f t="shared" si="48"/>
        <v>#N/A</v>
      </c>
      <c r="Q289" t="e">
        <f t="shared" si="49"/>
        <v>#N/A</v>
      </c>
      <c r="T289" s="22"/>
      <c r="U289" s="22"/>
      <c r="Z289" s="1">
        <v>50</v>
      </c>
      <c r="AA289" s="1" t="s">
        <v>26</v>
      </c>
      <c r="AB289">
        <f t="shared" si="50"/>
        <v>50</v>
      </c>
      <c r="AC289" t="e">
        <f t="shared" si="51"/>
        <v>#N/A</v>
      </c>
      <c r="AD289" t="e">
        <f t="shared" si="52"/>
        <v>#N/A</v>
      </c>
    </row>
    <row r="290" spans="1:30">
      <c r="A290" s="1">
        <v>149</v>
      </c>
      <c r="B290" s="1" t="s">
        <v>216</v>
      </c>
      <c r="C290" t="str">
        <f t="shared" si="43"/>
        <v>Passenger Van</v>
      </c>
      <c r="D290" t="e">
        <f t="shared" si="44"/>
        <v>#N/A</v>
      </c>
      <c r="E290" t="e">
        <f t="shared" si="45"/>
        <v>#N/A</v>
      </c>
      <c r="F290" t="e">
        <f t="shared" si="45"/>
        <v>#N/A</v>
      </c>
      <c r="G290" t="e">
        <f t="shared" si="45"/>
        <v>#N/A</v>
      </c>
      <c r="H290" t="e">
        <f t="shared" si="46"/>
        <v>#N/A</v>
      </c>
      <c r="I290" t="e">
        <f t="shared" si="46"/>
        <v>#N/A</v>
      </c>
      <c r="J290">
        <f t="shared" si="46"/>
        <v>149</v>
      </c>
      <c r="K290" t="e">
        <f t="shared" si="42"/>
        <v>#N/A</v>
      </c>
      <c r="M290" s="1">
        <v>230</v>
      </c>
      <c r="N290" s="1" t="s">
        <v>26</v>
      </c>
      <c r="O290">
        <f t="shared" si="47"/>
        <v>230</v>
      </c>
      <c r="P290" t="e">
        <f t="shared" si="48"/>
        <v>#N/A</v>
      </c>
      <c r="Q290" t="e">
        <f t="shared" si="49"/>
        <v>#N/A</v>
      </c>
      <c r="T290" s="22"/>
      <c r="U290" s="22"/>
      <c r="Z290" s="1">
        <v>50</v>
      </c>
      <c r="AA290" s="1" t="s">
        <v>26</v>
      </c>
      <c r="AB290">
        <f t="shared" si="50"/>
        <v>50</v>
      </c>
      <c r="AC290" t="e">
        <f t="shared" si="51"/>
        <v>#N/A</v>
      </c>
      <c r="AD290" t="e">
        <f t="shared" si="52"/>
        <v>#N/A</v>
      </c>
    </row>
    <row r="291" spans="1:30">
      <c r="A291" s="1">
        <v>131</v>
      </c>
      <c r="B291" s="1" t="s">
        <v>27</v>
      </c>
      <c r="C291" t="str">
        <f t="shared" si="43"/>
        <v>Compact</v>
      </c>
      <c r="D291">
        <f t="shared" si="44"/>
        <v>131</v>
      </c>
      <c r="E291" t="e">
        <f t="shared" si="45"/>
        <v>#N/A</v>
      </c>
      <c r="F291" t="e">
        <f t="shared" si="45"/>
        <v>#N/A</v>
      </c>
      <c r="G291" t="e">
        <f t="shared" si="45"/>
        <v>#N/A</v>
      </c>
      <c r="H291" t="e">
        <f t="shared" si="46"/>
        <v>#N/A</v>
      </c>
      <c r="I291" t="e">
        <f t="shared" si="46"/>
        <v>#N/A</v>
      </c>
      <c r="J291" t="e">
        <f t="shared" si="46"/>
        <v>#N/A</v>
      </c>
      <c r="K291" t="e">
        <f t="shared" si="42"/>
        <v>#N/A</v>
      </c>
      <c r="M291" s="1">
        <v>290</v>
      </c>
      <c r="N291" s="1" t="s">
        <v>26</v>
      </c>
      <c r="O291">
        <f t="shared" si="47"/>
        <v>290</v>
      </c>
      <c r="P291" t="e">
        <f t="shared" si="48"/>
        <v>#N/A</v>
      </c>
      <c r="Q291" t="e">
        <f t="shared" si="49"/>
        <v>#N/A</v>
      </c>
      <c r="T291" s="22"/>
      <c r="U291" s="22"/>
      <c r="Z291" s="1">
        <v>46.3</v>
      </c>
      <c r="AA291" s="1" t="s">
        <v>26</v>
      </c>
      <c r="AB291">
        <f t="shared" si="50"/>
        <v>46.3</v>
      </c>
      <c r="AC291" t="e">
        <f t="shared" si="51"/>
        <v>#N/A</v>
      </c>
      <c r="AD291" t="e">
        <f t="shared" si="52"/>
        <v>#N/A</v>
      </c>
    </row>
    <row r="292" spans="1:30">
      <c r="A292" s="1">
        <v>120</v>
      </c>
      <c r="B292" s="1" t="s">
        <v>27</v>
      </c>
      <c r="C292" t="str">
        <f t="shared" si="43"/>
        <v>Compact</v>
      </c>
      <c r="D292">
        <f t="shared" si="44"/>
        <v>120</v>
      </c>
      <c r="E292" t="e">
        <f t="shared" si="45"/>
        <v>#N/A</v>
      </c>
      <c r="F292" t="e">
        <f t="shared" si="45"/>
        <v>#N/A</v>
      </c>
      <c r="G292" t="e">
        <f t="shared" si="45"/>
        <v>#N/A</v>
      </c>
      <c r="H292" t="e">
        <f t="shared" si="46"/>
        <v>#N/A</v>
      </c>
      <c r="I292" t="e">
        <f t="shared" si="46"/>
        <v>#N/A</v>
      </c>
      <c r="J292" t="e">
        <f t="shared" si="46"/>
        <v>#N/A</v>
      </c>
      <c r="K292" t="e">
        <f t="shared" si="42"/>
        <v>#N/A</v>
      </c>
      <c r="M292" s="1">
        <v>315</v>
      </c>
      <c r="N292" s="1" t="s">
        <v>26</v>
      </c>
      <c r="O292">
        <f t="shared" si="47"/>
        <v>315</v>
      </c>
      <c r="P292" t="e">
        <f t="shared" si="48"/>
        <v>#N/A</v>
      </c>
      <c r="Q292" t="e">
        <f t="shared" si="49"/>
        <v>#N/A</v>
      </c>
      <c r="T292" s="22"/>
      <c r="U292" s="22"/>
      <c r="Z292" s="1">
        <v>48.1</v>
      </c>
      <c r="AA292" s="1" t="s">
        <v>26</v>
      </c>
      <c r="AB292">
        <f t="shared" si="50"/>
        <v>48.1</v>
      </c>
      <c r="AC292" t="e">
        <f t="shared" si="51"/>
        <v>#N/A</v>
      </c>
      <c r="AD292" t="e">
        <f t="shared" si="52"/>
        <v>#N/A</v>
      </c>
    </row>
    <row r="293" spans="1:30">
      <c r="A293" s="1">
        <v>144</v>
      </c>
      <c r="B293" s="1" t="s">
        <v>33</v>
      </c>
      <c r="C293" t="str">
        <f t="shared" si="43"/>
        <v>Compact</v>
      </c>
      <c r="D293">
        <f t="shared" si="44"/>
        <v>144</v>
      </c>
      <c r="E293" t="e">
        <f t="shared" si="45"/>
        <v>#N/A</v>
      </c>
      <c r="F293" t="e">
        <f t="shared" si="45"/>
        <v>#N/A</v>
      </c>
      <c r="G293" t="e">
        <f t="shared" si="45"/>
        <v>#N/A</v>
      </c>
      <c r="H293" t="e">
        <f t="shared" si="46"/>
        <v>#N/A</v>
      </c>
      <c r="I293" t="e">
        <f t="shared" si="46"/>
        <v>#N/A</v>
      </c>
      <c r="J293" t="e">
        <f t="shared" si="46"/>
        <v>#N/A</v>
      </c>
      <c r="K293" t="e">
        <f t="shared" si="42"/>
        <v>#N/A</v>
      </c>
      <c r="M293" s="1">
        <v>245</v>
      </c>
      <c r="N293" s="1" t="s">
        <v>26</v>
      </c>
      <c r="O293">
        <f t="shared" si="47"/>
        <v>245</v>
      </c>
      <c r="P293" t="e">
        <f t="shared" si="48"/>
        <v>#N/A</v>
      </c>
      <c r="Q293" t="e">
        <f t="shared" si="49"/>
        <v>#N/A</v>
      </c>
      <c r="T293" s="22"/>
      <c r="U293" s="22"/>
      <c r="Z293" s="1">
        <v>44</v>
      </c>
      <c r="AA293" s="1" t="s">
        <v>26</v>
      </c>
      <c r="AB293">
        <f t="shared" si="50"/>
        <v>44</v>
      </c>
      <c r="AC293" t="e">
        <f t="shared" si="51"/>
        <v>#N/A</v>
      </c>
      <c r="AD293" t="e">
        <f t="shared" si="52"/>
        <v>#N/A</v>
      </c>
    </row>
    <row r="294" spans="1:30">
      <c r="A294" s="1">
        <v>145</v>
      </c>
      <c r="B294" s="1" t="s">
        <v>40</v>
      </c>
      <c r="C294" t="str">
        <f t="shared" si="43"/>
        <v>Medium</v>
      </c>
      <c r="D294" t="e">
        <f t="shared" si="44"/>
        <v>#N/A</v>
      </c>
      <c r="E294" t="e">
        <f t="shared" si="45"/>
        <v>#N/A</v>
      </c>
      <c r="F294" t="e">
        <f t="shared" si="45"/>
        <v>#N/A</v>
      </c>
      <c r="G294" t="e">
        <f t="shared" si="45"/>
        <v>#N/A</v>
      </c>
      <c r="H294">
        <f t="shared" si="46"/>
        <v>145</v>
      </c>
      <c r="I294" t="e">
        <f t="shared" si="46"/>
        <v>#N/A</v>
      </c>
      <c r="J294" t="e">
        <f t="shared" si="46"/>
        <v>#N/A</v>
      </c>
      <c r="K294" t="e">
        <f t="shared" si="42"/>
        <v>#N/A</v>
      </c>
      <c r="M294" s="1">
        <v>365</v>
      </c>
      <c r="N294" s="1" t="s">
        <v>26</v>
      </c>
      <c r="O294">
        <f t="shared" si="47"/>
        <v>365</v>
      </c>
      <c r="P294" t="e">
        <f t="shared" si="48"/>
        <v>#N/A</v>
      </c>
      <c r="Q294" t="e">
        <f t="shared" si="49"/>
        <v>#N/A</v>
      </c>
      <c r="T294" s="22"/>
      <c r="U294" s="22"/>
      <c r="Z294" s="1">
        <v>73</v>
      </c>
      <c r="AA294" s="1" t="s">
        <v>26</v>
      </c>
      <c r="AB294">
        <f t="shared" si="50"/>
        <v>73</v>
      </c>
      <c r="AC294" t="e">
        <f t="shared" si="51"/>
        <v>#N/A</v>
      </c>
      <c r="AD294" t="e">
        <f t="shared" si="52"/>
        <v>#N/A</v>
      </c>
    </row>
    <row r="295" spans="1:30">
      <c r="A295" s="1">
        <v>146</v>
      </c>
      <c r="B295" s="1" t="s">
        <v>40</v>
      </c>
      <c r="C295" t="str">
        <f t="shared" si="43"/>
        <v>Medium</v>
      </c>
      <c r="D295" t="e">
        <f t="shared" si="44"/>
        <v>#N/A</v>
      </c>
      <c r="E295" t="e">
        <f t="shared" si="45"/>
        <v>#N/A</v>
      </c>
      <c r="F295" t="e">
        <f t="shared" si="45"/>
        <v>#N/A</v>
      </c>
      <c r="G295" t="e">
        <f t="shared" si="45"/>
        <v>#N/A</v>
      </c>
      <c r="H295">
        <f t="shared" si="46"/>
        <v>146</v>
      </c>
      <c r="I295" t="e">
        <f t="shared" si="46"/>
        <v>#N/A</v>
      </c>
      <c r="J295" t="e">
        <f t="shared" si="46"/>
        <v>#N/A</v>
      </c>
      <c r="K295" t="e">
        <f t="shared" si="42"/>
        <v>#N/A</v>
      </c>
      <c r="M295" s="1">
        <v>410</v>
      </c>
      <c r="N295" s="1" t="s">
        <v>26</v>
      </c>
      <c r="O295">
        <f t="shared" si="47"/>
        <v>410</v>
      </c>
      <c r="P295" t="e">
        <f t="shared" si="48"/>
        <v>#N/A</v>
      </c>
      <c r="Q295" t="e">
        <f t="shared" si="49"/>
        <v>#N/A</v>
      </c>
      <c r="T295" s="22"/>
      <c r="U295" s="22"/>
      <c r="Z295" s="1">
        <v>82.2</v>
      </c>
      <c r="AA295" s="1" t="s">
        <v>26</v>
      </c>
      <c r="AB295">
        <f t="shared" si="50"/>
        <v>82.2</v>
      </c>
      <c r="AC295" t="e">
        <f t="shared" si="51"/>
        <v>#N/A</v>
      </c>
      <c r="AD295" t="e">
        <f t="shared" si="52"/>
        <v>#N/A</v>
      </c>
    </row>
    <row r="296" spans="1:30">
      <c r="A296" s="1">
        <v>126</v>
      </c>
      <c r="B296" s="1" t="s">
        <v>33</v>
      </c>
      <c r="C296" t="str">
        <f t="shared" si="43"/>
        <v>Compact</v>
      </c>
      <c r="D296">
        <f t="shared" si="44"/>
        <v>126</v>
      </c>
      <c r="E296" t="e">
        <f t="shared" si="45"/>
        <v>#N/A</v>
      </c>
      <c r="F296" t="e">
        <f t="shared" si="45"/>
        <v>#N/A</v>
      </c>
      <c r="G296" t="e">
        <f t="shared" si="45"/>
        <v>#N/A</v>
      </c>
      <c r="H296" t="e">
        <f t="shared" si="46"/>
        <v>#N/A</v>
      </c>
      <c r="I296" t="e">
        <f t="shared" si="46"/>
        <v>#N/A</v>
      </c>
      <c r="J296" t="e">
        <f t="shared" si="46"/>
        <v>#N/A</v>
      </c>
      <c r="K296" t="e">
        <f t="shared" si="42"/>
        <v>#N/A</v>
      </c>
      <c r="M296" s="1">
        <v>285</v>
      </c>
      <c r="N296" s="1" t="s">
        <v>26</v>
      </c>
      <c r="O296">
        <f t="shared" si="47"/>
        <v>285</v>
      </c>
      <c r="P296" t="e">
        <f t="shared" si="48"/>
        <v>#N/A</v>
      </c>
      <c r="Q296" t="e">
        <f t="shared" si="49"/>
        <v>#N/A</v>
      </c>
      <c r="T296" s="22"/>
      <c r="U296" s="22"/>
      <c r="Z296" s="1">
        <v>50.8</v>
      </c>
      <c r="AA296" s="1" t="s">
        <v>26</v>
      </c>
      <c r="AB296">
        <f t="shared" si="50"/>
        <v>50.8</v>
      </c>
      <c r="AC296" t="e">
        <f t="shared" si="51"/>
        <v>#N/A</v>
      </c>
      <c r="AD296" t="e">
        <f t="shared" si="52"/>
        <v>#N/A</v>
      </c>
    </row>
    <row r="297" spans="1:30">
      <c r="A297" s="1">
        <v>217</v>
      </c>
      <c r="B297" s="1" t="s">
        <v>216</v>
      </c>
      <c r="C297" t="str">
        <f t="shared" si="43"/>
        <v>Passenger Van</v>
      </c>
      <c r="D297" t="e">
        <f t="shared" si="44"/>
        <v>#N/A</v>
      </c>
      <c r="E297" t="e">
        <f t="shared" si="45"/>
        <v>#N/A</v>
      </c>
      <c r="F297" t="e">
        <f t="shared" si="45"/>
        <v>#N/A</v>
      </c>
      <c r="G297" t="e">
        <f t="shared" si="45"/>
        <v>#N/A</v>
      </c>
      <c r="H297" t="e">
        <f t="shared" si="46"/>
        <v>#N/A</v>
      </c>
      <c r="I297" t="e">
        <f t="shared" si="46"/>
        <v>#N/A</v>
      </c>
      <c r="J297">
        <f t="shared" si="46"/>
        <v>217</v>
      </c>
      <c r="K297" t="e">
        <f t="shared" si="42"/>
        <v>#N/A</v>
      </c>
      <c r="M297" s="1">
        <v>180</v>
      </c>
      <c r="N297" s="1" t="s">
        <v>26</v>
      </c>
      <c r="O297">
        <f t="shared" si="47"/>
        <v>180</v>
      </c>
      <c r="P297" t="e">
        <f t="shared" si="48"/>
        <v>#N/A</v>
      </c>
      <c r="Q297" t="e">
        <f t="shared" si="49"/>
        <v>#N/A</v>
      </c>
      <c r="T297" s="22"/>
      <c r="U297" s="22"/>
      <c r="Z297" s="1">
        <v>46.3</v>
      </c>
      <c r="AA297" s="1" t="s">
        <v>26</v>
      </c>
      <c r="AB297">
        <f t="shared" si="50"/>
        <v>46.3</v>
      </c>
      <c r="AC297" t="e">
        <f t="shared" si="51"/>
        <v>#N/A</v>
      </c>
      <c r="AD297" t="e">
        <f t="shared" si="52"/>
        <v>#N/A</v>
      </c>
    </row>
    <row r="298" spans="1:30">
      <c r="A298" s="1">
        <v>202</v>
      </c>
      <c r="B298" s="1" t="s">
        <v>216</v>
      </c>
      <c r="C298" t="str">
        <f t="shared" si="43"/>
        <v>Passenger Van</v>
      </c>
      <c r="D298" t="e">
        <f t="shared" si="44"/>
        <v>#N/A</v>
      </c>
      <c r="E298" t="e">
        <f t="shared" si="45"/>
        <v>#N/A</v>
      </c>
      <c r="F298" t="e">
        <f t="shared" si="45"/>
        <v>#N/A</v>
      </c>
      <c r="G298" t="e">
        <f t="shared" si="45"/>
        <v>#N/A</v>
      </c>
      <c r="H298" t="e">
        <f t="shared" si="46"/>
        <v>#N/A</v>
      </c>
      <c r="I298" t="e">
        <f t="shared" si="46"/>
        <v>#N/A</v>
      </c>
      <c r="J298">
        <f t="shared" si="46"/>
        <v>202</v>
      </c>
      <c r="K298" t="e">
        <f t="shared" si="42"/>
        <v>#N/A</v>
      </c>
      <c r="M298" s="1">
        <v>260</v>
      </c>
      <c r="N298" s="1" t="s">
        <v>26</v>
      </c>
      <c r="O298">
        <f t="shared" si="47"/>
        <v>260</v>
      </c>
      <c r="P298" t="e">
        <f t="shared" si="48"/>
        <v>#N/A</v>
      </c>
      <c r="Q298" t="e">
        <f t="shared" si="49"/>
        <v>#N/A</v>
      </c>
      <c r="T298" s="22"/>
      <c r="U298" s="22"/>
      <c r="Z298" s="1">
        <v>68</v>
      </c>
      <c r="AA298" s="1" t="s">
        <v>26</v>
      </c>
      <c r="AB298">
        <f t="shared" si="50"/>
        <v>68</v>
      </c>
      <c r="AC298" t="e">
        <f t="shared" si="51"/>
        <v>#N/A</v>
      </c>
      <c r="AD298" t="e">
        <f t="shared" si="52"/>
        <v>#N/A</v>
      </c>
    </row>
    <row r="299" spans="1:30">
      <c r="A299" s="1">
        <v>219</v>
      </c>
      <c r="B299" s="1" t="s">
        <v>216</v>
      </c>
      <c r="C299" t="str">
        <f t="shared" si="43"/>
        <v>Passenger Van</v>
      </c>
      <c r="D299" t="e">
        <f t="shared" si="44"/>
        <v>#N/A</v>
      </c>
      <c r="E299" t="e">
        <f t="shared" si="45"/>
        <v>#N/A</v>
      </c>
      <c r="F299" t="e">
        <f t="shared" si="45"/>
        <v>#N/A</v>
      </c>
      <c r="G299" t="e">
        <f t="shared" si="45"/>
        <v>#N/A</v>
      </c>
      <c r="H299" t="e">
        <f t="shared" si="46"/>
        <v>#N/A</v>
      </c>
      <c r="I299" t="e">
        <f t="shared" si="46"/>
        <v>#N/A</v>
      </c>
      <c r="J299">
        <f t="shared" si="46"/>
        <v>219</v>
      </c>
      <c r="K299" t="e">
        <f t="shared" si="42"/>
        <v>#N/A</v>
      </c>
      <c r="M299" s="1">
        <v>180</v>
      </c>
      <c r="N299" s="1" t="s">
        <v>26</v>
      </c>
      <c r="O299">
        <f t="shared" si="47"/>
        <v>180</v>
      </c>
      <c r="P299" t="e">
        <f t="shared" si="48"/>
        <v>#N/A</v>
      </c>
      <c r="Q299" t="e">
        <f t="shared" si="49"/>
        <v>#N/A</v>
      </c>
      <c r="T299" s="22"/>
      <c r="U299" s="22"/>
      <c r="Z299" s="1">
        <v>46.3</v>
      </c>
      <c r="AA299" s="1" t="s">
        <v>26</v>
      </c>
      <c r="AB299">
        <f t="shared" si="50"/>
        <v>46.3</v>
      </c>
      <c r="AC299" t="e">
        <f t="shared" si="51"/>
        <v>#N/A</v>
      </c>
      <c r="AD299" t="e">
        <f t="shared" si="52"/>
        <v>#N/A</v>
      </c>
    </row>
    <row r="300" spans="1:30">
      <c r="A300" s="1">
        <v>204</v>
      </c>
      <c r="B300" s="1" t="s">
        <v>216</v>
      </c>
      <c r="C300" t="str">
        <f t="shared" si="43"/>
        <v>Passenger Van</v>
      </c>
      <c r="D300" t="e">
        <f t="shared" si="44"/>
        <v>#N/A</v>
      </c>
      <c r="E300" t="e">
        <f t="shared" si="45"/>
        <v>#N/A</v>
      </c>
      <c r="F300" t="e">
        <f t="shared" si="45"/>
        <v>#N/A</v>
      </c>
      <c r="G300" t="e">
        <f t="shared" si="45"/>
        <v>#N/A</v>
      </c>
      <c r="H300" t="e">
        <f t="shared" si="46"/>
        <v>#N/A</v>
      </c>
      <c r="I300" t="e">
        <f t="shared" si="46"/>
        <v>#N/A</v>
      </c>
      <c r="J300">
        <f t="shared" si="46"/>
        <v>204</v>
      </c>
      <c r="K300" t="e">
        <f t="shared" si="42"/>
        <v>#N/A</v>
      </c>
      <c r="M300" s="1">
        <v>260</v>
      </c>
      <c r="N300" s="1" t="s">
        <v>26</v>
      </c>
      <c r="O300">
        <f t="shared" si="47"/>
        <v>260</v>
      </c>
      <c r="P300" t="e">
        <f t="shared" si="48"/>
        <v>#N/A</v>
      </c>
      <c r="Q300" t="e">
        <f t="shared" si="49"/>
        <v>#N/A</v>
      </c>
      <c r="T300" s="22"/>
      <c r="U300" s="22"/>
      <c r="Z300" s="1">
        <v>68</v>
      </c>
      <c r="AA300" s="1" t="s">
        <v>26</v>
      </c>
      <c r="AB300">
        <f t="shared" si="50"/>
        <v>68</v>
      </c>
      <c r="AC300" t="e">
        <f t="shared" si="51"/>
        <v>#N/A</v>
      </c>
      <c r="AD300" t="e">
        <f t="shared" si="52"/>
        <v>#N/A</v>
      </c>
    </row>
    <row r="301" spans="1:30">
      <c r="A301" s="1">
        <v>136</v>
      </c>
      <c r="B301" s="1" t="s">
        <v>33</v>
      </c>
      <c r="C301" t="str">
        <f t="shared" si="43"/>
        <v>Compact</v>
      </c>
      <c r="D301">
        <f t="shared" si="44"/>
        <v>136</v>
      </c>
      <c r="E301" t="e">
        <f t="shared" si="45"/>
        <v>#N/A</v>
      </c>
      <c r="F301" t="e">
        <f t="shared" si="45"/>
        <v>#N/A</v>
      </c>
      <c r="G301" t="e">
        <f t="shared" si="45"/>
        <v>#N/A</v>
      </c>
      <c r="H301" t="e">
        <f t="shared" si="46"/>
        <v>#N/A</v>
      </c>
      <c r="I301" t="e">
        <f t="shared" si="46"/>
        <v>#N/A</v>
      </c>
      <c r="J301" t="e">
        <f t="shared" si="46"/>
        <v>#N/A</v>
      </c>
      <c r="K301" t="e">
        <f t="shared" si="42"/>
        <v>#N/A</v>
      </c>
      <c r="M301" s="1">
        <v>270</v>
      </c>
      <c r="N301" s="1" t="s">
        <v>26</v>
      </c>
      <c r="O301">
        <f t="shared" si="47"/>
        <v>270</v>
      </c>
      <c r="P301" t="e">
        <f t="shared" si="48"/>
        <v>#N/A</v>
      </c>
      <c r="Q301" t="e">
        <f t="shared" si="49"/>
        <v>#N/A</v>
      </c>
      <c r="T301" s="22"/>
      <c r="U301" s="22"/>
      <c r="Z301" s="1">
        <v>46.3</v>
      </c>
      <c r="AA301" s="1" t="s">
        <v>26</v>
      </c>
      <c r="AB301">
        <f t="shared" si="50"/>
        <v>46.3</v>
      </c>
      <c r="AC301" t="e">
        <f t="shared" si="51"/>
        <v>#N/A</v>
      </c>
      <c r="AD301" t="e">
        <f t="shared" si="52"/>
        <v>#N/A</v>
      </c>
    </row>
    <row r="302" spans="1:30">
      <c r="A302" s="1">
        <v>125</v>
      </c>
      <c r="B302" s="1" t="s">
        <v>33</v>
      </c>
      <c r="C302" t="str">
        <f t="shared" si="43"/>
        <v>Compact</v>
      </c>
      <c r="D302">
        <f t="shared" si="44"/>
        <v>125</v>
      </c>
      <c r="E302" t="e">
        <f t="shared" si="45"/>
        <v>#N/A</v>
      </c>
      <c r="F302" t="e">
        <f t="shared" si="45"/>
        <v>#N/A</v>
      </c>
      <c r="G302" t="e">
        <f t="shared" si="45"/>
        <v>#N/A</v>
      </c>
      <c r="H302" t="e">
        <f t="shared" si="46"/>
        <v>#N/A</v>
      </c>
      <c r="I302" t="e">
        <f t="shared" si="46"/>
        <v>#N/A</v>
      </c>
      <c r="J302" t="e">
        <f t="shared" si="46"/>
        <v>#N/A</v>
      </c>
      <c r="K302" t="e">
        <f t="shared" si="42"/>
        <v>#N/A</v>
      </c>
      <c r="M302" s="1">
        <v>300</v>
      </c>
      <c r="N302" s="1" t="s">
        <v>26</v>
      </c>
      <c r="O302">
        <f t="shared" si="47"/>
        <v>300</v>
      </c>
      <c r="P302" t="e">
        <f t="shared" si="48"/>
        <v>#N/A</v>
      </c>
      <c r="Q302" t="e">
        <f t="shared" si="49"/>
        <v>#N/A</v>
      </c>
      <c r="T302" s="22"/>
      <c r="U302" s="22"/>
      <c r="Z302" s="1">
        <v>50.8</v>
      </c>
      <c r="AA302" s="1" t="s">
        <v>26</v>
      </c>
      <c r="AB302">
        <f t="shared" si="50"/>
        <v>50.8</v>
      </c>
      <c r="AC302" t="e">
        <f t="shared" si="51"/>
        <v>#N/A</v>
      </c>
      <c r="AD302" t="e">
        <f t="shared" si="52"/>
        <v>#N/A</v>
      </c>
    </row>
    <row r="303" spans="1:30">
      <c r="A303" s="1">
        <v>132</v>
      </c>
      <c r="B303" s="1" t="s">
        <v>27</v>
      </c>
      <c r="C303" t="str">
        <f t="shared" si="43"/>
        <v>Compact</v>
      </c>
      <c r="D303">
        <f t="shared" si="44"/>
        <v>132</v>
      </c>
      <c r="E303" t="e">
        <f t="shared" si="45"/>
        <v>#N/A</v>
      </c>
      <c r="F303" t="e">
        <f t="shared" si="45"/>
        <v>#N/A</v>
      </c>
      <c r="G303" t="e">
        <f t="shared" si="45"/>
        <v>#N/A</v>
      </c>
      <c r="H303" t="e">
        <f t="shared" si="46"/>
        <v>#N/A</v>
      </c>
      <c r="I303" t="e">
        <f t="shared" si="46"/>
        <v>#N/A</v>
      </c>
      <c r="J303" t="e">
        <f t="shared" si="46"/>
        <v>#N/A</v>
      </c>
      <c r="K303" t="e">
        <f t="shared" si="42"/>
        <v>#N/A</v>
      </c>
      <c r="M303" s="1">
        <v>290</v>
      </c>
      <c r="N303" s="1" t="s">
        <v>26</v>
      </c>
      <c r="O303">
        <f t="shared" si="47"/>
        <v>290</v>
      </c>
      <c r="P303" t="e">
        <f t="shared" si="48"/>
        <v>#N/A</v>
      </c>
      <c r="Q303" t="e">
        <f t="shared" si="49"/>
        <v>#N/A</v>
      </c>
      <c r="T303" s="22"/>
      <c r="U303" s="22"/>
      <c r="Z303" s="1">
        <v>46.3</v>
      </c>
      <c r="AA303" s="1" t="s">
        <v>26</v>
      </c>
      <c r="AB303">
        <f t="shared" si="50"/>
        <v>46.3</v>
      </c>
      <c r="AC303" t="e">
        <f t="shared" si="51"/>
        <v>#N/A</v>
      </c>
      <c r="AD303" t="e">
        <f t="shared" si="52"/>
        <v>#N/A</v>
      </c>
    </row>
    <row r="304" spans="1:30">
      <c r="A304" s="1">
        <v>120</v>
      </c>
      <c r="B304" s="1" t="s">
        <v>27</v>
      </c>
      <c r="C304" t="str">
        <f t="shared" si="43"/>
        <v>Compact</v>
      </c>
      <c r="D304">
        <f t="shared" si="44"/>
        <v>120</v>
      </c>
      <c r="E304" t="e">
        <f t="shared" si="45"/>
        <v>#N/A</v>
      </c>
      <c r="F304" t="e">
        <f t="shared" si="45"/>
        <v>#N/A</v>
      </c>
      <c r="G304" t="e">
        <f t="shared" si="45"/>
        <v>#N/A</v>
      </c>
      <c r="H304" t="e">
        <f t="shared" si="46"/>
        <v>#N/A</v>
      </c>
      <c r="I304" t="e">
        <f t="shared" si="46"/>
        <v>#N/A</v>
      </c>
      <c r="J304" t="e">
        <f t="shared" si="46"/>
        <v>#N/A</v>
      </c>
      <c r="K304" t="e">
        <f t="shared" si="42"/>
        <v>#N/A</v>
      </c>
      <c r="M304" s="1">
        <v>310</v>
      </c>
      <c r="N304" s="1" t="s">
        <v>26</v>
      </c>
      <c r="O304">
        <f t="shared" si="47"/>
        <v>310</v>
      </c>
      <c r="P304" t="e">
        <f t="shared" si="48"/>
        <v>#N/A</v>
      </c>
      <c r="Q304" t="e">
        <f t="shared" si="49"/>
        <v>#N/A</v>
      </c>
      <c r="T304" s="22"/>
      <c r="U304" s="22"/>
      <c r="Z304" s="1">
        <v>48.1</v>
      </c>
      <c r="AA304" s="1" t="s">
        <v>26</v>
      </c>
      <c r="AB304">
        <f t="shared" si="50"/>
        <v>48.1</v>
      </c>
      <c r="AC304" t="e">
        <f t="shared" si="51"/>
        <v>#N/A</v>
      </c>
      <c r="AD304" t="e">
        <f t="shared" si="52"/>
        <v>#N/A</v>
      </c>
    </row>
    <row r="305" spans="1:30">
      <c r="A305" s="1">
        <v>143</v>
      </c>
      <c r="B305" s="1" t="s">
        <v>40</v>
      </c>
      <c r="C305" t="str">
        <f t="shared" si="43"/>
        <v>Medium</v>
      </c>
      <c r="D305" t="e">
        <f t="shared" si="44"/>
        <v>#N/A</v>
      </c>
      <c r="E305" t="e">
        <f t="shared" si="45"/>
        <v>#N/A</v>
      </c>
      <c r="F305" t="e">
        <f t="shared" si="45"/>
        <v>#N/A</v>
      </c>
      <c r="G305" t="e">
        <f t="shared" si="45"/>
        <v>#N/A</v>
      </c>
      <c r="H305">
        <f t="shared" si="46"/>
        <v>143</v>
      </c>
      <c r="I305" t="e">
        <f t="shared" si="46"/>
        <v>#N/A</v>
      </c>
      <c r="J305" t="e">
        <f t="shared" si="46"/>
        <v>#N/A</v>
      </c>
      <c r="K305" t="e">
        <f t="shared" si="42"/>
        <v>#N/A</v>
      </c>
      <c r="M305" s="1">
        <v>380</v>
      </c>
      <c r="N305" s="1" t="s">
        <v>26</v>
      </c>
      <c r="O305">
        <f t="shared" si="47"/>
        <v>380</v>
      </c>
      <c r="P305" t="e">
        <f t="shared" si="48"/>
        <v>#N/A</v>
      </c>
      <c r="Q305" t="e">
        <f t="shared" si="49"/>
        <v>#N/A</v>
      </c>
      <c r="T305" s="22"/>
      <c r="U305" s="22"/>
      <c r="Z305" s="1">
        <v>73</v>
      </c>
      <c r="AA305" s="1" t="s">
        <v>26</v>
      </c>
      <c r="AB305">
        <f t="shared" si="50"/>
        <v>73</v>
      </c>
      <c r="AC305" t="e">
        <f t="shared" si="51"/>
        <v>#N/A</v>
      </c>
      <c r="AD305" t="e">
        <f t="shared" si="52"/>
        <v>#N/A</v>
      </c>
    </row>
    <row r="306" spans="1:30">
      <c r="A306" s="1">
        <v>195</v>
      </c>
      <c r="B306" s="1" t="s">
        <v>40</v>
      </c>
      <c r="C306" t="str">
        <f t="shared" si="43"/>
        <v>Medium</v>
      </c>
      <c r="D306" t="e">
        <f t="shared" si="44"/>
        <v>#N/A</v>
      </c>
      <c r="E306" t="e">
        <f t="shared" si="45"/>
        <v>#N/A</v>
      </c>
      <c r="F306" t="e">
        <f t="shared" si="45"/>
        <v>#N/A</v>
      </c>
      <c r="G306" t="e">
        <f t="shared" si="45"/>
        <v>#N/A</v>
      </c>
      <c r="H306">
        <f t="shared" si="46"/>
        <v>195</v>
      </c>
      <c r="I306" t="e">
        <f t="shared" si="46"/>
        <v>#N/A</v>
      </c>
      <c r="J306" t="e">
        <f t="shared" si="46"/>
        <v>#N/A</v>
      </c>
      <c r="K306" t="e">
        <f t="shared" si="42"/>
        <v>#N/A</v>
      </c>
      <c r="M306" s="1">
        <v>375</v>
      </c>
      <c r="N306" s="1" t="s">
        <v>63</v>
      </c>
      <c r="O306" t="e">
        <f t="shared" si="47"/>
        <v>#N/A</v>
      </c>
      <c r="P306">
        <f t="shared" si="48"/>
        <v>375</v>
      </c>
      <c r="Q306" t="e">
        <f t="shared" si="49"/>
        <v>#N/A</v>
      </c>
      <c r="T306" s="22"/>
      <c r="U306" s="22"/>
      <c r="Z306" s="1">
        <v>73</v>
      </c>
      <c r="AA306" s="1" t="s">
        <v>63</v>
      </c>
      <c r="AB306" t="e">
        <f t="shared" si="50"/>
        <v>#N/A</v>
      </c>
      <c r="AC306">
        <f t="shared" si="51"/>
        <v>73</v>
      </c>
      <c r="AD306" t="e">
        <f t="shared" si="52"/>
        <v>#N/A</v>
      </c>
    </row>
    <row r="307" spans="1:30">
      <c r="A307" s="1">
        <v>145</v>
      </c>
      <c r="B307" s="1" t="s">
        <v>40</v>
      </c>
      <c r="C307" t="str">
        <f t="shared" si="43"/>
        <v>Medium</v>
      </c>
      <c r="D307" t="e">
        <f t="shared" si="44"/>
        <v>#N/A</v>
      </c>
      <c r="E307" t="e">
        <f t="shared" si="45"/>
        <v>#N/A</v>
      </c>
      <c r="F307" t="e">
        <f t="shared" si="45"/>
        <v>#N/A</v>
      </c>
      <c r="G307" t="e">
        <f t="shared" si="45"/>
        <v>#N/A</v>
      </c>
      <c r="H307">
        <f t="shared" si="46"/>
        <v>145</v>
      </c>
      <c r="I307" t="e">
        <f t="shared" si="46"/>
        <v>#N/A</v>
      </c>
      <c r="J307" t="e">
        <f t="shared" si="46"/>
        <v>#N/A</v>
      </c>
      <c r="K307" t="e">
        <f t="shared" si="42"/>
        <v>#N/A</v>
      </c>
      <c r="M307" s="1">
        <v>500</v>
      </c>
      <c r="N307" s="1" t="s">
        <v>26</v>
      </c>
      <c r="O307">
        <f t="shared" si="47"/>
        <v>500</v>
      </c>
      <c r="P307" t="e">
        <f t="shared" si="48"/>
        <v>#N/A</v>
      </c>
      <c r="Q307" t="e">
        <f t="shared" si="49"/>
        <v>#N/A</v>
      </c>
      <c r="T307" s="22"/>
      <c r="U307" s="22"/>
      <c r="Z307" s="1">
        <v>96.9</v>
      </c>
      <c r="AA307" s="1" t="s">
        <v>26</v>
      </c>
      <c r="AB307">
        <f t="shared" si="50"/>
        <v>96.9</v>
      </c>
      <c r="AC307" t="e">
        <f t="shared" si="51"/>
        <v>#N/A</v>
      </c>
      <c r="AD307" t="e">
        <f t="shared" si="52"/>
        <v>#N/A</v>
      </c>
    </row>
    <row r="308" spans="1:30">
      <c r="A308" s="1">
        <v>124</v>
      </c>
      <c r="B308" s="1" t="s">
        <v>169</v>
      </c>
      <c r="C308" t="str">
        <f t="shared" si="43"/>
        <v>Medium</v>
      </c>
      <c r="D308" t="e">
        <f t="shared" si="44"/>
        <v>#N/A</v>
      </c>
      <c r="E308" t="e">
        <f t="shared" si="45"/>
        <v>#N/A</v>
      </c>
      <c r="F308" t="e">
        <f t="shared" si="45"/>
        <v>#N/A</v>
      </c>
      <c r="G308" t="e">
        <f t="shared" si="45"/>
        <v>#N/A</v>
      </c>
      <c r="H308">
        <f t="shared" si="46"/>
        <v>124</v>
      </c>
      <c r="I308" t="e">
        <f t="shared" si="46"/>
        <v>#N/A</v>
      </c>
      <c r="J308" t="e">
        <f t="shared" si="46"/>
        <v>#N/A</v>
      </c>
      <c r="K308" t="e">
        <f t="shared" si="42"/>
        <v>#N/A</v>
      </c>
      <c r="M308" s="1">
        <v>300</v>
      </c>
      <c r="N308" s="1" t="s">
        <v>26</v>
      </c>
      <c r="O308">
        <f t="shared" si="47"/>
        <v>300</v>
      </c>
      <c r="P308" t="e">
        <f t="shared" si="48"/>
        <v>#N/A</v>
      </c>
      <c r="Q308" t="e">
        <f t="shared" si="49"/>
        <v>#N/A</v>
      </c>
      <c r="T308" s="22"/>
      <c r="U308" s="22"/>
      <c r="Z308" s="1">
        <v>50.8</v>
      </c>
      <c r="AA308" s="1" t="s">
        <v>26</v>
      </c>
      <c r="AB308">
        <f t="shared" si="50"/>
        <v>50.8</v>
      </c>
      <c r="AC308" t="e">
        <f t="shared" si="51"/>
        <v>#N/A</v>
      </c>
      <c r="AD308" t="e">
        <f t="shared" si="52"/>
        <v>#N/A</v>
      </c>
    </row>
    <row r="309" spans="1:30">
      <c r="A309" s="1">
        <v>127</v>
      </c>
      <c r="B309" s="1" t="s">
        <v>169</v>
      </c>
      <c r="C309" t="str">
        <f t="shared" si="43"/>
        <v>Medium</v>
      </c>
      <c r="D309" t="e">
        <f t="shared" si="44"/>
        <v>#N/A</v>
      </c>
      <c r="E309" t="e">
        <f t="shared" si="45"/>
        <v>#N/A</v>
      </c>
      <c r="F309" t="e">
        <f t="shared" si="45"/>
        <v>#N/A</v>
      </c>
      <c r="G309" t="e">
        <f t="shared" si="45"/>
        <v>#N/A</v>
      </c>
      <c r="H309">
        <f t="shared" si="46"/>
        <v>127</v>
      </c>
      <c r="I309" t="e">
        <f t="shared" si="46"/>
        <v>#N/A</v>
      </c>
      <c r="J309" t="e">
        <f t="shared" si="46"/>
        <v>#N/A</v>
      </c>
      <c r="K309" t="e">
        <f t="shared" si="42"/>
        <v>#N/A</v>
      </c>
      <c r="M309" s="1">
        <v>300</v>
      </c>
      <c r="N309" s="1" t="s">
        <v>26</v>
      </c>
      <c r="O309">
        <f t="shared" si="47"/>
        <v>300</v>
      </c>
      <c r="P309" t="e">
        <f t="shared" si="48"/>
        <v>#N/A</v>
      </c>
      <c r="Q309" t="e">
        <f t="shared" si="49"/>
        <v>#N/A</v>
      </c>
      <c r="T309" s="22"/>
      <c r="U309" s="22"/>
      <c r="Z309" s="1">
        <v>50.8</v>
      </c>
      <c r="AA309" s="1" t="s">
        <v>26</v>
      </c>
      <c r="AB309">
        <f t="shared" si="50"/>
        <v>50.8</v>
      </c>
      <c r="AC309" t="e">
        <f t="shared" si="51"/>
        <v>#N/A</v>
      </c>
      <c r="AD309" t="e">
        <f t="shared" si="52"/>
        <v>#N/A</v>
      </c>
    </row>
    <row r="310" spans="1:30">
      <c r="A310" s="1">
        <v>129</v>
      </c>
      <c r="B310" s="1" t="s">
        <v>89</v>
      </c>
      <c r="C310" t="str">
        <f t="shared" si="43"/>
        <v>Large</v>
      </c>
      <c r="D310" t="e">
        <f t="shared" si="44"/>
        <v>#N/A</v>
      </c>
      <c r="E310" t="e">
        <f t="shared" si="45"/>
        <v>#N/A</v>
      </c>
      <c r="F310">
        <f t="shared" si="45"/>
        <v>129</v>
      </c>
      <c r="G310" t="e">
        <f t="shared" si="45"/>
        <v>#N/A</v>
      </c>
      <c r="H310" t="e">
        <f t="shared" si="46"/>
        <v>#N/A</v>
      </c>
      <c r="I310" t="e">
        <f t="shared" si="46"/>
        <v>#N/A</v>
      </c>
      <c r="J310" t="e">
        <f t="shared" si="46"/>
        <v>#N/A</v>
      </c>
      <c r="K310" t="e">
        <f t="shared" si="42"/>
        <v>#N/A</v>
      </c>
      <c r="M310" s="1">
        <v>375</v>
      </c>
      <c r="N310" s="1" t="s">
        <v>26</v>
      </c>
      <c r="O310">
        <f t="shared" si="47"/>
        <v>375</v>
      </c>
      <c r="P310" t="e">
        <f t="shared" si="48"/>
        <v>#N/A</v>
      </c>
      <c r="Q310" t="e">
        <f t="shared" si="49"/>
        <v>#N/A</v>
      </c>
      <c r="T310" s="22"/>
      <c r="U310" s="22"/>
      <c r="Z310" s="1">
        <v>58.3</v>
      </c>
      <c r="AA310" s="1" t="s">
        <v>26</v>
      </c>
      <c r="AB310">
        <f t="shared" si="50"/>
        <v>58.3</v>
      </c>
      <c r="AC310" t="e">
        <f t="shared" si="51"/>
        <v>#N/A</v>
      </c>
      <c r="AD310" t="e">
        <f t="shared" si="52"/>
        <v>#N/A</v>
      </c>
    </row>
    <row r="311" spans="1:30">
      <c r="A311" s="1">
        <v>150</v>
      </c>
      <c r="B311" s="1" t="s">
        <v>89</v>
      </c>
      <c r="C311" t="str">
        <f t="shared" si="43"/>
        <v>Large</v>
      </c>
      <c r="D311" t="e">
        <f t="shared" si="44"/>
        <v>#N/A</v>
      </c>
      <c r="E311" t="e">
        <f t="shared" si="45"/>
        <v>#N/A</v>
      </c>
      <c r="F311">
        <f t="shared" si="45"/>
        <v>150</v>
      </c>
      <c r="G311" t="e">
        <f t="shared" si="45"/>
        <v>#N/A</v>
      </c>
      <c r="H311" t="e">
        <f t="shared" si="46"/>
        <v>#N/A</v>
      </c>
      <c r="I311" t="e">
        <f t="shared" si="46"/>
        <v>#N/A</v>
      </c>
      <c r="J311" t="e">
        <f t="shared" si="46"/>
        <v>#N/A</v>
      </c>
      <c r="K311" t="e">
        <f t="shared" si="42"/>
        <v>#N/A</v>
      </c>
      <c r="M311" s="1">
        <v>370</v>
      </c>
      <c r="N311" s="1" t="s">
        <v>26</v>
      </c>
      <c r="O311">
        <f t="shared" si="47"/>
        <v>370</v>
      </c>
      <c r="P311" t="e">
        <f t="shared" si="48"/>
        <v>#N/A</v>
      </c>
      <c r="Q311" t="e">
        <f t="shared" si="49"/>
        <v>#N/A</v>
      </c>
      <c r="T311" s="22"/>
      <c r="U311" s="22"/>
      <c r="Z311" s="1">
        <v>73</v>
      </c>
      <c r="AA311" s="1" t="s">
        <v>26</v>
      </c>
      <c r="AB311">
        <f t="shared" si="50"/>
        <v>73</v>
      </c>
      <c r="AC311" t="e">
        <f t="shared" si="51"/>
        <v>#N/A</v>
      </c>
      <c r="AD311" t="e">
        <f t="shared" si="52"/>
        <v>#N/A</v>
      </c>
    </row>
    <row r="312" spans="1:30">
      <c r="A312" s="1">
        <v>203</v>
      </c>
      <c r="B312" s="1" t="s">
        <v>89</v>
      </c>
      <c r="C312" t="str">
        <f t="shared" si="43"/>
        <v>Large</v>
      </c>
      <c r="D312" t="e">
        <f t="shared" si="44"/>
        <v>#N/A</v>
      </c>
      <c r="E312" t="e">
        <f t="shared" si="45"/>
        <v>#N/A</v>
      </c>
      <c r="F312">
        <f t="shared" si="45"/>
        <v>203</v>
      </c>
      <c r="G312" t="e">
        <f t="shared" si="45"/>
        <v>#N/A</v>
      </c>
      <c r="H312" t="e">
        <f t="shared" si="46"/>
        <v>#N/A</v>
      </c>
      <c r="I312" t="e">
        <f t="shared" si="46"/>
        <v>#N/A</v>
      </c>
      <c r="J312" t="e">
        <f t="shared" si="46"/>
        <v>#N/A</v>
      </c>
      <c r="K312" t="e">
        <f t="shared" si="42"/>
        <v>#N/A</v>
      </c>
      <c r="M312" s="1">
        <v>360</v>
      </c>
      <c r="N312" s="1" t="s">
        <v>63</v>
      </c>
      <c r="O312" t="e">
        <f t="shared" si="47"/>
        <v>#N/A</v>
      </c>
      <c r="P312">
        <f t="shared" si="48"/>
        <v>360</v>
      </c>
      <c r="Q312" t="e">
        <f t="shared" si="49"/>
        <v>#N/A</v>
      </c>
      <c r="T312" s="22"/>
      <c r="U312" s="22"/>
      <c r="Z312" s="1">
        <v>73</v>
      </c>
      <c r="AA312" s="1" t="s">
        <v>63</v>
      </c>
      <c r="AB312" t="e">
        <f t="shared" si="50"/>
        <v>#N/A</v>
      </c>
      <c r="AC312">
        <f t="shared" si="51"/>
        <v>73</v>
      </c>
      <c r="AD312" t="e">
        <f t="shared" si="52"/>
        <v>#N/A</v>
      </c>
    </row>
    <row r="313" spans="1:30">
      <c r="A313" s="1">
        <v>152</v>
      </c>
      <c r="B313" s="1" t="s">
        <v>89</v>
      </c>
      <c r="C313" t="str">
        <f t="shared" si="43"/>
        <v>Large</v>
      </c>
      <c r="D313" t="e">
        <f t="shared" si="44"/>
        <v>#N/A</v>
      </c>
      <c r="E313" t="e">
        <f t="shared" si="45"/>
        <v>#N/A</v>
      </c>
      <c r="F313">
        <f t="shared" si="45"/>
        <v>152</v>
      </c>
      <c r="G313" t="e">
        <f t="shared" si="45"/>
        <v>#N/A</v>
      </c>
      <c r="H313" t="e">
        <f t="shared" si="46"/>
        <v>#N/A</v>
      </c>
      <c r="I313" t="e">
        <f t="shared" si="46"/>
        <v>#N/A</v>
      </c>
      <c r="J313" t="e">
        <f t="shared" si="46"/>
        <v>#N/A</v>
      </c>
      <c r="K313" t="e">
        <f t="shared" si="42"/>
        <v>#N/A</v>
      </c>
      <c r="M313" s="1">
        <v>485</v>
      </c>
      <c r="N313" s="1" t="s">
        <v>26</v>
      </c>
      <c r="O313">
        <f t="shared" si="47"/>
        <v>485</v>
      </c>
      <c r="P313" t="e">
        <f t="shared" si="48"/>
        <v>#N/A</v>
      </c>
      <c r="Q313" t="e">
        <f t="shared" si="49"/>
        <v>#N/A</v>
      </c>
      <c r="T313" s="22"/>
      <c r="U313" s="22"/>
      <c r="Z313" s="1">
        <v>96.9</v>
      </c>
      <c r="AA313" s="1" t="s">
        <v>26</v>
      </c>
      <c r="AB313">
        <f t="shared" si="50"/>
        <v>96.9</v>
      </c>
      <c r="AC313" t="e">
        <f t="shared" si="51"/>
        <v>#N/A</v>
      </c>
      <c r="AD313" t="e">
        <f t="shared" si="52"/>
        <v>#N/A</v>
      </c>
    </row>
    <row r="314" spans="1:30">
      <c r="A314" s="1">
        <v>152</v>
      </c>
      <c r="B314" s="1" t="s">
        <v>216</v>
      </c>
      <c r="C314" t="str">
        <f t="shared" si="43"/>
        <v>Passenger Van</v>
      </c>
      <c r="D314" t="e">
        <f t="shared" si="44"/>
        <v>#N/A</v>
      </c>
      <c r="E314" t="e">
        <f t="shared" si="45"/>
        <v>#N/A</v>
      </c>
      <c r="F314" t="e">
        <f t="shared" si="45"/>
        <v>#N/A</v>
      </c>
      <c r="G314" t="e">
        <f t="shared" si="45"/>
        <v>#N/A</v>
      </c>
      <c r="H314" t="e">
        <f t="shared" si="46"/>
        <v>#N/A</v>
      </c>
      <c r="I314" t="e">
        <f t="shared" si="46"/>
        <v>#N/A</v>
      </c>
      <c r="J314">
        <f t="shared" si="46"/>
        <v>152</v>
      </c>
      <c r="K314" t="e">
        <f t="shared" si="42"/>
        <v>#N/A</v>
      </c>
      <c r="M314" s="1">
        <v>235</v>
      </c>
      <c r="N314" s="1" t="s">
        <v>26</v>
      </c>
      <c r="O314">
        <f t="shared" si="47"/>
        <v>235</v>
      </c>
      <c r="P314" t="e">
        <f t="shared" si="48"/>
        <v>#N/A</v>
      </c>
      <c r="Q314" t="e">
        <f t="shared" si="49"/>
        <v>#N/A</v>
      </c>
      <c r="T314" s="22"/>
      <c r="U314" s="22"/>
      <c r="Z314" s="1">
        <v>50</v>
      </c>
      <c r="AA314" s="1" t="s">
        <v>26</v>
      </c>
      <c r="AB314">
        <f t="shared" si="50"/>
        <v>50</v>
      </c>
      <c r="AC314" t="e">
        <f t="shared" si="51"/>
        <v>#N/A</v>
      </c>
      <c r="AD314" t="e">
        <f t="shared" si="52"/>
        <v>#N/A</v>
      </c>
    </row>
    <row r="315" spans="1:30">
      <c r="A315" s="1">
        <v>153</v>
      </c>
      <c r="B315" s="1" t="s">
        <v>216</v>
      </c>
      <c r="C315" t="str">
        <f t="shared" si="43"/>
        <v>Passenger Van</v>
      </c>
      <c r="D315" t="e">
        <f t="shared" si="44"/>
        <v>#N/A</v>
      </c>
      <c r="E315" t="e">
        <f t="shared" si="45"/>
        <v>#N/A</v>
      </c>
      <c r="F315" t="e">
        <f t="shared" si="45"/>
        <v>#N/A</v>
      </c>
      <c r="G315" t="e">
        <f t="shared" si="45"/>
        <v>#N/A</v>
      </c>
      <c r="H315" t="e">
        <f t="shared" si="46"/>
        <v>#N/A</v>
      </c>
      <c r="I315" t="e">
        <f t="shared" si="46"/>
        <v>#N/A</v>
      </c>
      <c r="J315">
        <f t="shared" si="46"/>
        <v>153</v>
      </c>
      <c r="K315" t="e">
        <f t="shared" si="42"/>
        <v>#N/A</v>
      </c>
      <c r="M315" s="1">
        <v>230</v>
      </c>
      <c r="N315" s="1" t="s">
        <v>26</v>
      </c>
      <c r="O315">
        <f t="shared" si="47"/>
        <v>230</v>
      </c>
      <c r="P315" t="e">
        <f t="shared" si="48"/>
        <v>#N/A</v>
      </c>
      <c r="Q315" t="e">
        <f t="shared" si="49"/>
        <v>#N/A</v>
      </c>
      <c r="T315" s="22"/>
      <c r="U315" s="22"/>
      <c r="Z315" s="1">
        <v>50</v>
      </c>
      <c r="AA315" s="1" t="s">
        <v>26</v>
      </c>
      <c r="AB315">
        <f t="shared" si="50"/>
        <v>50</v>
      </c>
      <c r="AC315" t="e">
        <f t="shared" si="51"/>
        <v>#N/A</v>
      </c>
      <c r="AD315" t="e">
        <f t="shared" si="52"/>
        <v>#N/A</v>
      </c>
    </row>
    <row r="316" spans="1:30">
      <c r="A316" s="1">
        <v>217</v>
      </c>
      <c r="B316" s="1" t="s">
        <v>216</v>
      </c>
      <c r="C316" t="str">
        <f t="shared" si="43"/>
        <v>Passenger Van</v>
      </c>
      <c r="D316" t="e">
        <f t="shared" si="44"/>
        <v>#N/A</v>
      </c>
      <c r="E316" t="e">
        <f t="shared" si="45"/>
        <v>#N/A</v>
      </c>
      <c r="F316" t="e">
        <f t="shared" si="45"/>
        <v>#N/A</v>
      </c>
      <c r="G316" t="e">
        <f t="shared" si="45"/>
        <v>#N/A</v>
      </c>
      <c r="H316" t="e">
        <f t="shared" si="46"/>
        <v>#N/A</v>
      </c>
      <c r="I316" t="e">
        <f t="shared" si="46"/>
        <v>#N/A</v>
      </c>
      <c r="J316">
        <f t="shared" si="46"/>
        <v>217</v>
      </c>
      <c r="K316" t="e">
        <f t="shared" si="42"/>
        <v>#N/A</v>
      </c>
      <c r="M316" s="1">
        <v>180</v>
      </c>
      <c r="N316" s="1" t="s">
        <v>26</v>
      </c>
      <c r="O316">
        <f t="shared" si="47"/>
        <v>180</v>
      </c>
      <c r="P316" t="e">
        <f t="shared" si="48"/>
        <v>#N/A</v>
      </c>
      <c r="Q316" t="e">
        <f t="shared" si="49"/>
        <v>#N/A</v>
      </c>
      <c r="T316" s="22"/>
      <c r="U316" s="22"/>
      <c r="Z316" s="1">
        <v>46.3</v>
      </c>
      <c r="AA316" s="1" t="s">
        <v>26</v>
      </c>
      <c r="AB316">
        <f t="shared" si="50"/>
        <v>46.3</v>
      </c>
      <c r="AC316" t="e">
        <f t="shared" si="51"/>
        <v>#N/A</v>
      </c>
      <c r="AD316" t="e">
        <f t="shared" si="52"/>
        <v>#N/A</v>
      </c>
    </row>
    <row r="317" spans="1:30">
      <c r="A317" s="1">
        <v>202</v>
      </c>
      <c r="B317" s="1" t="s">
        <v>216</v>
      </c>
      <c r="C317" t="str">
        <f t="shared" si="43"/>
        <v>Passenger Van</v>
      </c>
      <c r="D317" t="e">
        <f t="shared" si="44"/>
        <v>#N/A</v>
      </c>
      <c r="E317" t="e">
        <f t="shared" si="45"/>
        <v>#N/A</v>
      </c>
      <c r="F317" t="e">
        <f t="shared" si="45"/>
        <v>#N/A</v>
      </c>
      <c r="G317" t="e">
        <f t="shared" si="45"/>
        <v>#N/A</v>
      </c>
      <c r="H317" t="e">
        <f t="shared" si="46"/>
        <v>#N/A</v>
      </c>
      <c r="I317" t="e">
        <f t="shared" si="46"/>
        <v>#N/A</v>
      </c>
      <c r="J317">
        <f t="shared" si="46"/>
        <v>202</v>
      </c>
      <c r="K317" t="e">
        <f t="shared" si="42"/>
        <v>#N/A</v>
      </c>
      <c r="M317" s="1">
        <v>260</v>
      </c>
      <c r="N317" s="1" t="s">
        <v>26</v>
      </c>
      <c r="O317">
        <f t="shared" si="47"/>
        <v>260</v>
      </c>
      <c r="P317" t="e">
        <f t="shared" si="48"/>
        <v>#N/A</v>
      </c>
      <c r="Q317" t="e">
        <f t="shared" si="49"/>
        <v>#N/A</v>
      </c>
      <c r="T317" s="22"/>
      <c r="U317" s="22"/>
      <c r="Z317" s="1">
        <v>68</v>
      </c>
      <c r="AA317" s="1" t="s">
        <v>26</v>
      </c>
      <c r="AB317">
        <f t="shared" si="50"/>
        <v>68</v>
      </c>
      <c r="AC317" t="e">
        <f t="shared" si="51"/>
        <v>#N/A</v>
      </c>
      <c r="AD317" t="e">
        <f t="shared" si="52"/>
        <v>#N/A</v>
      </c>
    </row>
    <row r="318" spans="1:30">
      <c r="A318" s="1">
        <v>219</v>
      </c>
      <c r="B318" s="1" t="s">
        <v>216</v>
      </c>
      <c r="C318" t="str">
        <f t="shared" si="43"/>
        <v>Passenger Van</v>
      </c>
      <c r="D318" t="e">
        <f t="shared" si="44"/>
        <v>#N/A</v>
      </c>
      <c r="E318" t="e">
        <f t="shared" si="45"/>
        <v>#N/A</v>
      </c>
      <c r="F318" t="e">
        <f t="shared" si="45"/>
        <v>#N/A</v>
      </c>
      <c r="G318" t="e">
        <f t="shared" si="45"/>
        <v>#N/A</v>
      </c>
      <c r="H318" t="e">
        <f t="shared" si="46"/>
        <v>#N/A</v>
      </c>
      <c r="I318" t="e">
        <f t="shared" si="46"/>
        <v>#N/A</v>
      </c>
      <c r="J318">
        <f t="shared" si="46"/>
        <v>219</v>
      </c>
      <c r="K318" t="e">
        <f t="shared" si="42"/>
        <v>#N/A</v>
      </c>
      <c r="M318" s="1">
        <v>180</v>
      </c>
      <c r="N318" s="1" t="s">
        <v>26</v>
      </c>
      <c r="O318">
        <f t="shared" si="47"/>
        <v>180</v>
      </c>
      <c r="P318" t="e">
        <f t="shared" si="48"/>
        <v>#N/A</v>
      </c>
      <c r="Q318" t="e">
        <f t="shared" si="49"/>
        <v>#N/A</v>
      </c>
      <c r="T318" s="22"/>
      <c r="U318" s="22"/>
      <c r="Z318" s="1">
        <v>46.3</v>
      </c>
      <c r="AA318" s="1" t="s">
        <v>26</v>
      </c>
      <c r="AB318">
        <f t="shared" si="50"/>
        <v>46.3</v>
      </c>
      <c r="AC318" t="e">
        <f t="shared" si="51"/>
        <v>#N/A</v>
      </c>
      <c r="AD318" t="e">
        <f t="shared" si="52"/>
        <v>#N/A</v>
      </c>
    </row>
    <row r="319" spans="1:30">
      <c r="A319" s="1">
        <v>204</v>
      </c>
      <c r="B319" s="1" t="s">
        <v>216</v>
      </c>
      <c r="C319" t="str">
        <f t="shared" si="43"/>
        <v>Passenger Van</v>
      </c>
      <c r="D319" t="e">
        <f t="shared" si="44"/>
        <v>#N/A</v>
      </c>
      <c r="E319" t="e">
        <f t="shared" si="45"/>
        <v>#N/A</v>
      </c>
      <c r="F319" t="e">
        <f t="shared" si="45"/>
        <v>#N/A</v>
      </c>
      <c r="G319" t="e">
        <f t="shared" si="45"/>
        <v>#N/A</v>
      </c>
      <c r="H319" t="e">
        <f t="shared" si="46"/>
        <v>#N/A</v>
      </c>
      <c r="I319" t="e">
        <f t="shared" si="46"/>
        <v>#N/A</v>
      </c>
      <c r="J319">
        <f t="shared" si="46"/>
        <v>204</v>
      </c>
      <c r="K319" t="e">
        <f t="shared" si="42"/>
        <v>#N/A</v>
      </c>
      <c r="M319" s="1">
        <v>260</v>
      </c>
      <c r="N319" s="1" t="s">
        <v>26</v>
      </c>
      <c r="O319">
        <f t="shared" si="47"/>
        <v>260</v>
      </c>
      <c r="P319" t="e">
        <f t="shared" si="48"/>
        <v>#N/A</v>
      </c>
      <c r="Q319" t="e">
        <f t="shared" si="49"/>
        <v>#N/A</v>
      </c>
      <c r="T319" s="22"/>
      <c r="U319" s="22"/>
      <c r="Z319" s="1">
        <v>68</v>
      </c>
      <c r="AA319" s="1" t="s">
        <v>26</v>
      </c>
      <c r="AB319">
        <f t="shared" si="50"/>
        <v>68</v>
      </c>
      <c r="AC319" t="e">
        <f t="shared" si="51"/>
        <v>#N/A</v>
      </c>
      <c r="AD319" t="e">
        <f t="shared" si="52"/>
        <v>#N/A</v>
      </c>
    </row>
    <row r="320" spans="1:30">
      <c r="A320" s="1">
        <v>142</v>
      </c>
      <c r="B320" s="1" t="s">
        <v>122</v>
      </c>
      <c r="C320" t="str">
        <f t="shared" si="43"/>
        <v>Large</v>
      </c>
      <c r="D320" t="e">
        <f t="shared" si="44"/>
        <v>#N/A</v>
      </c>
      <c r="E320" t="e">
        <f t="shared" si="45"/>
        <v>#N/A</v>
      </c>
      <c r="F320">
        <f t="shared" si="45"/>
        <v>142</v>
      </c>
      <c r="G320" t="e">
        <f t="shared" si="45"/>
        <v>#N/A</v>
      </c>
      <c r="H320" t="e">
        <f t="shared" si="46"/>
        <v>#N/A</v>
      </c>
      <c r="I320" t="e">
        <f t="shared" si="46"/>
        <v>#N/A</v>
      </c>
      <c r="J320" t="e">
        <f t="shared" si="46"/>
        <v>#N/A</v>
      </c>
      <c r="K320" t="e">
        <f t="shared" si="42"/>
        <v>#N/A</v>
      </c>
      <c r="M320" s="1">
        <v>455</v>
      </c>
      <c r="N320" s="1" t="s">
        <v>63</v>
      </c>
      <c r="O320" t="e">
        <f t="shared" si="47"/>
        <v>#N/A</v>
      </c>
      <c r="P320">
        <f t="shared" si="48"/>
        <v>455</v>
      </c>
      <c r="Q320" t="e">
        <f t="shared" si="49"/>
        <v>#N/A</v>
      </c>
      <c r="T320" s="22"/>
      <c r="U320" s="22"/>
      <c r="Z320" s="1">
        <v>79</v>
      </c>
      <c r="AA320" s="1" t="s">
        <v>63</v>
      </c>
      <c r="AB320" t="e">
        <f t="shared" si="50"/>
        <v>#N/A</v>
      </c>
      <c r="AC320">
        <f t="shared" si="51"/>
        <v>79</v>
      </c>
      <c r="AD320" t="e">
        <f t="shared" si="52"/>
        <v>#N/A</v>
      </c>
    </row>
    <row r="321" spans="1:30">
      <c r="A321" s="1">
        <v>142</v>
      </c>
      <c r="B321" s="1" t="s">
        <v>122</v>
      </c>
      <c r="C321" t="str">
        <f t="shared" si="43"/>
        <v>Large</v>
      </c>
      <c r="D321" t="e">
        <f t="shared" si="44"/>
        <v>#N/A</v>
      </c>
      <c r="E321" t="e">
        <f t="shared" si="45"/>
        <v>#N/A</v>
      </c>
      <c r="F321">
        <f t="shared" si="45"/>
        <v>142</v>
      </c>
      <c r="G321" t="e">
        <f t="shared" si="45"/>
        <v>#N/A</v>
      </c>
      <c r="H321" t="e">
        <f t="shared" si="46"/>
        <v>#N/A</v>
      </c>
      <c r="I321" t="e">
        <f t="shared" si="46"/>
        <v>#N/A</v>
      </c>
      <c r="J321" t="e">
        <f t="shared" si="46"/>
        <v>#N/A</v>
      </c>
      <c r="K321" t="e">
        <f t="shared" si="42"/>
        <v>#N/A</v>
      </c>
      <c r="M321" s="1">
        <v>450</v>
      </c>
      <c r="N321" s="1" t="s">
        <v>63</v>
      </c>
      <c r="O321" t="e">
        <f t="shared" si="47"/>
        <v>#N/A</v>
      </c>
      <c r="P321">
        <f t="shared" si="48"/>
        <v>450</v>
      </c>
      <c r="Q321" t="e">
        <f t="shared" si="49"/>
        <v>#N/A</v>
      </c>
      <c r="T321" s="22"/>
      <c r="U321" s="22"/>
      <c r="Z321" s="1">
        <v>79</v>
      </c>
      <c r="AA321" s="1" t="s">
        <v>63</v>
      </c>
      <c r="AB321" t="e">
        <f t="shared" si="50"/>
        <v>#N/A</v>
      </c>
      <c r="AC321">
        <f t="shared" si="51"/>
        <v>79</v>
      </c>
      <c r="AD321" t="e">
        <f t="shared" si="52"/>
        <v>#N/A</v>
      </c>
    </row>
    <row r="322" spans="1:30">
      <c r="A322" s="1">
        <v>130</v>
      </c>
      <c r="B322" s="1" t="s">
        <v>122</v>
      </c>
      <c r="C322" t="str">
        <f t="shared" si="43"/>
        <v>Large</v>
      </c>
      <c r="D322" t="e">
        <f t="shared" si="44"/>
        <v>#N/A</v>
      </c>
      <c r="E322" t="e">
        <f t="shared" si="45"/>
        <v>#N/A</v>
      </c>
      <c r="F322">
        <f t="shared" si="45"/>
        <v>130</v>
      </c>
      <c r="G322" t="e">
        <f t="shared" si="45"/>
        <v>#N/A</v>
      </c>
      <c r="H322" t="e">
        <f t="shared" si="46"/>
        <v>#N/A</v>
      </c>
      <c r="I322" t="e">
        <f t="shared" si="46"/>
        <v>#N/A</v>
      </c>
      <c r="J322" t="e">
        <f t="shared" si="46"/>
        <v>#N/A</v>
      </c>
      <c r="K322" t="e">
        <f t="shared" si="46"/>
        <v>#N/A</v>
      </c>
      <c r="M322" s="1">
        <v>475</v>
      </c>
      <c r="N322" s="1" t="s">
        <v>56</v>
      </c>
      <c r="O322" t="e">
        <f t="shared" si="47"/>
        <v>#N/A</v>
      </c>
      <c r="P322" t="e">
        <f t="shared" si="48"/>
        <v>#N/A</v>
      </c>
      <c r="Q322">
        <f t="shared" si="49"/>
        <v>475</v>
      </c>
      <c r="T322" s="22"/>
      <c r="U322" s="22"/>
      <c r="Z322" s="1">
        <v>79</v>
      </c>
      <c r="AA322" s="1" t="s">
        <v>56</v>
      </c>
      <c r="AB322" t="e">
        <f t="shared" si="50"/>
        <v>#N/A</v>
      </c>
      <c r="AC322" t="e">
        <f t="shared" si="51"/>
        <v>#N/A</v>
      </c>
      <c r="AD322">
        <f t="shared" si="52"/>
        <v>79</v>
      </c>
    </row>
    <row r="323" spans="1:30">
      <c r="A323" s="1">
        <v>129</v>
      </c>
      <c r="B323" s="1" t="s">
        <v>122</v>
      </c>
      <c r="C323" t="str">
        <f t="shared" ref="C323:C386" si="53">TRIM(RIGHT(B323,(LEN(B323)-FIND("-",B323))))</f>
        <v>Large</v>
      </c>
      <c r="D323" t="e">
        <f t="shared" ref="D323:D386" si="54">IF($C323="Compact",$A323,NA())</f>
        <v>#N/A</v>
      </c>
      <c r="E323" t="e">
        <f t="shared" ref="E323:G386" si="55">IF($C323=E$1,$A323,NA())</f>
        <v>#N/A</v>
      </c>
      <c r="F323">
        <f t="shared" si="55"/>
        <v>129</v>
      </c>
      <c r="G323" t="e">
        <f t="shared" si="55"/>
        <v>#N/A</v>
      </c>
      <c r="H323" t="e">
        <f t="shared" ref="H323:K386" si="56">IF($C323=H$1,$A323,NA())</f>
        <v>#N/A</v>
      </c>
      <c r="I323" t="e">
        <f t="shared" si="56"/>
        <v>#N/A</v>
      </c>
      <c r="J323" t="e">
        <f t="shared" si="56"/>
        <v>#N/A</v>
      </c>
      <c r="K323" t="e">
        <f t="shared" si="56"/>
        <v>#N/A</v>
      </c>
      <c r="M323" s="1">
        <v>405</v>
      </c>
      <c r="N323" s="1" t="s">
        <v>56</v>
      </c>
      <c r="O323" t="e">
        <f t="shared" ref="O323:O386" si="57">IF(N323="FWD",M323,NA())</f>
        <v>#N/A</v>
      </c>
      <c r="P323" t="e">
        <f t="shared" ref="P323:P386" si="58">IF(N323="AWD",M323,NA())</f>
        <v>#N/A</v>
      </c>
      <c r="Q323">
        <f t="shared" ref="Q323:Q386" si="59">IF(N323="RWD",M323,NA())</f>
        <v>405</v>
      </c>
      <c r="T323" s="22"/>
      <c r="U323" s="22"/>
      <c r="Z323" s="1">
        <v>67</v>
      </c>
      <c r="AA323" s="1" t="s">
        <v>56</v>
      </c>
      <c r="AB323" t="e">
        <f t="shared" ref="AB323:AB386" si="60">IF(AA323="FWD",Z323,NA())</f>
        <v>#N/A</v>
      </c>
      <c r="AC323" t="e">
        <f t="shared" ref="AC323:AC386" si="61">IF(AA323="AWD",Z323,NA())</f>
        <v>#N/A</v>
      </c>
      <c r="AD323">
        <f t="shared" ref="AD323:AD386" si="62">IF(AA323="RWD",Z323,NA())</f>
        <v>67</v>
      </c>
    </row>
    <row r="324" spans="1:30">
      <c r="A324" s="1">
        <v>183</v>
      </c>
      <c r="B324" s="1" t="s">
        <v>57</v>
      </c>
      <c r="C324" t="str">
        <f t="shared" si="53"/>
        <v>Executive</v>
      </c>
      <c r="D324" t="e">
        <f t="shared" si="54"/>
        <v>#N/A</v>
      </c>
      <c r="E324">
        <f t="shared" si="55"/>
        <v>183</v>
      </c>
      <c r="F324" t="e">
        <f t="shared" si="55"/>
        <v>#N/A</v>
      </c>
      <c r="G324" t="e">
        <f t="shared" si="55"/>
        <v>#N/A</v>
      </c>
      <c r="H324" t="e">
        <f t="shared" si="56"/>
        <v>#N/A</v>
      </c>
      <c r="I324" t="e">
        <f t="shared" si="56"/>
        <v>#N/A</v>
      </c>
      <c r="J324" t="e">
        <f t="shared" si="56"/>
        <v>#N/A</v>
      </c>
      <c r="K324" t="e">
        <f t="shared" si="56"/>
        <v>#N/A</v>
      </c>
      <c r="M324" s="1">
        <v>515</v>
      </c>
      <c r="N324" s="1" t="s">
        <v>63</v>
      </c>
      <c r="O324" t="e">
        <f t="shared" si="57"/>
        <v>#N/A</v>
      </c>
      <c r="P324">
        <f t="shared" si="58"/>
        <v>515</v>
      </c>
      <c r="Q324" t="e">
        <f t="shared" si="59"/>
        <v>#N/A</v>
      </c>
      <c r="T324" s="22"/>
      <c r="U324" s="22"/>
      <c r="Z324" s="1">
        <v>107</v>
      </c>
      <c r="AA324" s="1" t="s">
        <v>63</v>
      </c>
      <c r="AB324" t="e">
        <f t="shared" si="60"/>
        <v>#N/A</v>
      </c>
      <c r="AC324">
        <f t="shared" si="61"/>
        <v>107</v>
      </c>
      <c r="AD324" t="e">
        <f t="shared" si="62"/>
        <v>#N/A</v>
      </c>
    </row>
    <row r="325" spans="1:30">
      <c r="A325" s="1">
        <v>194</v>
      </c>
      <c r="B325" s="1" t="s">
        <v>57</v>
      </c>
      <c r="C325" t="str">
        <f t="shared" si="53"/>
        <v>Executive</v>
      </c>
      <c r="D325" t="e">
        <f t="shared" si="54"/>
        <v>#N/A</v>
      </c>
      <c r="E325">
        <f t="shared" si="55"/>
        <v>194</v>
      </c>
      <c r="F325" t="e">
        <f t="shared" si="55"/>
        <v>#N/A</v>
      </c>
      <c r="G325" t="e">
        <f t="shared" si="55"/>
        <v>#N/A</v>
      </c>
      <c r="H325" t="e">
        <f t="shared" si="56"/>
        <v>#N/A</v>
      </c>
      <c r="I325" t="e">
        <f t="shared" si="56"/>
        <v>#N/A</v>
      </c>
      <c r="J325" t="e">
        <f t="shared" si="56"/>
        <v>#N/A</v>
      </c>
      <c r="K325" t="e">
        <f t="shared" si="56"/>
        <v>#N/A</v>
      </c>
      <c r="M325" s="1">
        <v>495</v>
      </c>
      <c r="N325" s="1" t="s">
        <v>63</v>
      </c>
      <c r="O325" t="e">
        <f t="shared" si="57"/>
        <v>#N/A</v>
      </c>
      <c r="P325">
        <f t="shared" si="58"/>
        <v>495</v>
      </c>
      <c r="Q325" t="e">
        <f t="shared" si="59"/>
        <v>#N/A</v>
      </c>
      <c r="T325" s="22"/>
      <c r="U325" s="22"/>
      <c r="Z325" s="1">
        <v>107</v>
      </c>
      <c r="AA325" s="1" t="s">
        <v>63</v>
      </c>
      <c r="AB325" t="e">
        <f t="shared" si="60"/>
        <v>#N/A</v>
      </c>
      <c r="AC325">
        <f t="shared" si="61"/>
        <v>107</v>
      </c>
      <c r="AD325" t="e">
        <f t="shared" si="62"/>
        <v>#N/A</v>
      </c>
    </row>
    <row r="326" spans="1:30">
      <c r="A326" s="1">
        <v>166</v>
      </c>
      <c r="B326" s="1" t="s">
        <v>57</v>
      </c>
      <c r="C326" t="str">
        <f t="shared" si="53"/>
        <v>Executive</v>
      </c>
      <c r="D326" t="e">
        <f t="shared" si="54"/>
        <v>#N/A</v>
      </c>
      <c r="E326">
        <f t="shared" si="55"/>
        <v>166</v>
      </c>
      <c r="F326" t="e">
        <f t="shared" si="55"/>
        <v>#N/A</v>
      </c>
      <c r="G326" t="e">
        <f t="shared" si="55"/>
        <v>#N/A</v>
      </c>
      <c r="H326" t="e">
        <f t="shared" si="56"/>
        <v>#N/A</v>
      </c>
      <c r="I326" t="e">
        <f t="shared" si="56"/>
        <v>#N/A</v>
      </c>
      <c r="J326" t="e">
        <f t="shared" si="56"/>
        <v>#N/A</v>
      </c>
      <c r="K326" t="e">
        <f t="shared" si="56"/>
        <v>#N/A</v>
      </c>
      <c r="M326" s="1">
        <v>530</v>
      </c>
      <c r="N326" s="1" t="s">
        <v>56</v>
      </c>
      <c r="O326" t="e">
        <f t="shared" si="57"/>
        <v>#N/A</v>
      </c>
      <c r="P326" t="e">
        <f t="shared" si="58"/>
        <v>#N/A</v>
      </c>
      <c r="Q326">
        <f t="shared" si="59"/>
        <v>530</v>
      </c>
      <c r="T326" s="22"/>
      <c r="U326" s="22"/>
      <c r="Z326" s="1">
        <v>107</v>
      </c>
      <c r="AA326" s="1" t="s">
        <v>56</v>
      </c>
      <c r="AB326" t="e">
        <f t="shared" si="60"/>
        <v>#N/A</v>
      </c>
      <c r="AC326" t="e">
        <f t="shared" si="61"/>
        <v>#N/A</v>
      </c>
      <c r="AD326">
        <f t="shared" si="62"/>
        <v>107</v>
      </c>
    </row>
    <row r="327" spans="1:30">
      <c r="A327" s="1">
        <v>165</v>
      </c>
      <c r="B327" s="1" t="s">
        <v>131</v>
      </c>
      <c r="C327" t="str">
        <f t="shared" si="53"/>
        <v>Executive</v>
      </c>
      <c r="D327" t="e">
        <f t="shared" si="54"/>
        <v>#N/A</v>
      </c>
      <c r="E327">
        <f t="shared" si="55"/>
        <v>165</v>
      </c>
      <c r="F327" t="e">
        <f t="shared" si="55"/>
        <v>#N/A</v>
      </c>
      <c r="G327" t="e">
        <f t="shared" si="55"/>
        <v>#N/A</v>
      </c>
      <c r="H327" t="e">
        <f t="shared" si="56"/>
        <v>#N/A</v>
      </c>
      <c r="I327" t="e">
        <f t="shared" si="56"/>
        <v>#N/A</v>
      </c>
      <c r="J327" t="e">
        <f t="shared" si="56"/>
        <v>#N/A</v>
      </c>
      <c r="K327" t="e">
        <f t="shared" si="56"/>
        <v>#N/A</v>
      </c>
      <c r="M327" s="1">
        <v>485</v>
      </c>
      <c r="N327" s="1" t="s">
        <v>63</v>
      </c>
      <c r="O327" t="e">
        <f t="shared" si="57"/>
        <v>#N/A</v>
      </c>
      <c r="P327">
        <f t="shared" si="58"/>
        <v>485</v>
      </c>
      <c r="Q327" t="e">
        <f t="shared" si="59"/>
        <v>#N/A</v>
      </c>
      <c r="T327" s="22"/>
      <c r="U327" s="22"/>
      <c r="Z327" s="1">
        <v>94</v>
      </c>
      <c r="AA327" s="1" t="s">
        <v>63</v>
      </c>
      <c r="AB327" t="e">
        <f t="shared" si="60"/>
        <v>#N/A</v>
      </c>
      <c r="AC327">
        <f t="shared" si="61"/>
        <v>94</v>
      </c>
      <c r="AD327" t="e">
        <f t="shared" si="62"/>
        <v>#N/A</v>
      </c>
    </row>
    <row r="328" spans="1:30">
      <c r="A328" s="1">
        <v>157</v>
      </c>
      <c r="B328" s="1" t="s">
        <v>131</v>
      </c>
      <c r="C328" t="str">
        <f t="shared" si="53"/>
        <v>Executive</v>
      </c>
      <c r="D328" t="e">
        <f t="shared" si="54"/>
        <v>#N/A</v>
      </c>
      <c r="E328">
        <f t="shared" si="55"/>
        <v>157</v>
      </c>
      <c r="F328" t="e">
        <f t="shared" si="55"/>
        <v>#N/A</v>
      </c>
      <c r="G328" t="e">
        <f t="shared" si="55"/>
        <v>#N/A</v>
      </c>
      <c r="H328" t="e">
        <f t="shared" si="56"/>
        <v>#N/A</v>
      </c>
      <c r="I328" t="e">
        <f t="shared" si="56"/>
        <v>#N/A</v>
      </c>
      <c r="J328" t="e">
        <f t="shared" si="56"/>
        <v>#N/A</v>
      </c>
      <c r="K328" t="e">
        <f t="shared" si="56"/>
        <v>#N/A</v>
      </c>
      <c r="M328" s="1">
        <v>495</v>
      </c>
      <c r="N328" s="1" t="s">
        <v>56</v>
      </c>
      <c r="O328" t="e">
        <f t="shared" si="57"/>
        <v>#N/A</v>
      </c>
      <c r="P328" t="e">
        <f t="shared" si="58"/>
        <v>#N/A</v>
      </c>
      <c r="Q328">
        <f t="shared" si="59"/>
        <v>495</v>
      </c>
      <c r="T328" s="22"/>
      <c r="U328" s="22"/>
      <c r="Z328" s="1">
        <v>94</v>
      </c>
      <c r="AA328" s="1" t="s">
        <v>56</v>
      </c>
      <c r="AB328" t="e">
        <f t="shared" si="60"/>
        <v>#N/A</v>
      </c>
      <c r="AC328" t="e">
        <f t="shared" si="61"/>
        <v>#N/A</v>
      </c>
      <c r="AD328">
        <f t="shared" si="62"/>
        <v>94</v>
      </c>
    </row>
    <row r="329" spans="1:30">
      <c r="A329" s="1">
        <v>184</v>
      </c>
      <c r="B329" s="1" t="s">
        <v>89</v>
      </c>
      <c r="C329" t="str">
        <f t="shared" si="53"/>
        <v>Large</v>
      </c>
      <c r="D329" t="e">
        <f t="shared" si="54"/>
        <v>#N/A</v>
      </c>
      <c r="E329" t="e">
        <f t="shared" si="55"/>
        <v>#N/A</v>
      </c>
      <c r="F329">
        <f t="shared" si="55"/>
        <v>184</v>
      </c>
      <c r="G329" t="e">
        <f t="shared" si="55"/>
        <v>#N/A</v>
      </c>
      <c r="H329" t="e">
        <f t="shared" si="56"/>
        <v>#N/A</v>
      </c>
      <c r="I329" t="e">
        <f t="shared" si="56"/>
        <v>#N/A</v>
      </c>
      <c r="J329" t="e">
        <f t="shared" si="56"/>
        <v>#N/A</v>
      </c>
      <c r="K329" t="e">
        <f t="shared" si="56"/>
        <v>#N/A</v>
      </c>
      <c r="M329" s="1">
        <v>470</v>
      </c>
      <c r="N329" s="1" t="s">
        <v>63</v>
      </c>
      <c r="O329" t="e">
        <f t="shared" si="57"/>
        <v>#N/A</v>
      </c>
      <c r="P329">
        <f t="shared" si="58"/>
        <v>470</v>
      </c>
      <c r="Q329" t="e">
        <f t="shared" si="59"/>
        <v>#N/A</v>
      </c>
      <c r="T329" s="22"/>
      <c r="U329" s="22"/>
      <c r="Z329" s="1">
        <v>95</v>
      </c>
      <c r="AA329" s="1" t="s">
        <v>63</v>
      </c>
      <c r="AB329" t="e">
        <f t="shared" si="60"/>
        <v>#N/A</v>
      </c>
      <c r="AC329">
        <f t="shared" si="61"/>
        <v>95</v>
      </c>
      <c r="AD329" t="e">
        <f t="shared" si="62"/>
        <v>#N/A</v>
      </c>
    </row>
    <row r="330" spans="1:30">
      <c r="A330" s="1">
        <v>186</v>
      </c>
      <c r="B330" s="1" t="s">
        <v>89</v>
      </c>
      <c r="C330" t="str">
        <f t="shared" si="53"/>
        <v>Large</v>
      </c>
      <c r="D330" t="e">
        <f t="shared" si="54"/>
        <v>#N/A</v>
      </c>
      <c r="E330" t="e">
        <f t="shared" si="55"/>
        <v>#N/A</v>
      </c>
      <c r="F330">
        <f t="shared" si="55"/>
        <v>186</v>
      </c>
      <c r="G330" t="e">
        <f t="shared" si="55"/>
        <v>#N/A</v>
      </c>
      <c r="H330" t="e">
        <f t="shared" si="56"/>
        <v>#N/A</v>
      </c>
      <c r="I330" t="e">
        <f t="shared" si="56"/>
        <v>#N/A</v>
      </c>
      <c r="J330" t="e">
        <f t="shared" si="56"/>
        <v>#N/A</v>
      </c>
      <c r="K330" t="e">
        <f t="shared" si="56"/>
        <v>#N/A</v>
      </c>
      <c r="M330" s="1">
        <v>470</v>
      </c>
      <c r="N330" s="1" t="s">
        <v>63</v>
      </c>
      <c r="O330" t="e">
        <f t="shared" si="57"/>
        <v>#N/A</v>
      </c>
      <c r="P330">
        <f t="shared" si="58"/>
        <v>470</v>
      </c>
      <c r="Q330" t="e">
        <f t="shared" si="59"/>
        <v>#N/A</v>
      </c>
      <c r="T330" s="22"/>
      <c r="U330" s="22"/>
      <c r="Z330" s="1">
        <v>95</v>
      </c>
      <c r="AA330" s="1" t="s">
        <v>63</v>
      </c>
      <c r="AB330" t="e">
        <f t="shared" si="60"/>
        <v>#N/A</v>
      </c>
      <c r="AC330">
        <f t="shared" si="61"/>
        <v>95</v>
      </c>
      <c r="AD330" t="e">
        <f t="shared" si="62"/>
        <v>#N/A</v>
      </c>
    </row>
    <row r="331" spans="1:30">
      <c r="A331" s="1">
        <v>177</v>
      </c>
      <c r="B331" s="1" t="s">
        <v>89</v>
      </c>
      <c r="C331" t="str">
        <f t="shared" si="53"/>
        <v>Large</v>
      </c>
      <c r="D331" t="e">
        <f t="shared" si="54"/>
        <v>#N/A</v>
      </c>
      <c r="E331" t="e">
        <f t="shared" si="55"/>
        <v>#N/A</v>
      </c>
      <c r="F331">
        <f t="shared" si="55"/>
        <v>177</v>
      </c>
      <c r="G331" t="e">
        <f t="shared" si="55"/>
        <v>#N/A</v>
      </c>
      <c r="H331" t="e">
        <f t="shared" si="56"/>
        <v>#N/A</v>
      </c>
      <c r="I331" t="e">
        <f t="shared" si="56"/>
        <v>#N/A</v>
      </c>
      <c r="J331" t="e">
        <f t="shared" si="56"/>
        <v>#N/A</v>
      </c>
      <c r="K331" t="e">
        <f t="shared" si="56"/>
        <v>#N/A</v>
      </c>
      <c r="M331" s="1">
        <v>495</v>
      </c>
      <c r="N331" s="1" t="s">
        <v>56</v>
      </c>
      <c r="O331" t="e">
        <f t="shared" si="57"/>
        <v>#N/A</v>
      </c>
      <c r="P331" t="e">
        <f t="shared" si="58"/>
        <v>#N/A</v>
      </c>
      <c r="Q331">
        <f t="shared" si="59"/>
        <v>495</v>
      </c>
      <c r="T331" s="22"/>
      <c r="U331" s="22"/>
      <c r="Z331" s="1">
        <v>95</v>
      </c>
      <c r="AA331" s="1" t="s">
        <v>56</v>
      </c>
      <c r="AB331" t="e">
        <f t="shared" si="60"/>
        <v>#N/A</v>
      </c>
      <c r="AC331" t="e">
        <f t="shared" si="61"/>
        <v>#N/A</v>
      </c>
      <c r="AD331">
        <f t="shared" si="62"/>
        <v>95</v>
      </c>
    </row>
    <row r="332" spans="1:30">
      <c r="A332" s="1">
        <v>183</v>
      </c>
      <c r="B332" s="1" t="s">
        <v>89</v>
      </c>
      <c r="C332" t="str">
        <f t="shared" si="53"/>
        <v>Large</v>
      </c>
      <c r="D332" t="e">
        <f t="shared" si="54"/>
        <v>#N/A</v>
      </c>
      <c r="E332" t="e">
        <f t="shared" si="55"/>
        <v>#N/A</v>
      </c>
      <c r="F332">
        <f t="shared" si="55"/>
        <v>183</v>
      </c>
      <c r="G332" t="e">
        <f t="shared" si="55"/>
        <v>#N/A</v>
      </c>
      <c r="H332" t="e">
        <f t="shared" si="56"/>
        <v>#N/A</v>
      </c>
      <c r="I332" t="e">
        <f t="shared" si="56"/>
        <v>#N/A</v>
      </c>
      <c r="J332" t="e">
        <f t="shared" si="56"/>
        <v>#N/A</v>
      </c>
      <c r="K332" t="e">
        <f t="shared" si="56"/>
        <v>#N/A</v>
      </c>
      <c r="M332" s="1">
        <v>460</v>
      </c>
      <c r="N332" s="1" t="s">
        <v>63</v>
      </c>
      <c r="O332" t="e">
        <f t="shared" si="57"/>
        <v>#N/A</v>
      </c>
      <c r="P332">
        <f t="shared" si="58"/>
        <v>460</v>
      </c>
      <c r="Q332" t="e">
        <f t="shared" si="59"/>
        <v>#N/A</v>
      </c>
      <c r="T332" s="22"/>
      <c r="U332" s="22"/>
      <c r="Z332" s="1">
        <v>95</v>
      </c>
      <c r="AA332" s="1" t="s">
        <v>63</v>
      </c>
      <c r="AB332" t="e">
        <f t="shared" si="60"/>
        <v>#N/A</v>
      </c>
      <c r="AC332">
        <f t="shared" si="61"/>
        <v>95</v>
      </c>
      <c r="AD332" t="e">
        <f t="shared" si="62"/>
        <v>#N/A</v>
      </c>
    </row>
    <row r="333" spans="1:30">
      <c r="A333" s="1">
        <v>164</v>
      </c>
      <c r="B333" s="1" t="s">
        <v>111</v>
      </c>
      <c r="C333" t="str">
        <f t="shared" si="53"/>
        <v>Luxury</v>
      </c>
      <c r="D333" t="e">
        <f t="shared" si="54"/>
        <v>#N/A</v>
      </c>
      <c r="E333" t="e">
        <f t="shared" si="55"/>
        <v>#N/A</v>
      </c>
      <c r="F333" t="e">
        <f t="shared" si="55"/>
        <v>#N/A</v>
      </c>
      <c r="G333">
        <f t="shared" si="55"/>
        <v>164</v>
      </c>
      <c r="H333" t="e">
        <f t="shared" si="56"/>
        <v>#N/A</v>
      </c>
      <c r="I333" t="e">
        <f t="shared" si="56"/>
        <v>#N/A</v>
      </c>
      <c r="J333" t="e">
        <f t="shared" si="56"/>
        <v>#N/A</v>
      </c>
      <c r="K333" t="e">
        <f t="shared" si="56"/>
        <v>#N/A</v>
      </c>
      <c r="M333" s="1">
        <v>495</v>
      </c>
      <c r="N333" s="1" t="s">
        <v>56</v>
      </c>
      <c r="O333" t="e">
        <f t="shared" si="57"/>
        <v>#N/A</v>
      </c>
      <c r="P333" t="e">
        <f t="shared" si="58"/>
        <v>#N/A</v>
      </c>
      <c r="Q333">
        <f t="shared" si="59"/>
        <v>495</v>
      </c>
      <c r="T333" s="22"/>
      <c r="U333" s="22"/>
      <c r="Z333" s="1">
        <v>82.3</v>
      </c>
      <c r="AA333" s="1" t="s">
        <v>56</v>
      </c>
      <c r="AB333" t="e">
        <f t="shared" si="60"/>
        <v>#N/A</v>
      </c>
      <c r="AC333" t="e">
        <f t="shared" si="61"/>
        <v>#N/A</v>
      </c>
      <c r="AD333">
        <f t="shared" si="62"/>
        <v>82.3</v>
      </c>
    </row>
    <row r="334" spans="1:30">
      <c r="A334" s="1">
        <v>172</v>
      </c>
      <c r="B334" s="1" t="s">
        <v>111</v>
      </c>
      <c r="C334" t="str">
        <f t="shared" si="53"/>
        <v>Luxury</v>
      </c>
      <c r="D334" t="e">
        <f t="shared" si="54"/>
        <v>#N/A</v>
      </c>
      <c r="E334" t="e">
        <f t="shared" si="55"/>
        <v>#N/A</v>
      </c>
      <c r="F334" t="e">
        <f t="shared" si="55"/>
        <v>#N/A</v>
      </c>
      <c r="G334">
        <f t="shared" si="55"/>
        <v>172</v>
      </c>
      <c r="H334" t="e">
        <f t="shared" si="56"/>
        <v>#N/A</v>
      </c>
      <c r="I334" t="e">
        <f t="shared" si="56"/>
        <v>#N/A</v>
      </c>
      <c r="J334" t="e">
        <f t="shared" si="56"/>
        <v>#N/A</v>
      </c>
      <c r="K334" t="e">
        <f t="shared" si="56"/>
        <v>#N/A</v>
      </c>
      <c r="M334" s="1">
        <v>490</v>
      </c>
      <c r="N334" s="1" t="s">
        <v>63</v>
      </c>
      <c r="O334" t="e">
        <f t="shared" si="57"/>
        <v>#N/A</v>
      </c>
      <c r="P334">
        <f t="shared" si="58"/>
        <v>490</v>
      </c>
      <c r="Q334" t="e">
        <f t="shared" si="59"/>
        <v>#N/A</v>
      </c>
      <c r="T334" s="22"/>
      <c r="U334" s="22"/>
      <c r="Z334" s="1">
        <v>82.3</v>
      </c>
      <c r="AA334" s="1" t="s">
        <v>63</v>
      </c>
      <c r="AB334" t="e">
        <f t="shared" si="60"/>
        <v>#N/A</v>
      </c>
      <c r="AC334">
        <f t="shared" si="61"/>
        <v>82.3</v>
      </c>
      <c r="AD334" t="e">
        <f t="shared" si="62"/>
        <v>#N/A</v>
      </c>
    </row>
    <row r="335" spans="1:30">
      <c r="A335" s="1">
        <v>188</v>
      </c>
      <c r="B335" s="1" t="s">
        <v>111</v>
      </c>
      <c r="C335" t="str">
        <f t="shared" si="53"/>
        <v>Luxury</v>
      </c>
      <c r="D335" t="e">
        <f t="shared" si="54"/>
        <v>#N/A</v>
      </c>
      <c r="E335" t="e">
        <f t="shared" si="55"/>
        <v>#N/A</v>
      </c>
      <c r="F335" t="e">
        <f t="shared" si="55"/>
        <v>#N/A</v>
      </c>
      <c r="G335">
        <f t="shared" si="55"/>
        <v>188</v>
      </c>
      <c r="H335" t="e">
        <f t="shared" si="56"/>
        <v>#N/A</v>
      </c>
      <c r="I335" t="e">
        <f t="shared" si="56"/>
        <v>#N/A</v>
      </c>
      <c r="J335" t="e">
        <f t="shared" si="56"/>
        <v>#N/A</v>
      </c>
      <c r="K335" t="e">
        <f t="shared" si="56"/>
        <v>#N/A</v>
      </c>
      <c r="M335" s="1">
        <v>510</v>
      </c>
      <c r="N335" s="1" t="s">
        <v>63</v>
      </c>
      <c r="O335" t="e">
        <f t="shared" si="57"/>
        <v>#N/A</v>
      </c>
      <c r="P335">
        <f t="shared" si="58"/>
        <v>510</v>
      </c>
      <c r="Q335" t="e">
        <f t="shared" si="59"/>
        <v>#N/A</v>
      </c>
      <c r="T335" s="22"/>
      <c r="U335" s="22"/>
      <c r="Z335" s="1">
        <v>97</v>
      </c>
      <c r="AA335" s="1" t="s">
        <v>63</v>
      </c>
      <c r="AB335" t="e">
        <f t="shared" si="60"/>
        <v>#N/A</v>
      </c>
      <c r="AC335">
        <f t="shared" si="61"/>
        <v>97</v>
      </c>
      <c r="AD335" t="e">
        <f t="shared" si="62"/>
        <v>#N/A</v>
      </c>
    </row>
    <row r="336" spans="1:30">
      <c r="A336" s="1">
        <v>175</v>
      </c>
      <c r="B336" s="1" t="s">
        <v>111</v>
      </c>
      <c r="C336" t="str">
        <f t="shared" si="53"/>
        <v>Luxury</v>
      </c>
      <c r="D336" t="e">
        <f t="shared" si="54"/>
        <v>#N/A</v>
      </c>
      <c r="E336" t="e">
        <f t="shared" si="55"/>
        <v>#N/A</v>
      </c>
      <c r="F336" t="e">
        <f t="shared" si="55"/>
        <v>#N/A</v>
      </c>
      <c r="G336">
        <f t="shared" si="55"/>
        <v>175</v>
      </c>
      <c r="H336" t="e">
        <f t="shared" si="56"/>
        <v>#N/A</v>
      </c>
      <c r="I336" t="e">
        <f t="shared" si="56"/>
        <v>#N/A</v>
      </c>
      <c r="J336" t="e">
        <f t="shared" si="56"/>
        <v>#N/A</v>
      </c>
      <c r="K336" t="e">
        <f t="shared" si="56"/>
        <v>#N/A</v>
      </c>
      <c r="M336" s="1">
        <v>565</v>
      </c>
      <c r="N336" s="1" t="s">
        <v>63</v>
      </c>
      <c r="O336" t="e">
        <f t="shared" si="57"/>
        <v>#N/A</v>
      </c>
      <c r="P336">
        <f t="shared" si="58"/>
        <v>565</v>
      </c>
      <c r="Q336" t="e">
        <f t="shared" si="59"/>
        <v>#N/A</v>
      </c>
      <c r="T336" s="22"/>
      <c r="U336" s="22"/>
      <c r="Z336" s="1">
        <v>97</v>
      </c>
      <c r="AA336" s="1" t="s">
        <v>63</v>
      </c>
      <c r="AB336" t="e">
        <f t="shared" si="60"/>
        <v>#N/A</v>
      </c>
      <c r="AC336">
        <f t="shared" si="61"/>
        <v>97</v>
      </c>
      <c r="AD336" t="e">
        <f t="shared" si="62"/>
        <v>#N/A</v>
      </c>
    </row>
    <row r="337" spans="1:30">
      <c r="A337" s="1">
        <v>174</v>
      </c>
      <c r="B337" s="1" t="s">
        <v>111</v>
      </c>
      <c r="C337" t="str">
        <f t="shared" si="53"/>
        <v>Luxury</v>
      </c>
      <c r="D337" t="e">
        <f t="shared" si="54"/>
        <v>#N/A</v>
      </c>
      <c r="E337" t="e">
        <f t="shared" si="55"/>
        <v>#N/A</v>
      </c>
      <c r="F337" t="e">
        <f t="shared" si="55"/>
        <v>#N/A</v>
      </c>
      <c r="G337">
        <f t="shared" si="55"/>
        <v>174</v>
      </c>
      <c r="H337" t="e">
        <f t="shared" si="56"/>
        <v>#N/A</v>
      </c>
      <c r="I337" t="e">
        <f t="shared" si="56"/>
        <v>#N/A</v>
      </c>
      <c r="J337" t="e">
        <f t="shared" si="56"/>
        <v>#N/A</v>
      </c>
      <c r="K337" t="e">
        <f t="shared" si="56"/>
        <v>#N/A</v>
      </c>
      <c r="M337" s="1">
        <v>490</v>
      </c>
      <c r="N337" s="1" t="s">
        <v>63</v>
      </c>
      <c r="O337" t="e">
        <f t="shared" si="57"/>
        <v>#N/A</v>
      </c>
      <c r="P337">
        <f t="shared" si="58"/>
        <v>490</v>
      </c>
      <c r="Q337" t="e">
        <f t="shared" si="59"/>
        <v>#N/A</v>
      </c>
      <c r="T337" s="22"/>
      <c r="U337" s="22"/>
      <c r="Z337" s="1">
        <v>82.3</v>
      </c>
      <c r="AA337" s="1" t="s">
        <v>63</v>
      </c>
      <c r="AB337" t="e">
        <f t="shared" si="60"/>
        <v>#N/A</v>
      </c>
      <c r="AC337">
        <f t="shared" si="61"/>
        <v>82.3</v>
      </c>
      <c r="AD337" t="e">
        <f t="shared" si="62"/>
        <v>#N/A</v>
      </c>
    </row>
    <row r="338" spans="1:30">
      <c r="A338" s="1">
        <v>188</v>
      </c>
      <c r="B338" s="1" t="s">
        <v>111</v>
      </c>
      <c r="C338" t="str">
        <f t="shared" si="53"/>
        <v>Luxury</v>
      </c>
      <c r="D338" t="e">
        <f t="shared" si="54"/>
        <v>#N/A</v>
      </c>
      <c r="E338" t="e">
        <f t="shared" si="55"/>
        <v>#N/A</v>
      </c>
      <c r="F338" t="e">
        <f t="shared" si="55"/>
        <v>#N/A</v>
      </c>
      <c r="G338">
        <f t="shared" si="55"/>
        <v>188</v>
      </c>
      <c r="H338" t="e">
        <f t="shared" si="56"/>
        <v>#N/A</v>
      </c>
      <c r="I338" t="e">
        <f t="shared" si="56"/>
        <v>#N/A</v>
      </c>
      <c r="J338" t="e">
        <f t="shared" si="56"/>
        <v>#N/A</v>
      </c>
      <c r="K338" t="e">
        <f t="shared" si="56"/>
        <v>#N/A</v>
      </c>
      <c r="M338" s="1">
        <v>510</v>
      </c>
      <c r="N338" s="1" t="s">
        <v>63</v>
      </c>
      <c r="O338" t="e">
        <f t="shared" si="57"/>
        <v>#N/A</v>
      </c>
      <c r="P338">
        <f t="shared" si="58"/>
        <v>510</v>
      </c>
      <c r="Q338" t="e">
        <f t="shared" si="59"/>
        <v>#N/A</v>
      </c>
      <c r="T338" s="22"/>
      <c r="U338" s="22"/>
      <c r="Z338" s="1">
        <v>97</v>
      </c>
      <c r="AA338" s="1" t="s">
        <v>63</v>
      </c>
      <c r="AB338" t="e">
        <f t="shared" si="60"/>
        <v>#N/A</v>
      </c>
      <c r="AC338">
        <f t="shared" si="61"/>
        <v>97</v>
      </c>
      <c r="AD338" t="e">
        <f t="shared" si="62"/>
        <v>#N/A</v>
      </c>
    </row>
    <row r="339" spans="1:30">
      <c r="A339" s="1">
        <v>177</v>
      </c>
      <c r="B339" s="1" t="s">
        <v>111</v>
      </c>
      <c r="C339" t="str">
        <f t="shared" si="53"/>
        <v>Luxury</v>
      </c>
      <c r="D339" t="e">
        <f t="shared" si="54"/>
        <v>#N/A</v>
      </c>
      <c r="E339" t="e">
        <f t="shared" si="55"/>
        <v>#N/A</v>
      </c>
      <c r="F339" t="e">
        <f t="shared" si="55"/>
        <v>#N/A</v>
      </c>
      <c r="G339">
        <f t="shared" si="55"/>
        <v>177</v>
      </c>
      <c r="H339" t="e">
        <f t="shared" si="56"/>
        <v>#N/A</v>
      </c>
      <c r="I339" t="e">
        <f t="shared" si="56"/>
        <v>#N/A</v>
      </c>
      <c r="J339" t="e">
        <f t="shared" si="56"/>
        <v>#N/A</v>
      </c>
      <c r="K339" t="e">
        <f t="shared" si="56"/>
        <v>#N/A</v>
      </c>
      <c r="M339" s="1">
        <v>565</v>
      </c>
      <c r="N339" s="1" t="s">
        <v>63</v>
      </c>
      <c r="O339" t="e">
        <f t="shared" si="57"/>
        <v>#N/A</v>
      </c>
      <c r="P339">
        <f t="shared" si="58"/>
        <v>565</v>
      </c>
      <c r="Q339" t="e">
        <f t="shared" si="59"/>
        <v>#N/A</v>
      </c>
      <c r="T339" s="22"/>
      <c r="U339" s="22"/>
      <c r="Z339" s="1">
        <v>97</v>
      </c>
      <c r="AA339" s="1" t="s">
        <v>63</v>
      </c>
      <c r="AB339" t="e">
        <f t="shared" si="60"/>
        <v>#N/A</v>
      </c>
      <c r="AC339">
        <f t="shared" si="61"/>
        <v>97</v>
      </c>
      <c r="AD339" t="e">
        <f t="shared" si="62"/>
        <v>#N/A</v>
      </c>
    </row>
    <row r="340" spans="1:30">
      <c r="A340" s="1">
        <v>186</v>
      </c>
      <c r="B340" s="1" t="s">
        <v>111</v>
      </c>
      <c r="C340" t="str">
        <f t="shared" si="53"/>
        <v>Luxury</v>
      </c>
      <c r="D340" t="e">
        <f t="shared" si="54"/>
        <v>#N/A</v>
      </c>
      <c r="E340" t="e">
        <f t="shared" si="55"/>
        <v>#N/A</v>
      </c>
      <c r="F340" t="e">
        <f t="shared" si="55"/>
        <v>#N/A</v>
      </c>
      <c r="G340">
        <f t="shared" si="55"/>
        <v>186</v>
      </c>
      <c r="H340" t="e">
        <f t="shared" si="56"/>
        <v>#N/A</v>
      </c>
      <c r="I340" t="e">
        <f t="shared" si="56"/>
        <v>#N/A</v>
      </c>
      <c r="J340" t="e">
        <f t="shared" si="56"/>
        <v>#N/A</v>
      </c>
      <c r="K340" t="e">
        <f t="shared" si="56"/>
        <v>#N/A</v>
      </c>
      <c r="M340" s="1">
        <v>510</v>
      </c>
      <c r="N340" s="1" t="s">
        <v>63</v>
      </c>
      <c r="O340" t="e">
        <f t="shared" si="57"/>
        <v>#N/A</v>
      </c>
      <c r="P340">
        <f t="shared" si="58"/>
        <v>510</v>
      </c>
      <c r="Q340" t="e">
        <f t="shared" si="59"/>
        <v>#N/A</v>
      </c>
      <c r="T340" s="22"/>
      <c r="U340" s="22"/>
      <c r="Z340" s="1">
        <v>97</v>
      </c>
      <c r="AA340" s="1" t="s">
        <v>63</v>
      </c>
      <c r="AB340" t="e">
        <f t="shared" si="60"/>
        <v>#N/A</v>
      </c>
      <c r="AC340">
        <f t="shared" si="61"/>
        <v>97</v>
      </c>
      <c r="AD340" t="e">
        <f t="shared" si="62"/>
        <v>#N/A</v>
      </c>
    </row>
    <row r="341" spans="1:30">
      <c r="A341" s="1">
        <v>183</v>
      </c>
      <c r="B341" s="1" t="s">
        <v>111</v>
      </c>
      <c r="C341" t="str">
        <f t="shared" si="53"/>
        <v>Luxury</v>
      </c>
      <c r="D341" t="e">
        <f t="shared" si="54"/>
        <v>#N/A</v>
      </c>
      <c r="E341" t="e">
        <f t="shared" si="55"/>
        <v>#N/A</v>
      </c>
      <c r="F341" t="e">
        <f t="shared" si="55"/>
        <v>#N/A</v>
      </c>
      <c r="G341">
        <f t="shared" si="55"/>
        <v>183</v>
      </c>
      <c r="H341" t="e">
        <f t="shared" si="56"/>
        <v>#N/A</v>
      </c>
      <c r="I341" t="e">
        <f t="shared" si="56"/>
        <v>#N/A</v>
      </c>
      <c r="J341" t="e">
        <f t="shared" si="56"/>
        <v>#N/A</v>
      </c>
      <c r="K341" t="e">
        <f t="shared" si="56"/>
        <v>#N/A</v>
      </c>
      <c r="M341" s="1">
        <v>440</v>
      </c>
      <c r="N341" s="1" t="s">
        <v>63</v>
      </c>
      <c r="O341" t="e">
        <f t="shared" si="57"/>
        <v>#N/A</v>
      </c>
      <c r="P341">
        <f t="shared" si="58"/>
        <v>440</v>
      </c>
      <c r="Q341" t="e">
        <f t="shared" si="59"/>
        <v>#N/A</v>
      </c>
      <c r="T341" s="22"/>
      <c r="U341" s="22"/>
      <c r="Z341" s="1">
        <v>82.3</v>
      </c>
      <c r="AA341" s="1" t="s">
        <v>63</v>
      </c>
      <c r="AB341" t="e">
        <f t="shared" si="60"/>
        <v>#N/A</v>
      </c>
      <c r="AC341">
        <f t="shared" si="61"/>
        <v>82.3</v>
      </c>
      <c r="AD341" t="e">
        <f t="shared" si="62"/>
        <v>#N/A</v>
      </c>
    </row>
    <row r="342" spans="1:30">
      <c r="A342" s="1">
        <v>176</v>
      </c>
      <c r="B342" s="1" t="s">
        <v>111</v>
      </c>
      <c r="C342" t="str">
        <f t="shared" si="53"/>
        <v>Luxury</v>
      </c>
      <c r="D342" t="e">
        <f t="shared" si="54"/>
        <v>#N/A</v>
      </c>
      <c r="E342" t="e">
        <f t="shared" si="55"/>
        <v>#N/A</v>
      </c>
      <c r="F342" t="e">
        <f t="shared" si="55"/>
        <v>#N/A</v>
      </c>
      <c r="G342">
        <f t="shared" si="55"/>
        <v>176</v>
      </c>
      <c r="H342" t="e">
        <f t="shared" si="56"/>
        <v>#N/A</v>
      </c>
      <c r="I342" t="e">
        <f t="shared" si="56"/>
        <v>#N/A</v>
      </c>
      <c r="J342" t="e">
        <f t="shared" si="56"/>
        <v>#N/A</v>
      </c>
      <c r="K342" t="e">
        <f t="shared" si="56"/>
        <v>#N/A</v>
      </c>
      <c r="M342" s="1">
        <v>535</v>
      </c>
      <c r="N342" s="1" t="s">
        <v>63</v>
      </c>
      <c r="O342" t="e">
        <f t="shared" si="57"/>
        <v>#N/A</v>
      </c>
      <c r="P342">
        <f t="shared" si="58"/>
        <v>535</v>
      </c>
      <c r="Q342" t="e">
        <f t="shared" si="59"/>
        <v>#N/A</v>
      </c>
      <c r="T342" s="22"/>
      <c r="U342" s="22"/>
      <c r="Z342" s="1">
        <v>97</v>
      </c>
      <c r="AA342" s="1" t="s">
        <v>63</v>
      </c>
      <c r="AB342" t="e">
        <f t="shared" si="60"/>
        <v>#N/A</v>
      </c>
      <c r="AC342">
        <f t="shared" si="61"/>
        <v>97</v>
      </c>
      <c r="AD342" t="e">
        <f t="shared" si="62"/>
        <v>#N/A</v>
      </c>
    </row>
    <row r="343" spans="1:30">
      <c r="A343" s="1">
        <v>185</v>
      </c>
      <c r="B343" s="1" t="s">
        <v>111</v>
      </c>
      <c r="C343" t="str">
        <f t="shared" si="53"/>
        <v>Luxury</v>
      </c>
      <c r="D343" t="e">
        <f t="shared" si="54"/>
        <v>#N/A</v>
      </c>
      <c r="E343" t="e">
        <f t="shared" si="55"/>
        <v>#N/A</v>
      </c>
      <c r="F343" t="e">
        <f t="shared" si="55"/>
        <v>#N/A</v>
      </c>
      <c r="G343">
        <f t="shared" si="55"/>
        <v>185</v>
      </c>
      <c r="H343" t="e">
        <f t="shared" si="56"/>
        <v>#N/A</v>
      </c>
      <c r="I343" t="e">
        <f t="shared" si="56"/>
        <v>#N/A</v>
      </c>
      <c r="J343" t="e">
        <f t="shared" si="56"/>
        <v>#N/A</v>
      </c>
      <c r="K343" t="e">
        <f t="shared" si="56"/>
        <v>#N/A</v>
      </c>
      <c r="M343" s="1">
        <v>505</v>
      </c>
      <c r="N343" s="1" t="s">
        <v>63</v>
      </c>
      <c r="O343" t="e">
        <f t="shared" si="57"/>
        <v>#N/A</v>
      </c>
      <c r="P343">
        <f t="shared" si="58"/>
        <v>505</v>
      </c>
      <c r="Q343" t="e">
        <f t="shared" si="59"/>
        <v>#N/A</v>
      </c>
      <c r="T343" s="22"/>
      <c r="U343" s="22"/>
      <c r="Z343" s="1">
        <v>97</v>
      </c>
      <c r="AA343" s="1" t="s">
        <v>63</v>
      </c>
      <c r="AB343" t="e">
        <f t="shared" si="60"/>
        <v>#N/A</v>
      </c>
      <c r="AC343">
        <f t="shared" si="61"/>
        <v>97</v>
      </c>
      <c r="AD343" t="e">
        <f t="shared" si="62"/>
        <v>#N/A</v>
      </c>
    </row>
    <row r="344" spans="1:30">
      <c r="A344" s="1">
        <v>168</v>
      </c>
      <c r="B344" s="1" t="s">
        <v>111</v>
      </c>
      <c r="C344" t="str">
        <f t="shared" si="53"/>
        <v>Luxury</v>
      </c>
      <c r="D344" t="e">
        <f t="shared" si="54"/>
        <v>#N/A</v>
      </c>
      <c r="E344" t="e">
        <f t="shared" si="55"/>
        <v>#N/A</v>
      </c>
      <c r="F344" t="e">
        <f t="shared" si="55"/>
        <v>#N/A</v>
      </c>
      <c r="G344">
        <f t="shared" si="55"/>
        <v>168</v>
      </c>
      <c r="H344" t="e">
        <f t="shared" si="56"/>
        <v>#N/A</v>
      </c>
      <c r="I344" t="e">
        <f t="shared" si="56"/>
        <v>#N/A</v>
      </c>
      <c r="J344" t="e">
        <f t="shared" si="56"/>
        <v>#N/A</v>
      </c>
      <c r="K344" t="e">
        <f t="shared" si="56"/>
        <v>#N/A</v>
      </c>
      <c r="M344" s="1">
        <v>575</v>
      </c>
      <c r="N344" s="1" t="s">
        <v>56</v>
      </c>
      <c r="O344" t="e">
        <f t="shared" si="57"/>
        <v>#N/A</v>
      </c>
      <c r="P344" t="e">
        <f t="shared" si="58"/>
        <v>#N/A</v>
      </c>
      <c r="Q344">
        <f t="shared" si="59"/>
        <v>575</v>
      </c>
      <c r="T344" s="22"/>
      <c r="U344" s="22"/>
      <c r="Z344" s="1">
        <v>97</v>
      </c>
      <c r="AA344" s="1" t="s">
        <v>56</v>
      </c>
      <c r="AB344" t="e">
        <f t="shared" si="60"/>
        <v>#N/A</v>
      </c>
      <c r="AC344" t="e">
        <f t="shared" si="61"/>
        <v>#N/A</v>
      </c>
      <c r="AD344">
        <f t="shared" si="62"/>
        <v>97</v>
      </c>
    </row>
    <row r="345" spans="1:30">
      <c r="A345" s="1">
        <v>176</v>
      </c>
      <c r="B345" s="1" t="s">
        <v>111</v>
      </c>
      <c r="C345" t="str">
        <f t="shared" si="53"/>
        <v>Luxury</v>
      </c>
      <c r="D345" t="e">
        <f t="shared" si="54"/>
        <v>#N/A</v>
      </c>
      <c r="E345" t="e">
        <f t="shared" si="55"/>
        <v>#N/A</v>
      </c>
      <c r="F345" t="e">
        <f t="shared" si="55"/>
        <v>#N/A</v>
      </c>
      <c r="G345">
        <f t="shared" si="55"/>
        <v>176</v>
      </c>
      <c r="H345" t="e">
        <f t="shared" si="56"/>
        <v>#N/A</v>
      </c>
      <c r="I345" t="e">
        <f t="shared" si="56"/>
        <v>#N/A</v>
      </c>
      <c r="J345" t="e">
        <f t="shared" si="56"/>
        <v>#N/A</v>
      </c>
      <c r="K345" t="e">
        <f t="shared" si="56"/>
        <v>#N/A</v>
      </c>
      <c r="M345" s="1">
        <v>530</v>
      </c>
      <c r="N345" s="1" t="s">
        <v>56</v>
      </c>
      <c r="O345" t="e">
        <f t="shared" si="57"/>
        <v>#N/A</v>
      </c>
      <c r="P345" t="e">
        <f t="shared" si="58"/>
        <v>#N/A</v>
      </c>
      <c r="Q345">
        <f t="shared" si="59"/>
        <v>530</v>
      </c>
      <c r="T345" s="22"/>
      <c r="U345" s="22"/>
      <c r="Z345" s="1">
        <v>97</v>
      </c>
      <c r="AA345" s="1" t="s">
        <v>56</v>
      </c>
      <c r="AB345" t="e">
        <f t="shared" si="60"/>
        <v>#N/A</v>
      </c>
      <c r="AC345" t="e">
        <f t="shared" si="61"/>
        <v>#N/A</v>
      </c>
      <c r="AD345">
        <f t="shared" si="62"/>
        <v>97</v>
      </c>
    </row>
    <row r="346" spans="1:30">
      <c r="A346" s="1">
        <v>173</v>
      </c>
      <c r="B346" s="1" t="s">
        <v>111</v>
      </c>
      <c r="C346" t="str">
        <f t="shared" si="53"/>
        <v>Luxury</v>
      </c>
      <c r="D346" t="e">
        <f t="shared" si="54"/>
        <v>#N/A</v>
      </c>
      <c r="E346" t="e">
        <f t="shared" si="55"/>
        <v>#N/A</v>
      </c>
      <c r="F346" t="e">
        <f t="shared" si="55"/>
        <v>#N/A</v>
      </c>
      <c r="G346">
        <f t="shared" si="55"/>
        <v>173</v>
      </c>
      <c r="H346" t="e">
        <f t="shared" si="56"/>
        <v>#N/A</v>
      </c>
      <c r="I346" t="e">
        <f t="shared" si="56"/>
        <v>#N/A</v>
      </c>
      <c r="J346" t="e">
        <f t="shared" si="56"/>
        <v>#N/A</v>
      </c>
      <c r="K346" t="e">
        <f t="shared" si="56"/>
        <v>#N/A</v>
      </c>
      <c r="M346" s="1">
        <v>460</v>
      </c>
      <c r="N346" s="1" t="s">
        <v>56</v>
      </c>
      <c r="O346" t="e">
        <f t="shared" si="57"/>
        <v>#N/A</v>
      </c>
      <c r="P346" t="e">
        <f t="shared" si="58"/>
        <v>#N/A</v>
      </c>
      <c r="Q346">
        <f t="shared" si="59"/>
        <v>460</v>
      </c>
      <c r="T346" s="22"/>
      <c r="U346" s="22"/>
      <c r="Z346" s="1">
        <v>82.3</v>
      </c>
      <c r="AA346" s="1" t="s">
        <v>56</v>
      </c>
      <c r="AB346" t="e">
        <f t="shared" si="60"/>
        <v>#N/A</v>
      </c>
      <c r="AC346" t="e">
        <f t="shared" si="61"/>
        <v>#N/A</v>
      </c>
      <c r="AD346">
        <f t="shared" si="62"/>
        <v>82.3</v>
      </c>
    </row>
    <row r="347" spans="1:30">
      <c r="A347" s="1">
        <v>174</v>
      </c>
      <c r="B347" s="1" t="s">
        <v>111</v>
      </c>
      <c r="C347" t="str">
        <f t="shared" si="53"/>
        <v>Luxury</v>
      </c>
      <c r="D347" t="e">
        <f t="shared" si="54"/>
        <v>#N/A</v>
      </c>
      <c r="E347" t="e">
        <f t="shared" si="55"/>
        <v>#N/A</v>
      </c>
      <c r="F347" t="e">
        <f t="shared" si="55"/>
        <v>#N/A</v>
      </c>
      <c r="G347">
        <f t="shared" si="55"/>
        <v>174</v>
      </c>
      <c r="H347" t="e">
        <f t="shared" si="56"/>
        <v>#N/A</v>
      </c>
      <c r="I347" t="e">
        <f t="shared" si="56"/>
        <v>#N/A</v>
      </c>
      <c r="J347" t="e">
        <f t="shared" si="56"/>
        <v>#N/A</v>
      </c>
      <c r="K347" t="e">
        <f t="shared" si="56"/>
        <v>#N/A</v>
      </c>
      <c r="M347" s="1">
        <v>535</v>
      </c>
      <c r="N347" s="1" t="s">
        <v>63</v>
      </c>
      <c r="O347" t="e">
        <f t="shared" si="57"/>
        <v>#N/A</v>
      </c>
      <c r="P347">
        <f t="shared" si="58"/>
        <v>535</v>
      </c>
      <c r="Q347" t="e">
        <f t="shared" si="59"/>
        <v>#N/A</v>
      </c>
      <c r="T347" s="22"/>
      <c r="U347" s="22"/>
      <c r="Z347" s="1">
        <v>97</v>
      </c>
      <c r="AA347" s="1" t="s">
        <v>63</v>
      </c>
      <c r="AB347" t="e">
        <f t="shared" si="60"/>
        <v>#N/A</v>
      </c>
      <c r="AC347">
        <f t="shared" si="61"/>
        <v>97</v>
      </c>
      <c r="AD347" t="e">
        <f t="shared" si="62"/>
        <v>#N/A</v>
      </c>
    </row>
    <row r="348" spans="1:30">
      <c r="A348" s="1">
        <v>188</v>
      </c>
      <c r="B348" s="1" t="s">
        <v>111</v>
      </c>
      <c r="C348" t="str">
        <f t="shared" si="53"/>
        <v>Luxury</v>
      </c>
      <c r="D348" t="e">
        <f t="shared" si="54"/>
        <v>#N/A</v>
      </c>
      <c r="E348" t="e">
        <f t="shared" si="55"/>
        <v>#N/A</v>
      </c>
      <c r="F348" t="e">
        <f t="shared" si="55"/>
        <v>#N/A</v>
      </c>
      <c r="G348">
        <f t="shared" si="55"/>
        <v>188</v>
      </c>
      <c r="H348" t="e">
        <f t="shared" si="56"/>
        <v>#N/A</v>
      </c>
      <c r="I348" t="e">
        <f t="shared" si="56"/>
        <v>#N/A</v>
      </c>
      <c r="J348" t="e">
        <f t="shared" si="56"/>
        <v>#N/A</v>
      </c>
      <c r="K348" t="e">
        <f t="shared" si="56"/>
        <v>#N/A</v>
      </c>
      <c r="M348" s="1">
        <v>495</v>
      </c>
      <c r="N348" s="1" t="s">
        <v>63</v>
      </c>
      <c r="O348" t="e">
        <f t="shared" si="57"/>
        <v>#N/A</v>
      </c>
      <c r="P348">
        <f t="shared" si="58"/>
        <v>495</v>
      </c>
      <c r="Q348" t="e">
        <f t="shared" si="59"/>
        <v>#N/A</v>
      </c>
      <c r="T348" s="22"/>
      <c r="U348" s="22"/>
      <c r="Z348" s="1">
        <v>97</v>
      </c>
      <c r="AA348" s="1" t="s">
        <v>63</v>
      </c>
      <c r="AB348" t="e">
        <f t="shared" si="60"/>
        <v>#N/A</v>
      </c>
      <c r="AC348">
        <f t="shared" si="61"/>
        <v>97</v>
      </c>
      <c r="AD348" t="e">
        <f t="shared" si="62"/>
        <v>#N/A</v>
      </c>
    </row>
    <row r="349" spans="1:30">
      <c r="A349" s="1">
        <v>184</v>
      </c>
      <c r="B349" s="1" t="s">
        <v>111</v>
      </c>
      <c r="C349" t="str">
        <f t="shared" si="53"/>
        <v>Luxury</v>
      </c>
      <c r="D349" t="e">
        <f t="shared" si="54"/>
        <v>#N/A</v>
      </c>
      <c r="E349" t="e">
        <f t="shared" si="55"/>
        <v>#N/A</v>
      </c>
      <c r="F349" t="e">
        <f t="shared" si="55"/>
        <v>#N/A</v>
      </c>
      <c r="G349">
        <f t="shared" si="55"/>
        <v>184</v>
      </c>
      <c r="H349" t="e">
        <f t="shared" si="56"/>
        <v>#N/A</v>
      </c>
      <c r="I349" t="e">
        <f t="shared" si="56"/>
        <v>#N/A</v>
      </c>
      <c r="J349" t="e">
        <f t="shared" si="56"/>
        <v>#N/A</v>
      </c>
      <c r="K349" t="e">
        <f t="shared" si="56"/>
        <v>#N/A</v>
      </c>
      <c r="M349" s="1">
        <v>475</v>
      </c>
      <c r="N349" s="1" t="s">
        <v>63</v>
      </c>
      <c r="O349" t="e">
        <f t="shared" si="57"/>
        <v>#N/A</v>
      </c>
      <c r="P349">
        <f t="shared" si="58"/>
        <v>475</v>
      </c>
      <c r="Q349" t="e">
        <f t="shared" si="59"/>
        <v>#N/A</v>
      </c>
      <c r="T349" s="22"/>
      <c r="U349" s="22"/>
      <c r="Z349" s="1">
        <v>97</v>
      </c>
      <c r="AA349" s="1" t="s">
        <v>63</v>
      </c>
      <c r="AB349" t="e">
        <f t="shared" si="60"/>
        <v>#N/A</v>
      </c>
      <c r="AC349">
        <f t="shared" si="61"/>
        <v>97</v>
      </c>
      <c r="AD349" t="e">
        <f t="shared" si="62"/>
        <v>#N/A</v>
      </c>
    </row>
    <row r="350" spans="1:30">
      <c r="A350" s="1">
        <v>180</v>
      </c>
      <c r="B350" s="1" t="s">
        <v>111</v>
      </c>
      <c r="C350" t="str">
        <f t="shared" si="53"/>
        <v>Luxury</v>
      </c>
      <c r="D350" t="e">
        <f t="shared" si="54"/>
        <v>#N/A</v>
      </c>
      <c r="E350" t="e">
        <f t="shared" si="55"/>
        <v>#N/A</v>
      </c>
      <c r="F350" t="e">
        <f t="shared" si="55"/>
        <v>#N/A</v>
      </c>
      <c r="G350">
        <f t="shared" si="55"/>
        <v>180</v>
      </c>
      <c r="H350" t="e">
        <f t="shared" si="56"/>
        <v>#N/A</v>
      </c>
      <c r="I350" t="e">
        <f t="shared" si="56"/>
        <v>#N/A</v>
      </c>
      <c r="J350" t="e">
        <f t="shared" si="56"/>
        <v>#N/A</v>
      </c>
      <c r="K350" t="e">
        <f t="shared" si="56"/>
        <v>#N/A</v>
      </c>
      <c r="M350" s="1">
        <v>475</v>
      </c>
      <c r="N350" s="1" t="s">
        <v>63</v>
      </c>
      <c r="O350" t="e">
        <f t="shared" si="57"/>
        <v>#N/A</v>
      </c>
      <c r="P350">
        <f t="shared" si="58"/>
        <v>475</v>
      </c>
      <c r="Q350" t="e">
        <f t="shared" si="59"/>
        <v>#N/A</v>
      </c>
      <c r="T350" s="22"/>
      <c r="U350" s="22"/>
      <c r="Z350" s="1">
        <v>97</v>
      </c>
      <c r="AA350" s="1" t="s">
        <v>63</v>
      </c>
      <c r="AB350" t="e">
        <f t="shared" si="60"/>
        <v>#N/A</v>
      </c>
      <c r="AC350">
        <f t="shared" si="61"/>
        <v>97</v>
      </c>
      <c r="AD350" t="e">
        <f t="shared" si="62"/>
        <v>#N/A</v>
      </c>
    </row>
    <row r="351" spans="1:30">
      <c r="A351" s="1">
        <v>174</v>
      </c>
      <c r="B351" s="1" t="s">
        <v>111</v>
      </c>
      <c r="C351" t="str">
        <f t="shared" si="53"/>
        <v>Luxury</v>
      </c>
      <c r="D351" t="e">
        <f t="shared" si="54"/>
        <v>#N/A</v>
      </c>
      <c r="E351" t="e">
        <f t="shared" si="55"/>
        <v>#N/A</v>
      </c>
      <c r="F351" t="e">
        <f t="shared" si="55"/>
        <v>#N/A</v>
      </c>
      <c r="G351">
        <f t="shared" si="55"/>
        <v>174</v>
      </c>
      <c r="H351" t="e">
        <f t="shared" si="56"/>
        <v>#N/A</v>
      </c>
      <c r="I351" t="e">
        <f t="shared" si="56"/>
        <v>#N/A</v>
      </c>
      <c r="J351" t="e">
        <f t="shared" si="56"/>
        <v>#N/A</v>
      </c>
      <c r="K351" t="e">
        <f t="shared" si="56"/>
        <v>#N/A</v>
      </c>
      <c r="M351" s="1">
        <v>525</v>
      </c>
      <c r="N351" s="1" t="s">
        <v>63</v>
      </c>
      <c r="O351" t="e">
        <f t="shared" si="57"/>
        <v>#N/A</v>
      </c>
      <c r="P351">
        <f t="shared" si="58"/>
        <v>525</v>
      </c>
      <c r="Q351" t="e">
        <f t="shared" si="59"/>
        <v>#N/A</v>
      </c>
      <c r="T351" s="22"/>
      <c r="U351" s="22"/>
      <c r="Z351" s="1">
        <v>97</v>
      </c>
      <c r="AA351" s="1" t="s">
        <v>63</v>
      </c>
      <c r="AB351" t="e">
        <f t="shared" si="60"/>
        <v>#N/A</v>
      </c>
      <c r="AC351">
        <f t="shared" si="61"/>
        <v>97</v>
      </c>
      <c r="AD351" t="e">
        <f t="shared" si="62"/>
        <v>#N/A</v>
      </c>
    </row>
    <row r="352" spans="1:30">
      <c r="A352" s="1">
        <v>188</v>
      </c>
      <c r="B352" s="1" t="s">
        <v>111</v>
      </c>
      <c r="C352" t="str">
        <f t="shared" si="53"/>
        <v>Luxury</v>
      </c>
      <c r="D352" t="e">
        <f t="shared" si="54"/>
        <v>#N/A</v>
      </c>
      <c r="E352" t="e">
        <f t="shared" si="55"/>
        <v>#N/A</v>
      </c>
      <c r="F352" t="e">
        <f t="shared" si="55"/>
        <v>#N/A</v>
      </c>
      <c r="G352">
        <f t="shared" si="55"/>
        <v>188</v>
      </c>
      <c r="H352" t="e">
        <f t="shared" si="56"/>
        <v>#N/A</v>
      </c>
      <c r="I352" t="e">
        <f t="shared" si="56"/>
        <v>#N/A</v>
      </c>
      <c r="J352" t="e">
        <f t="shared" si="56"/>
        <v>#N/A</v>
      </c>
      <c r="K352" t="e">
        <f t="shared" si="56"/>
        <v>#N/A</v>
      </c>
      <c r="M352" s="1">
        <v>485</v>
      </c>
      <c r="N352" s="1" t="s">
        <v>63</v>
      </c>
      <c r="O352" t="e">
        <f t="shared" si="57"/>
        <v>#N/A</v>
      </c>
      <c r="P352">
        <f t="shared" si="58"/>
        <v>485</v>
      </c>
      <c r="Q352" t="e">
        <f t="shared" si="59"/>
        <v>#N/A</v>
      </c>
      <c r="T352" s="22"/>
      <c r="U352" s="22"/>
      <c r="Z352" s="1">
        <v>97</v>
      </c>
      <c r="AA352" s="1" t="s">
        <v>63</v>
      </c>
      <c r="AB352" t="e">
        <f t="shared" si="60"/>
        <v>#N/A</v>
      </c>
      <c r="AC352">
        <f t="shared" si="61"/>
        <v>97</v>
      </c>
      <c r="AD352" t="e">
        <f t="shared" si="62"/>
        <v>#N/A</v>
      </c>
    </row>
    <row r="353" spans="1:30">
      <c r="A353" s="1">
        <v>183</v>
      </c>
      <c r="B353" s="1" t="s">
        <v>111</v>
      </c>
      <c r="C353" t="str">
        <f t="shared" si="53"/>
        <v>Luxury</v>
      </c>
      <c r="D353" t="e">
        <f t="shared" si="54"/>
        <v>#N/A</v>
      </c>
      <c r="E353" t="e">
        <f t="shared" si="55"/>
        <v>#N/A</v>
      </c>
      <c r="F353" t="e">
        <f t="shared" si="55"/>
        <v>#N/A</v>
      </c>
      <c r="G353">
        <f t="shared" si="55"/>
        <v>183</v>
      </c>
      <c r="H353" t="e">
        <f t="shared" si="56"/>
        <v>#N/A</v>
      </c>
      <c r="I353" t="e">
        <f t="shared" si="56"/>
        <v>#N/A</v>
      </c>
      <c r="J353" t="e">
        <f t="shared" si="56"/>
        <v>#N/A</v>
      </c>
      <c r="K353" t="e">
        <f t="shared" si="56"/>
        <v>#N/A</v>
      </c>
      <c r="M353" s="1">
        <v>505</v>
      </c>
      <c r="N353" s="1" t="s">
        <v>63</v>
      </c>
      <c r="O353" t="e">
        <f t="shared" si="57"/>
        <v>#N/A</v>
      </c>
      <c r="P353">
        <f t="shared" si="58"/>
        <v>505</v>
      </c>
      <c r="Q353" t="e">
        <f t="shared" si="59"/>
        <v>#N/A</v>
      </c>
      <c r="T353" s="22"/>
      <c r="U353" s="22"/>
      <c r="Z353" s="1">
        <v>97</v>
      </c>
      <c r="AA353" s="1" t="s">
        <v>63</v>
      </c>
      <c r="AB353" t="e">
        <f t="shared" si="60"/>
        <v>#N/A</v>
      </c>
      <c r="AC353">
        <f t="shared" si="61"/>
        <v>97</v>
      </c>
      <c r="AD353" t="e">
        <f t="shared" si="62"/>
        <v>#N/A</v>
      </c>
    </row>
    <row r="354" spans="1:30">
      <c r="A354" s="1">
        <v>184</v>
      </c>
      <c r="B354" s="1" t="s">
        <v>111</v>
      </c>
      <c r="C354" t="str">
        <f t="shared" si="53"/>
        <v>Luxury</v>
      </c>
      <c r="D354" t="e">
        <f t="shared" si="54"/>
        <v>#N/A</v>
      </c>
      <c r="E354" t="e">
        <f t="shared" si="55"/>
        <v>#N/A</v>
      </c>
      <c r="F354" t="e">
        <f t="shared" si="55"/>
        <v>#N/A</v>
      </c>
      <c r="G354">
        <f t="shared" si="55"/>
        <v>184</v>
      </c>
      <c r="H354" t="e">
        <f t="shared" si="56"/>
        <v>#N/A</v>
      </c>
      <c r="I354" t="e">
        <f t="shared" si="56"/>
        <v>#N/A</v>
      </c>
      <c r="J354" t="e">
        <f t="shared" si="56"/>
        <v>#N/A</v>
      </c>
      <c r="K354" t="e">
        <f t="shared" si="56"/>
        <v>#N/A</v>
      </c>
      <c r="M354" s="1">
        <v>505</v>
      </c>
      <c r="N354" s="1" t="s">
        <v>63</v>
      </c>
      <c r="O354" t="e">
        <f t="shared" si="57"/>
        <v>#N/A</v>
      </c>
      <c r="P354">
        <f t="shared" si="58"/>
        <v>505</v>
      </c>
      <c r="Q354" t="e">
        <f t="shared" si="59"/>
        <v>#N/A</v>
      </c>
      <c r="T354" s="22"/>
      <c r="U354" s="22"/>
      <c r="Z354" s="1">
        <v>97</v>
      </c>
      <c r="AA354" s="1" t="s">
        <v>63</v>
      </c>
      <c r="AB354" t="e">
        <f t="shared" si="60"/>
        <v>#N/A</v>
      </c>
      <c r="AC354">
        <f t="shared" si="61"/>
        <v>97</v>
      </c>
      <c r="AD354" t="e">
        <f t="shared" si="62"/>
        <v>#N/A</v>
      </c>
    </row>
    <row r="355" spans="1:30">
      <c r="A355" s="1">
        <v>124</v>
      </c>
      <c r="B355" s="1" t="s">
        <v>33</v>
      </c>
      <c r="C355" t="str">
        <f t="shared" si="53"/>
        <v>Compact</v>
      </c>
      <c r="D355">
        <f t="shared" si="54"/>
        <v>124</v>
      </c>
      <c r="E355" t="e">
        <f t="shared" si="55"/>
        <v>#N/A</v>
      </c>
      <c r="F355" t="e">
        <f t="shared" si="55"/>
        <v>#N/A</v>
      </c>
      <c r="G355" t="e">
        <f t="shared" si="55"/>
        <v>#N/A</v>
      </c>
      <c r="H355" t="e">
        <f t="shared" si="56"/>
        <v>#N/A</v>
      </c>
      <c r="I355" t="e">
        <f t="shared" si="56"/>
        <v>#N/A</v>
      </c>
      <c r="J355" t="e">
        <f t="shared" si="56"/>
        <v>#N/A</v>
      </c>
      <c r="K355" t="e">
        <f t="shared" si="56"/>
        <v>#N/A</v>
      </c>
      <c r="M355" s="1">
        <v>245</v>
      </c>
      <c r="N355" s="1" t="s">
        <v>26</v>
      </c>
      <c r="O355">
        <f t="shared" si="57"/>
        <v>245</v>
      </c>
      <c r="P355" t="e">
        <f t="shared" si="58"/>
        <v>#N/A</v>
      </c>
      <c r="Q355" t="e">
        <f t="shared" si="59"/>
        <v>#N/A</v>
      </c>
      <c r="T355" s="22"/>
      <c r="U355" s="22"/>
      <c r="Z355" s="1">
        <v>40</v>
      </c>
      <c r="AA355" s="1" t="s">
        <v>26</v>
      </c>
      <c r="AB355">
        <f t="shared" si="60"/>
        <v>40</v>
      </c>
      <c r="AC355" t="e">
        <f t="shared" si="61"/>
        <v>#N/A</v>
      </c>
      <c r="AD355" t="e">
        <f t="shared" si="62"/>
        <v>#N/A</v>
      </c>
    </row>
    <row r="356" spans="1:30">
      <c r="A356" s="1">
        <v>127</v>
      </c>
      <c r="B356" s="1" t="s">
        <v>33</v>
      </c>
      <c r="C356" t="str">
        <f t="shared" si="53"/>
        <v>Compact</v>
      </c>
      <c r="D356">
        <f t="shared" si="54"/>
        <v>127</v>
      </c>
      <c r="E356" t="e">
        <f t="shared" si="55"/>
        <v>#N/A</v>
      </c>
      <c r="F356" t="e">
        <f t="shared" si="55"/>
        <v>#N/A</v>
      </c>
      <c r="G356" t="e">
        <f t="shared" si="55"/>
        <v>#N/A</v>
      </c>
      <c r="H356" t="e">
        <f t="shared" si="56"/>
        <v>#N/A</v>
      </c>
      <c r="I356" t="e">
        <f t="shared" si="56"/>
        <v>#N/A</v>
      </c>
      <c r="J356" t="e">
        <f t="shared" si="56"/>
        <v>#N/A</v>
      </c>
      <c r="K356" t="e">
        <f t="shared" si="56"/>
        <v>#N/A</v>
      </c>
      <c r="M356" s="1">
        <v>315</v>
      </c>
      <c r="N356" s="1" t="s">
        <v>26</v>
      </c>
      <c r="O356">
        <f t="shared" si="57"/>
        <v>315</v>
      </c>
      <c r="P356" t="e">
        <f t="shared" si="58"/>
        <v>#N/A</v>
      </c>
      <c r="Q356" t="e">
        <f t="shared" si="59"/>
        <v>#N/A</v>
      </c>
      <c r="T356" s="22"/>
      <c r="U356" s="22"/>
      <c r="Z356" s="1">
        <v>52</v>
      </c>
      <c r="AA356" s="1" t="s">
        <v>26</v>
      </c>
      <c r="AB356">
        <f t="shared" si="60"/>
        <v>52</v>
      </c>
      <c r="AC356" t="e">
        <f t="shared" si="61"/>
        <v>#N/A</v>
      </c>
      <c r="AD356" t="e">
        <f t="shared" si="62"/>
        <v>#N/A</v>
      </c>
    </row>
    <row r="357" spans="1:30">
      <c r="A357" s="1">
        <v>132</v>
      </c>
      <c r="B357" s="1" t="s">
        <v>27</v>
      </c>
      <c r="C357" t="str">
        <f t="shared" si="53"/>
        <v>Compact</v>
      </c>
      <c r="D357">
        <f t="shared" si="54"/>
        <v>132</v>
      </c>
      <c r="E357" t="e">
        <f t="shared" si="55"/>
        <v>#N/A</v>
      </c>
      <c r="F357" t="e">
        <f t="shared" si="55"/>
        <v>#N/A</v>
      </c>
      <c r="G357" t="e">
        <f t="shared" si="55"/>
        <v>#N/A</v>
      </c>
      <c r="H357" t="e">
        <f t="shared" si="56"/>
        <v>#N/A</v>
      </c>
      <c r="I357" t="e">
        <f t="shared" si="56"/>
        <v>#N/A</v>
      </c>
      <c r="J357" t="e">
        <f t="shared" si="56"/>
        <v>#N/A</v>
      </c>
      <c r="K357" t="e">
        <f t="shared" si="56"/>
        <v>#N/A</v>
      </c>
      <c r="M357" s="1">
        <v>250</v>
      </c>
      <c r="N357" s="1" t="s">
        <v>26</v>
      </c>
      <c r="O357">
        <f t="shared" si="57"/>
        <v>250</v>
      </c>
      <c r="P357" t="e">
        <f t="shared" si="58"/>
        <v>#N/A</v>
      </c>
      <c r="Q357" t="e">
        <f t="shared" si="59"/>
        <v>#N/A</v>
      </c>
      <c r="T357" s="22"/>
      <c r="U357" s="22"/>
      <c r="Z357" s="1">
        <v>40</v>
      </c>
      <c r="AA357" s="1" t="s">
        <v>26</v>
      </c>
      <c r="AB357">
        <f t="shared" si="60"/>
        <v>40</v>
      </c>
      <c r="AC357" t="e">
        <f t="shared" si="61"/>
        <v>#N/A</v>
      </c>
      <c r="AD357" t="e">
        <f t="shared" si="62"/>
        <v>#N/A</v>
      </c>
    </row>
    <row r="358" spans="1:30">
      <c r="A358" s="1">
        <v>129</v>
      </c>
      <c r="B358" s="1" t="s">
        <v>27</v>
      </c>
      <c r="C358" t="str">
        <f t="shared" si="53"/>
        <v>Compact</v>
      </c>
      <c r="D358">
        <f t="shared" si="54"/>
        <v>129</v>
      </c>
      <c r="E358" t="e">
        <f t="shared" si="55"/>
        <v>#N/A</v>
      </c>
      <c r="F358" t="e">
        <f t="shared" si="55"/>
        <v>#N/A</v>
      </c>
      <c r="G358" t="e">
        <f t="shared" si="55"/>
        <v>#N/A</v>
      </c>
      <c r="H358" t="e">
        <f t="shared" si="56"/>
        <v>#N/A</v>
      </c>
      <c r="I358" t="e">
        <f t="shared" si="56"/>
        <v>#N/A</v>
      </c>
      <c r="J358" t="e">
        <f t="shared" si="56"/>
        <v>#N/A</v>
      </c>
      <c r="K358" t="e">
        <f t="shared" si="56"/>
        <v>#N/A</v>
      </c>
      <c r="M358" s="1">
        <v>255</v>
      </c>
      <c r="N358" s="1" t="s">
        <v>26</v>
      </c>
      <c r="O358">
        <f t="shared" si="57"/>
        <v>255</v>
      </c>
      <c r="P358" t="e">
        <f t="shared" si="58"/>
        <v>#N/A</v>
      </c>
      <c r="Q358" t="e">
        <f t="shared" si="59"/>
        <v>#N/A</v>
      </c>
      <c r="T358" s="22"/>
      <c r="U358" s="22"/>
      <c r="Z358" s="1">
        <v>40</v>
      </c>
      <c r="AA358" s="1" t="s">
        <v>26</v>
      </c>
      <c r="AB358">
        <f t="shared" si="60"/>
        <v>40</v>
      </c>
      <c r="AC358" t="e">
        <f t="shared" si="61"/>
        <v>#N/A</v>
      </c>
      <c r="AD358" t="e">
        <f t="shared" si="62"/>
        <v>#N/A</v>
      </c>
    </row>
    <row r="359" spans="1:30">
      <c r="A359" s="1">
        <v>129</v>
      </c>
      <c r="B359" s="1" t="s">
        <v>27</v>
      </c>
      <c r="C359" t="str">
        <f t="shared" si="53"/>
        <v>Compact</v>
      </c>
      <c r="D359">
        <f t="shared" si="54"/>
        <v>129</v>
      </c>
      <c r="E359" t="e">
        <f t="shared" si="55"/>
        <v>#N/A</v>
      </c>
      <c r="F359" t="e">
        <f t="shared" si="55"/>
        <v>#N/A</v>
      </c>
      <c r="G359" t="e">
        <f t="shared" si="55"/>
        <v>#N/A</v>
      </c>
      <c r="H359" t="e">
        <f t="shared" si="56"/>
        <v>#N/A</v>
      </c>
      <c r="I359" t="e">
        <f t="shared" si="56"/>
        <v>#N/A</v>
      </c>
      <c r="J359" t="e">
        <f t="shared" si="56"/>
        <v>#N/A</v>
      </c>
      <c r="K359" t="e">
        <f t="shared" si="56"/>
        <v>#N/A</v>
      </c>
      <c r="M359" s="1">
        <v>320</v>
      </c>
      <c r="N359" s="1" t="s">
        <v>26</v>
      </c>
      <c r="O359">
        <f t="shared" si="57"/>
        <v>320</v>
      </c>
      <c r="P359" t="e">
        <f t="shared" si="58"/>
        <v>#N/A</v>
      </c>
      <c r="Q359" t="e">
        <f t="shared" si="59"/>
        <v>#N/A</v>
      </c>
      <c r="T359" s="22"/>
      <c r="U359" s="22"/>
      <c r="Z359" s="1">
        <v>52</v>
      </c>
      <c r="AA359" s="1" t="s">
        <v>26</v>
      </c>
      <c r="AB359">
        <f t="shared" si="60"/>
        <v>52</v>
      </c>
      <c r="AC359" t="e">
        <f t="shared" si="61"/>
        <v>#N/A</v>
      </c>
      <c r="AD359" t="e">
        <f t="shared" si="62"/>
        <v>#N/A</v>
      </c>
    </row>
    <row r="360" spans="1:30">
      <c r="A360" s="1">
        <v>158</v>
      </c>
      <c r="B360" s="1" t="s">
        <v>216</v>
      </c>
      <c r="C360" t="str">
        <f t="shared" si="53"/>
        <v>Passenger Van</v>
      </c>
      <c r="D360" t="e">
        <f t="shared" si="54"/>
        <v>#N/A</v>
      </c>
      <c r="E360" t="e">
        <f t="shared" si="55"/>
        <v>#N/A</v>
      </c>
      <c r="F360" t="e">
        <f t="shared" si="55"/>
        <v>#N/A</v>
      </c>
      <c r="G360" t="e">
        <f t="shared" si="55"/>
        <v>#N/A</v>
      </c>
      <c r="H360" t="e">
        <f t="shared" si="56"/>
        <v>#N/A</v>
      </c>
      <c r="I360" t="e">
        <f t="shared" si="56"/>
        <v>#N/A</v>
      </c>
      <c r="J360">
        <f t="shared" si="56"/>
        <v>158</v>
      </c>
      <c r="K360" t="e">
        <f t="shared" si="56"/>
        <v>#N/A</v>
      </c>
      <c r="M360" s="1">
        <v>225</v>
      </c>
      <c r="N360" s="1" t="s">
        <v>26</v>
      </c>
      <c r="O360">
        <f t="shared" si="57"/>
        <v>225</v>
      </c>
      <c r="P360" t="e">
        <f t="shared" si="58"/>
        <v>#N/A</v>
      </c>
      <c r="Q360" t="e">
        <f t="shared" si="59"/>
        <v>#N/A</v>
      </c>
      <c r="T360" s="22"/>
      <c r="U360" s="22"/>
      <c r="Z360" s="1">
        <v>45</v>
      </c>
      <c r="AA360" s="1" t="s">
        <v>26</v>
      </c>
      <c r="AB360">
        <f t="shared" si="60"/>
        <v>45</v>
      </c>
      <c r="AC360" t="e">
        <f t="shared" si="61"/>
        <v>#N/A</v>
      </c>
      <c r="AD360" t="e">
        <f t="shared" si="62"/>
        <v>#N/A</v>
      </c>
    </row>
    <row r="361" spans="1:30">
      <c r="A361" s="1">
        <v>170</v>
      </c>
      <c r="B361" s="1" t="s">
        <v>216</v>
      </c>
      <c r="C361" t="str">
        <f t="shared" si="53"/>
        <v>Passenger Van</v>
      </c>
      <c r="D361" t="e">
        <f t="shared" si="54"/>
        <v>#N/A</v>
      </c>
      <c r="E361" t="e">
        <f t="shared" si="55"/>
        <v>#N/A</v>
      </c>
      <c r="F361" t="e">
        <f t="shared" si="55"/>
        <v>#N/A</v>
      </c>
      <c r="G361" t="e">
        <f t="shared" si="55"/>
        <v>#N/A</v>
      </c>
      <c r="H361" t="e">
        <f t="shared" si="56"/>
        <v>#N/A</v>
      </c>
      <c r="I361" t="e">
        <f t="shared" si="56"/>
        <v>#N/A</v>
      </c>
      <c r="J361">
        <f t="shared" si="56"/>
        <v>170</v>
      </c>
      <c r="K361" t="e">
        <f t="shared" si="56"/>
        <v>#N/A</v>
      </c>
      <c r="M361" s="1">
        <v>220</v>
      </c>
      <c r="N361" s="1" t="s">
        <v>26</v>
      </c>
      <c r="O361">
        <f t="shared" si="57"/>
        <v>220</v>
      </c>
      <c r="P361" t="e">
        <f t="shared" si="58"/>
        <v>#N/A</v>
      </c>
      <c r="Q361" t="e">
        <f t="shared" si="59"/>
        <v>#N/A</v>
      </c>
      <c r="T361" s="22"/>
      <c r="U361" s="22"/>
      <c r="Z361" s="1">
        <v>45</v>
      </c>
      <c r="AA361" s="1" t="s">
        <v>26</v>
      </c>
      <c r="AB361">
        <f t="shared" si="60"/>
        <v>45</v>
      </c>
      <c r="AC361" t="e">
        <f t="shared" si="61"/>
        <v>#N/A</v>
      </c>
      <c r="AD361" t="e">
        <f t="shared" si="62"/>
        <v>#N/A</v>
      </c>
    </row>
    <row r="362" spans="1:30">
      <c r="A362" s="1">
        <v>125</v>
      </c>
      <c r="B362" s="1" t="s">
        <v>169</v>
      </c>
      <c r="C362" t="str">
        <f t="shared" si="53"/>
        <v>Medium</v>
      </c>
      <c r="D362" t="e">
        <f t="shared" si="54"/>
        <v>#N/A</v>
      </c>
      <c r="E362" t="e">
        <f t="shared" si="55"/>
        <v>#N/A</v>
      </c>
      <c r="F362" t="e">
        <f t="shared" si="55"/>
        <v>#N/A</v>
      </c>
      <c r="G362" t="e">
        <f t="shared" si="55"/>
        <v>#N/A</v>
      </c>
      <c r="H362">
        <f t="shared" si="56"/>
        <v>125</v>
      </c>
      <c r="I362" t="e">
        <f t="shared" si="56"/>
        <v>#N/A</v>
      </c>
      <c r="J362" t="e">
        <f t="shared" si="56"/>
        <v>#N/A</v>
      </c>
      <c r="K362" t="e">
        <f t="shared" si="56"/>
        <v>#N/A</v>
      </c>
      <c r="M362" s="1">
        <v>380</v>
      </c>
      <c r="N362" s="1" t="s">
        <v>26</v>
      </c>
      <c r="O362">
        <f t="shared" si="57"/>
        <v>380</v>
      </c>
      <c r="P362" t="e">
        <f t="shared" si="58"/>
        <v>#N/A</v>
      </c>
      <c r="Q362" t="e">
        <f t="shared" si="59"/>
        <v>#N/A</v>
      </c>
      <c r="T362" s="22"/>
      <c r="U362" s="22"/>
      <c r="Z362" s="1">
        <v>60</v>
      </c>
      <c r="AA362" s="1" t="s">
        <v>26</v>
      </c>
      <c r="AB362">
        <f t="shared" si="60"/>
        <v>60</v>
      </c>
      <c r="AC362" t="e">
        <f t="shared" si="61"/>
        <v>#N/A</v>
      </c>
      <c r="AD362" t="e">
        <f t="shared" si="62"/>
        <v>#N/A</v>
      </c>
    </row>
    <row r="363" spans="1:30">
      <c r="A363" s="1">
        <v>133</v>
      </c>
      <c r="B363" s="1" t="s">
        <v>169</v>
      </c>
      <c r="C363" t="str">
        <f t="shared" si="53"/>
        <v>Medium</v>
      </c>
      <c r="D363" t="e">
        <f t="shared" si="54"/>
        <v>#N/A</v>
      </c>
      <c r="E363" t="e">
        <f t="shared" si="55"/>
        <v>#N/A</v>
      </c>
      <c r="F363" t="e">
        <f t="shared" si="55"/>
        <v>#N/A</v>
      </c>
      <c r="G363" t="e">
        <f t="shared" si="55"/>
        <v>#N/A</v>
      </c>
      <c r="H363">
        <f t="shared" si="56"/>
        <v>133</v>
      </c>
      <c r="I363" t="e">
        <f t="shared" si="56"/>
        <v>#N/A</v>
      </c>
      <c r="J363" t="e">
        <f t="shared" si="56"/>
        <v>#N/A</v>
      </c>
      <c r="K363" t="e">
        <f t="shared" si="56"/>
        <v>#N/A</v>
      </c>
      <c r="M363" s="1">
        <v>380</v>
      </c>
      <c r="N363" s="1" t="s">
        <v>26</v>
      </c>
      <c r="O363">
        <f t="shared" si="57"/>
        <v>380</v>
      </c>
      <c r="P363" t="e">
        <f t="shared" si="58"/>
        <v>#N/A</v>
      </c>
      <c r="Q363" t="e">
        <f t="shared" si="59"/>
        <v>#N/A</v>
      </c>
      <c r="T363" s="22"/>
      <c r="U363" s="22"/>
      <c r="Z363" s="1">
        <v>60</v>
      </c>
      <c r="AA363" s="1" t="s">
        <v>26</v>
      </c>
      <c r="AB363">
        <f t="shared" si="60"/>
        <v>60</v>
      </c>
      <c r="AC363" t="e">
        <f t="shared" si="61"/>
        <v>#N/A</v>
      </c>
      <c r="AD363" t="e">
        <f t="shared" si="62"/>
        <v>#N/A</v>
      </c>
    </row>
    <row r="364" spans="1:30">
      <c r="A364" s="1">
        <v>144</v>
      </c>
      <c r="B364" s="1" t="s">
        <v>40</v>
      </c>
      <c r="C364" t="str">
        <f t="shared" si="53"/>
        <v>Medium</v>
      </c>
      <c r="D364" t="e">
        <f t="shared" si="54"/>
        <v>#N/A</v>
      </c>
      <c r="E364" t="e">
        <f t="shared" si="55"/>
        <v>#N/A</v>
      </c>
      <c r="F364" t="e">
        <f t="shared" si="55"/>
        <v>#N/A</v>
      </c>
      <c r="G364" t="e">
        <f t="shared" si="55"/>
        <v>#N/A</v>
      </c>
      <c r="H364">
        <f t="shared" si="56"/>
        <v>144</v>
      </c>
      <c r="I364" t="e">
        <f t="shared" si="56"/>
        <v>#N/A</v>
      </c>
      <c r="J364" t="e">
        <f t="shared" si="56"/>
        <v>#N/A</v>
      </c>
      <c r="K364" t="e">
        <f t="shared" si="56"/>
        <v>#N/A</v>
      </c>
      <c r="M364" s="1">
        <v>340</v>
      </c>
      <c r="N364" s="1" t="s">
        <v>26</v>
      </c>
      <c r="O364">
        <f t="shared" si="57"/>
        <v>340</v>
      </c>
      <c r="P364" t="e">
        <f t="shared" si="58"/>
        <v>#N/A</v>
      </c>
      <c r="Q364" t="e">
        <f t="shared" si="59"/>
        <v>#N/A</v>
      </c>
      <c r="T364" s="22"/>
      <c r="U364" s="22"/>
      <c r="Z364" s="1">
        <v>60</v>
      </c>
      <c r="AA364" s="1" t="s">
        <v>26</v>
      </c>
      <c r="AB364">
        <f t="shared" si="60"/>
        <v>60</v>
      </c>
      <c r="AC364" t="e">
        <f t="shared" si="61"/>
        <v>#N/A</v>
      </c>
      <c r="AD364" t="e">
        <f t="shared" si="62"/>
        <v>#N/A</v>
      </c>
    </row>
    <row r="365" spans="1:30">
      <c r="A365" s="1">
        <v>143</v>
      </c>
      <c r="B365" s="1" t="s">
        <v>40</v>
      </c>
      <c r="C365" t="str">
        <f t="shared" si="53"/>
        <v>Medium</v>
      </c>
      <c r="D365" t="e">
        <f t="shared" si="54"/>
        <v>#N/A</v>
      </c>
      <c r="E365" t="e">
        <f t="shared" si="55"/>
        <v>#N/A</v>
      </c>
      <c r="F365" t="e">
        <f t="shared" si="55"/>
        <v>#N/A</v>
      </c>
      <c r="G365" t="e">
        <f t="shared" si="55"/>
        <v>#N/A</v>
      </c>
      <c r="H365">
        <f t="shared" si="56"/>
        <v>143</v>
      </c>
      <c r="I365" t="e">
        <f t="shared" si="56"/>
        <v>#N/A</v>
      </c>
      <c r="J365" t="e">
        <f t="shared" si="56"/>
        <v>#N/A</v>
      </c>
      <c r="K365" t="e">
        <f t="shared" si="56"/>
        <v>#N/A</v>
      </c>
      <c r="M365" s="1">
        <v>480</v>
      </c>
      <c r="N365" s="1" t="s">
        <v>26</v>
      </c>
      <c r="O365">
        <f t="shared" si="57"/>
        <v>480</v>
      </c>
      <c r="P365" t="e">
        <f t="shared" si="58"/>
        <v>#N/A</v>
      </c>
      <c r="Q365" t="e">
        <f t="shared" si="59"/>
        <v>#N/A</v>
      </c>
      <c r="T365" s="22"/>
      <c r="U365" s="22"/>
      <c r="Z365" s="1">
        <v>87</v>
      </c>
      <c r="AA365" s="1" t="s">
        <v>26</v>
      </c>
      <c r="AB365">
        <f t="shared" si="60"/>
        <v>87</v>
      </c>
      <c r="AC365" t="e">
        <f t="shared" si="61"/>
        <v>#N/A</v>
      </c>
      <c r="AD365" t="e">
        <f t="shared" si="62"/>
        <v>#N/A</v>
      </c>
    </row>
    <row r="366" spans="1:30">
      <c r="A366" s="1">
        <v>192</v>
      </c>
      <c r="B366" s="1" t="s">
        <v>827</v>
      </c>
      <c r="C366" t="str">
        <f t="shared" si="53"/>
        <v>Luxury</v>
      </c>
      <c r="D366" t="e">
        <f t="shared" si="54"/>
        <v>#N/A</v>
      </c>
      <c r="E366" t="e">
        <f t="shared" si="55"/>
        <v>#N/A</v>
      </c>
      <c r="F366" t="e">
        <f t="shared" si="55"/>
        <v>#N/A</v>
      </c>
      <c r="G366">
        <f t="shared" si="55"/>
        <v>192</v>
      </c>
      <c r="H366" t="e">
        <f t="shared" si="56"/>
        <v>#N/A</v>
      </c>
      <c r="I366" t="e">
        <f t="shared" si="56"/>
        <v>#N/A</v>
      </c>
      <c r="J366" t="e">
        <f t="shared" si="56"/>
        <v>#N/A</v>
      </c>
      <c r="K366" t="e">
        <f t="shared" si="56"/>
        <v>#N/A</v>
      </c>
      <c r="M366" s="1">
        <v>465</v>
      </c>
      <c r="N366" s="1" t="s">
        <v>63</v>
      </c>
      <c r="O366" t="e">
        <f t="shared" si="57"/>
        <v>#N/A</v>
      </c>
      <c r="P366">
        <f t="shared" si="58"/>
        <v>465</v>
      </c>
      <c r="Q366" t="e">
        <f t="shared" si="59"/>
        <v>#N/A</v>
      </c>
      <c r="T366" s="22"/>
      <c r="U366" s="22"/>
      <c r="Z366" s="1">
        <v>102</v>
      </c>
      <c r="AA366" s="1" t="s">
        <v>63</v>
      </c>
      <c r="AB366" t="e">
        <f t="shared" si="60"/>
        <v>#N/A</v>
      </c>
      <c r="AC366">
        <f t="shared" si="61"/>
        <v>102</v>
      </c>
      <c r="AD366" t="e">
        <f t="shared" si="62"/>
        <v>#N/A</v>
      </c>
    </row>
    <row r="367" spans="1:30">
      <c r="A367" s="1">
        <v>149</v>
      </c>
      <c r="B367" s="1" t="s">
        <v>40</v>
      </c>
      <c r="C367" t="str">
        <f t="shared" si="53"/>
        <v>Medium</v>
      </c>
      <c r="D367" t="e">
        <f t="shared" si="54"/>
        <v>#N/A</v>
      </c>
      <c r="E367" t="e">
        <f t="shared" si="55"/>
        <v>#N/A</v>
      </c>
      <c r="F367" t="e">
        <f t="shared" si="55"/>
        <v>#N/A</v>
      </c>
      <c r="G367" t="e">
        <f t="shared" si="55"/>
        <v>#N/A</v>
      </c>
      <c r="H367">
        <f t="shared" si="56"/>
        <v>149</v>
      </c>
      <c r="I367" t="e">
        <f t="shared" si="56"/>
        <v>#N/A</v>
      </c>
      <c r="J367" t="e">
        <f t="shared" si="56"/>
        <v>#N/A</v>
      </c>
      <c r="K367" t="e">
        <f t="shared" si="56"/>
        <v>#N/A</v>
      </c>
      <c r="M367" s="1">
        <v>310</v>
      </c>
      <c r="N367" s="1" t="s">
        <v>56</v>
      </c>
      <c r="O367" t="e">
        <f t="shared" si="57"/>
        <v>#N/A</v>
      </c>
      <c r="P367" t="e">
        <f t="shared" si="58"/>
        <v>#N/A</v>
      </c>
      <c r="Q367">
        <f t="shared" si="59"/>
        <v>310</v>
      </c>
      <c r="T367" s="22"/>
      <c r="U367" s="22"/>
      <c r="Z367" s="1">
        <v>52</v>
      </c>
      <c r="AA367" s="1" t="s">
        <v>56</v>
      </c>
      <c r="AB367" t="e">
        <f t="shared" si="60"/>
        <v>#N/A</v>
      </c>
      <c r="AC367" t="e">
        <f t="shared" si="61"/>
        <v>#N/A</v>
      </c>
      <c r="AD367">
        <f t="shared" si="62"/>
        <v>52</v>
      </c>
    </row>
    <row r="368" spans="1:30">
      <c r="A368" s="1">
        <v>149</v>
      </c>
      <c r="B368" s="1" t="s">
        <v>40</v>
      </c>
      <c r="C368" t="str">
        <f t="shared" si="53"/>
        <v>Medium</v>
      </c>
      <c r="D368" t="e">
        <f t="shared" si="54"/>
        <v>#N/A</v>
      </c>
      <c r="E368" t="e">
        <f t="shared" si="55"/>
        <v>#N/A</v>
      </c>
      <c r="F368" t="e">
        <f t="shared" si="55"/>
        <v>#N/A</v>
      </c>
      <c r="G368" t="e">
        <f t="shared" si="55"/>
        <v>#N/A</v>
      </c>
      <c r="H368">
        <f t="shared" si="56"/>
        <v>149</v>
      </c>
      <c r="I368" t="e">
        <f t="shared" si="56"/>
        <v>#N/A</v>
      </c>
      <c r="J368" t="e">
        <f t="shared" si="56"/>
        <v>#N/A</v>
      </c>
      <c r="K368" t="e">
        <f t="shared" si="56"/>
        <v>#N/A</v>
      </c>
      <c r="M368" s="1">
        <v>350</v>
      </c>
      <c r="N368" s="1" t="s">
        <v>56</v>
      </c>
      <c r="O368" t="e">
        <f t="shared" si="57"/>
        <v>#N/A</v>
      </c>
      <c r="P368" t="e">
        <f t="shared" si="58"/>
        <v>#N/A</v>
      </c>
      <c r="Q368">
        <f t="shared" si="59"/>
        <v>350</v>
      </c>
      <c r="T368" s="22"/>
      <c r="U368" s="22"/>
      <c r="Z368" s="1">
        <v>59</v>
      </c>
      <c r="AA368" s="1" t="s">
        <v>56</v>
      </c>
      <c r="AB368" t="e">
        <f t="shared" si="60"/>
        <v>#N/A</v>
      </c>
      <c r="AC368" t="e">
        <f t="shared" si="61"/>
        <v>#N/A</v>
      </c>
      <c r="AD368">
        <f t="shared" si="62"/>
        <v>59</v>
      </c>
    </row>
    <row r="369" spans="1:30">
      <c r="A369" s="1">
        <v>145</v>
      </c>
      <c r="B369" s="1" t="s">
        <v>40</v>
      </c>
      <c r="C369" t="str">
        <f t="shared" si="53"/>
        <v>Medium</v>
      </c>
      <c r="D369" t="e">
        <f t="shared" si="54"/>
        <v>#N/A</v>
      </c>
      <c r="E369" t="e">
        <f t="shared" si="55"/>
        <v>#N/A</v>
      </c>
      <c r="F369" t="e">
        <f t="shared" si="55"/>
        <v>#N/A</v>
      </c>
      <c r="G369" t="e">
        <f t="shared" si="55"/>
        <v>#N/A</v>
      </c>
      <c r="H369">
        <f t="shared" si="56"/>
        <v>145</v>
      </c>
      <c r="I369" t="e">
        <f t="shared" si="56"/>
        <v>#N/A</v>
      </c>
      <c r="J369" t="e">
        <f t="shared" si="56"/>
        <v>#N/A</v>
      </c>
      <c r="K369" t="e">
        <f t="shared" si="56"/>
        <v>#N/A</v>
      </c>
      <c r="M369" s="1">
        <v>450</v>
      </c>
      <c r="N369" s="1" t="s">
        <v>56</v>
      </c>
      <c r="O369" t="e">
        <f t="shared" si="57"/>
        <v>#N/A</v>
      </c>
      <c r="P369" t="e">
        <f t="shared" si="58"/>
        <v>#N/A</v>
      </c>
      <c r="Q369">
        <f t="shared" si="59"/>
        <v>450</v>
      </c>
      <c r="T369" s="22"/>
      <c r="U369" s="22"/>
      <c r="Z369" s="1">
        <v>77</v>
      </c>
      <c r="AA369" s="1" t="s">
        <v>56</v>
      </c>
      <c r="AB369" t="e">
        <f t="shared" si="60"/>
        <v>#N/A</v>
      </c>
      <c r="AC369" t="e">
        <f t="shared" si="61"/>
        <v>#N/A</v>
      </c>
      <c r="AD369">
        <f t="shared" si="62"/>
        <v>77</v>
      </c>
    </row>
    <row r="370" spans="1:30">
      <c r="A370" s="1">
        <v>151</v>
      </c>
      <c r="B370" s="1" t="s">
        <v>40</v>
      </c>
      <c r="C370" t="str">
        <f t="shared" si="53"/>
        <v>Medium</v>
      </c>
      <c r="D370" t="e">
        <f t="shared" si="54"/>
        <v>#N/A</v>
      </c>
      <c r="E370" t="e">
        <f t="shared" si="55"/>
        <v>#N/A</v>
      </c>
      <c r="F370" t="e">
        <f t="shared" si="55"/>
        <v>#N/A</v>
      </c>
      <c r="G370" t="e">
        <f t="shared" si="55"/>
        <v>#N/A</v>
      </c>
      <c r="H370">
        <f t="shared" si="56"/>
        <v>151</v>
      </c>
      <c r="I370" t="e">
        <f t="shared" si="56"/>
        <v>#N/A</v>
      </c>
      <c r="J370" t="e">
        <f t="shared" si="56"/>
        <v>#N/A</v>
      </c>
      <c r="K370" t="e">
        <f t="shared" si="56"/>
        <v>#N/A</v>
      </c>
      <c r="M370" s="1">
        <v>450</v>
      </c>
      <c r="N370" s="1" t="s">
        <v>63</v>
      </c>
      <c r="O370" t="e">
        <f t="shared" si="57"/>
        <v>#N/A</v>
      </c>
      <c r="P370">
        <f t="shared" si="58"/>
        <v>450</v>
      </c>
      <c r="Q370" t="e">
        <f t="shared" si="59"/>
        <v>#N/A</v>
      </c>
      <c r="T370" s="22"/>
      <c r="U370" s="22"/>
      <c r="Z370" s="1">
        <v>79</v>
      </c>
      <c r="AA370" s="1" t="s">
        <v>63</v>
      </c>
      <c r="AB370" t="e">
        <f t="shared" si="60"/>
        <v>#N/A</v>
      </c>
      <c r="AC370">
        <f t="shared" si="61"/>
        <v>79</v>
      </c>
      <c r="AD370" t="e">
        <f t="shared" si="62"/>
        <v>#N/A</v>
      </c>
    </row>
    <row r="371" spans="1:30">
      <c r="A371" s="1">
        <v>145</v>
      </c>
      <c r="B371" s="1" t="s">
        <v>40</v>
      </c>
      <c r="C371" t="str">
        <f t="shared" si="53"/>
        <v>Medium</v>
      </c>
      <c r="D371" t="e">
        <f t="shared" si="54"/>
        <v>#N/A</v>
      </c>
      <c r="E371" t="e">
        <f t="shared" si="55"/>
        <v>#N/A</v>
      </c>
      <c r="F371" t="e">
        <f t="shared" si="55"/>
        <v>#N/A</v>
      </c>
      <c r="G371" t="e">
        <f t="shared" si="55"/>
        <v>#N/A</v>
      </c>
      <c r="H371">
        <f t="shared" si="56"/>
        <v>145</v>
      </c>
      <c r="I371" t="e">
        <f t="shared" si="56"/>
        <v>#N/A</v>
      </c>
      <c r="J371" t="e">
        <f t="shared" si="56"/>
        <v>#N/A</v>
      </c>
      <c r="K371" t="e">
        <f t="shared" si="56"/>
        <v>#N/A</v>
      </c>
      <c r="M371" s="1">
        <v>360</v>
      </c>
      <c r="N371" s="1" t="s">
        <v>56</v>
      </c>
      <c r="O371" t="e">
        <f t="shared" si="57"/>
        <v>#N/A</v>
      </c>
      <c r="P371" t="e">
        <f t="shared" si="58"/>
        <v>#N/A</v>
      </c>
      <c r="Q371">
        <f t="shared" si="59"/>
        <v>360</v>
      </c>
      <c r="T371" s="22"/>
      <c r="U371" s="22"/>
      <c r="Z371" s="1">
        <v>59</v>
      </c>
      <c r="AA371" s="1" t="s">
        <v>56</v>
      </c>
      <c r="AB371" t="e">
        <f t="shared" si="60"/>
        <v>#N/A</v>
      </c>
      <c r="AC371" t="e">
        <f t="shared" si="61"/>
        <v>#N/A</v>
      </c>
      <c r="AD371">
        <f t="shared" si="62"/>
        <v>59</v>
      </c>
    </row>
    <row r="372" spans="1:30">
      <c r="A372" s="1">
        <v>141</v>
      </c>
      <c r="B372" s="1" t="s">
        <v>40</v>
      </c>
      <c r="C372" t="str">
        <f t="shared" si="53"/>
        <v>Medium</v>
      </c>
      <c r="D372" t="e">
        <f t="shared" si="54"/>
        <v>#N/A</v>
      </c>
      <c r="E372" t="e">
        <f t="shared" si="55"/>
        <v>#N/A</v>
      </c>
      <c r="F372" t="e">
        <f t="shared" si="55"/>
        <v>#N/A</v>
      </c>
      <c r="G372" t="e">
        <f t="shared" si="55"/>
        <v>#N/A</v>
      </c>
      <c r="H372">
        <f t="shared" si="56"/>
        <v>141</v>
      </c>
      <c r="I372" t="e">
        <f t="shared" si="56"/>
        <v>#N/A</v>
      </c>
      <c r="J372" t="e">
        <f t="shared" si="56"/>
        <v>#N/A</v>
      </c>
      <c r="K372" t="e">
        <f t="shared" si="56"/>
        <v>#N/A</v>
      </c>
      <c r="M372" s="1">
        <v>455</v>
      </c>
      <c r="N372" s="1" t="s">
        <v>56</v>
      </c>
      <c r="O372" t="e">
        <f t="shared" si="57"/>
        <v>#N/A</v>
      </c>
      <c r="P372" t="e">
        <f t="shared" si="58"/>
        <v>#N/A</v>
      </c>
      <c r="Q372">
        <f t="shared" si="59"/>
        <v>455</v>
      </c>
      <c r="T372" s="22"/>
      <c r="U372" s="22"/>
      <c r="Z372" s="1">
        <v>77</v>
      </c>
      <c r="AA372" s="1" t="s">
        <v>56</v>
      </c>
      <c r="AB372" t="e">
        <f t="shared" si="60"/>
        <v>#N/A</v>
      </c>
      <c r="AC372" t="e">
        <f t="shared" si="61"/>
        <v>#N/A</v>
      </c>
      <c r="AD372">
        <f t="shared" si="62"/>
        <v>77</v>
      </c>
    </row>
    <row r="373" spans="1:30">
      <c r="A373" s="1">
        <v>150</v>
      </c>
      <c r="B373" s="1" t="s">
        <v>40</v>
      </c>
      <c r="C373" t="str">
        <f t="shared" si="53"/>
        <v>Medium</v>
      </c>
      <c r="D373" t="e">
        <f t="shared" si="54"/>
        <v>#N/A</v>
      </c>
      <c r="E373" t="e">
        <f t="shared" si="55"/>
        <v>#N/A</v>
      </c>
      <c r="F373" t="e">
        <f t="shared" si="55"/>
        <v>#N/A</v>
      </c>
      <c r="G373" t="e">
        <f t="shared" si="55"/>
        <v>#N/A</v>
      </c>
      <c r="H373">
        <f t="shared" si="56"/>
        <v>150</v>
      </c>
      <c r="I373" t="e">
        <f t="shared" si="56"/>
        <v>#N/A</v>
      </c>
      <c r="J373" t="e">
        <f t="shared" si="56"/>
        <v>#N/A</v>
      </c>
      <c r="K373" t="e">
        <f t="shared" si="56"/>
        <v>#N/A</v>
      </c>
      <c r="M373" s="1">
        <v>450</v>
      </c>
      <c r="N373" s="1" t="s">
        <v>63</v>
      </c>
      <c r="O373" t="e">
        <f t="shared" si="57"/>
        <v>#N/A</v>
      </c>
      <c r="P373">
        <f t="shared" si="58"/>
        <v>450</v>
      </c>
      <c r="Q373" t="e">
        <f t="shared" si="59"/>
        <v>#N/A</v>
      </c>
      <c r="T373" s="22"/>
      <c r="U373" s="22"/>
      <c r="Z373" s="1">
        <v>77</v>
      </c>
      <c r="AA373" s="1" t="s">
        <v>63</v>
      </c>
      <c r="AB373" t="e">
        <f t="shared" si="60"/>
        <v>#N/A</v>
      </c>
      <c r="AC373">
        <f t="shared" si="61"/>
        <v>77</v>
      </c>
      <c r="AD373" t="e">
        <f t="shared" si="62"/>
        <v>#N/A</v>
      </c>
    </row>
    <row r="374" spans="1:30">
      <c r="A374" s="1">
        <v>141</v>
      </c>
      <c r="B374" s="1" t="s">
        <v>40</v>
      </c>
      <c r="C374" t="str">
        <f t="shared" si="53"/>
        <v>Medium</v>
      </c>
      <c r="D374" t="e">
        <f t="shared" si="54"/>
        <v>#N/A</v>
      </c>
      <c r="E374" t="e">
        <f t="shared" si="55"/>
        <v>#N/A</v>
      </c>
      <c r="F374" t="e">
        <f t="shared" si="55"/>
        <v>#N/A</v>
      </c>
      <c r="G374" t="e">
        <f t="shared" si="55"/>
        <v>#N/A</v>
      </c>
      <c r="H374">
        <f t="shared" si="56"/>
        <v>141</v>
      </c>
      <c r="I374" t="e">
        <f t="shared" si="56"/>
        <v>#N/A</v>
      </c>
      <c r="J374" t="e">
        <f t="shared" si="56"/>
        <v>#N/A</v>
      </c>
      <c r="K374" t="e">
        <f t="shared" si="56"/>
        <v>#N/A</v>
      </c>
      <c r="M374" s="1">
        <v>370</v>
      </c>
      <c r="N374" s="1" t="s">
        <v>56</v>
      </c>
      <c r="O374" t="e">
        <f t="shared" si="57"/>
        <v>#N/A</v>
      </c>
      <c r="P374" t="e">
        <f t="shared" si="58"/>
        <v>#N/A</v>
      </c>
      <c r="Q374">
        <f t="shared" si="59"/>
        <v>370</v>
      </c>
      <c r="T374" s="22"/>
      <c r="U374" s="22"/>
      <c r="Z374" s="1">
        <v>59</v>
      </c>
      <c r="AA374" s="1" t="s">
        <v>56</v>
      </c>
      <c r="AB374" t="e">
        <f t="shared" si="60"/>
        <v>#N/A</v>
      </c>
      <c r="AC374" t="e">
        <f t="shared" si="61"/>
        <v>#N/A</v>
      </c>
      <c r="AD374">
        <f t="shared" si="62"/>
        <v>59</v>
      </c>
    </row>
    <row r="375" spans="1:30">
      <c r="A375" s="1">
        <v>138</v>
      </c>
      <c r="B375" s="1" t="s">
        <v>40</v>
      </c>
      <c r="C375" t="str">
        <f t="shared" si="53"/>
        <v>Medium</v>
      </c>
      <c r="D375" t="e">
        <f t="shared" si="54"/>
        <v>#N/A</v>
      </c>
      <c r="E375" t="e">
        <f t="shared" si="55"/>
        <v>#N/A</v>
      </c>
      <c r="F375" t="e">
        <f t="shared" si="55"/>
        <v>#N/A</v>
      </c>
      <c r="G375" t="e">
        <f t="shared" si="55"/>
        <v>#N/A</v>
      </c>
      <c r="H375">
        <f t="shared" si="56"/>
        <v>138</v>
      </c>
      <c r="I375" t="e">
        <f t="shared" si="56"/>
        <v>#N/A</v>
      </c>
      <c r="J375" t="e">
        <f t="shared" si="56"/>
        <v>#N/A</v>
      </c>
      <c r="K375" t="e">
        <f t="shared" si="56"/>
        <v>#N/A</v>
      </c>
      <c r="M375" s="1">
        <v>470</v>
      </c>
      <c r="N375" s="1" t="s">
        <v>56</v>
      </c>
      <c r="O375" t="e">
        <f t="shared" si="57"/>
        <v>#N/A</v>
      </c>
      <c r="P375" t="e">
        <f t="shared" si="58"/>
        <v>#N/A</v>
      </c>
      <c r="Q375">
        <f t="shared" si="59"/>
        <v>470</v>
      </c>
      <c r="T375" s="22"/>
      <c r="U375" s="22"/>
      <c r="Z375" s="1">
        <v>77</v>
      </c>
      <c r="AA375" s="1" t="s">
        <v>56</v>
      </c>
      <c r="AB375" t="e">
        <f t="shared" si="60"/>
        <v>#N/A</v>
      </c>
      <c r="AC375" t="e">
        <f t="shared" si="61"/>
        <v>#N/A</v>
      </c>
      <c r="AD375">
        <f t="shared" si="62"/>
        <v>77</v>
      </c>
    </row>
    <row r="376" spans="1:30">
      <c r="A376" s="1">
        <v>146</v>
      </c>
      <c r="B376" s="1" t="s">
        <v>40</v>
      </c>
      <c r="C376" t="str">
        <f t="shared" si="53"/>
        <v>Medium</v>
      </c>
      <c r="D376" t="e">
        <f t="shared" si="54"/>
        <v>#N/A</v>
      </c>
      <c r="E376" t="e">
        <f t="shared" si="55"/>
        <v>#N/A</v>
      </c>
      <c r="F376" t="e">
        <f t="shared" si="55"/>
        <v>#N/A</v>
      </c>
      <c r="G376" t="e">
        <f t="shared" si="55"/>
        <v>#N/A</v>
      </c>
      <c r="H376">
        <f t="shared" si="56"/>
        <v>146</v>
      </c>
      <c r="I376" t="e">
        <f t="shared" si="56"/>
        <v>#N/A</v>
      </c>
      <c r="J376" t="e">
        <f t="shared" si="56"/>
        <v>#N/A</v>
      </c>
      <c r="K376" t="e">
        <f t="shared" si="56"/>
        <v>#N/A</v>
      </c>
      <c r="M376" s="1">
        <v>460</v>
      </c>
      <c r="N376" s="1" t="s">
        <v>63</v>
      </c>
      <c r="O376" t="e">
        <f t="shared" si="57"/>
        <v>#N/A</v>
      </c>
      <c r="P376">
        <f t="shared" si="58"/>
        <v>460</v>
      </c>
      <c r="Q376" t="e">
        <f t="shared" si="59"/>
        <v>#N/A</v>
      </c>
      <c r="T376" s="22"/>
      <c r="U376" s="22"/>
      <c r="Z376" s="1">
        <v>77</v>
      </c>
      <c r="AA376" s="1" t="s">
        <v>63</v>
      </c>
      <c r="AB376" t="e">
        <f t="shared" si="60"/>
        <v>#N/A</v>
      </c>
      <c r="AC376">
        <f t="shared" si="61"/>
        <v>77</v>
      </c>
      <c r="AD376" t="e">
        <f t="shared" si="62"/>
        <v>#N/A</v>
      </c>
    </row>
    <row r="377" spans="1:30">
      <c r="A377" s="1">
        <v>143</v>
      </c>
      <c r="B377" s="1" t="s">
        <v>40</v>
      </c>
      <c r="C377" t="str">
        <f t="shared" si="53"/>
        <v>Medium</v>
      </c>
      <c r="D377" t="e">
        <f t="shared" si="54"/>
        <v>#N/A</v>
      </c>
      <c r="E377" t="e">
        <f t="shared" si="55"/>
        <v>#N/A</v>
      </c>
      <c r="F377" t="e">
        <f t="shared" si="55"/>
        <v>#N/A</v>
      </c>
      <c r="G377" t="e">
        <f t="shared" si="55"/>
        <v>#N/A</v>
      </c>
      <c r="H377">
        <f t="shared" si="56"/>
        <v>143</v>
      </c>
      <c r="I377" t="e">
        <f t="shared" si="56"/>
        <v>#N/A</v>
      </c>
      <c r="J377" t="e">
        <f t="shared" si="56"/>
        <v>#N/A</v>
      </c>
      <c r="K377" t="e">
        <f t="shared" si="56"/>
        <v>#N/A</v>
      </c>
      <c r="M377" s="1">
        <v>470</v>
      </c>
      <c r="N377" s="1" t="s">
        <v>63</v>
      </c>
      <c r="O377" t="e">
        <f t="shared" si="57"/>
        <v>#N/A</v>
      </c>
      <c r="P377">
        <f t="shared" si="58"/>
        <v>470</v>
      </c>
      <c r="Q377" t="e">
        <f t="shared" si="59"/>
        <v>#N/A</v>
      </c>
      <c r="T377" s="22"/>
      <c r="U377" s="22"/>
      <c r="Z377" s="1">
        <v>79</v>
      </c>
      <c r="AA377" s="1" t="s">
        <v>63</v>
      </c>
      <c r="AB377" t="e">
        <f t="shared" si="60"/>
        <v>#N/A</v>
      </c>
      <c r="AC377">
        <f t="shared" si="61"/>
        <v>79</v>
      </c>
      <c r="AD377" t="e">
        <f t="shared" si="62"/>
        <v>#N/A</v>
      </c>
    </row>
    <row r="378" spans="1:30">
      <c r="A378" s="1">
        <v>147</v>
      </c>
      <c r="B378" s="1" t="s">
        <v>40</v>
      </c>
      <c r="C378" t="str">
        <f t="shared" si="53"/>
        <v>Medium</v>
      </c>
      <c r="D378" t="e">
        <f t="shared" si="54"/>
        <v>#N/A</v>
      </c>
      <c r="E378" t="e">
        <f t="shared" si="55"/>
        <v>#N/A</v>
      </c>
      <c r="F378" t="e">
        <f t="shared" si="55"/>
        <v>#N/A</v>
      </c>
      <c r="G378" t="e">
        <f t="shared" si="55"/>
        <v>#N/A</v>
      </c>
      <c r="H378">
        <f t="shared" si="56"/>
        <v>147</v>
      </c>
      <c r="I378" t="e">
        <f t="shared" si="56"/>
        <v>#N/A</v>
      </c>
      <c r="J378" t="e">
        <f t="shared" si="56"/>
        <v>#N/A</v>
      </c>
      <c r="K378" t="e">
        <f t="shared" si="56"/>
        <v>#N/A</v>
      </c>
      <c r="M378" s="1">
        <v>460</v>
      </c>
      <c r="N378" s="1" t="s">
        <v>63</v>
      </c>
      <c r="O378" t="e">
        <f t="shared" si="57"/>
        <v>#N/A</v>
      </c>
      <c r="P378">
        <f t="shared" si="58"/>
        <v>460</v>
      </c>
      <c r="Q378" t="e">
        <f t="shared" si="59"/>
        <v>#N/A</v>
      </c>
      <c r="T378" s="22"/>
      <c r="U378" s="22"/>
      <c r="Z378" s="1">
        <v>79</v>
      </c>
      <c r="AA378" s="1" t="s">
        <v>63</v>
      </c>
      <c r="AB378" t="e">
        <f t="shared" si="60"/>
        <v>#N/A</v>
      </c>
      <c r="AC378">
        <f t="shared" si="61"/>
        <v>79</v>
      </c>
      <c r="AD378" t="e">
        <f t="shared" si="62"/>
        <v>#N/A</v>
      </c>
    </row>
    <row r="379" spans="1:30">
      <c r="A379" s="1">
        <v>166</v>
      </c>
      <c r="B379" s="1" t="s">
        <v>89</v>
      </c>
      <c r="C379" t="str">
        <f t="shared" si="53"/>
        <v>Large</v>
      </c>
      <c r="D379" t="e">
        <f t="shared" si="54"/>
        <v>#N/A</v>
      </c>
      <c r="E379" t="e">
        <f t="shared" si="55"/>
        <v>#N/A</v>
      </c>
      <c r="F379">
        <f t="shared" si="55"/>
        <v>166</v>
      </c>
      <c r="G379" t="e">
        <f t="shared" si="55"/>
        <v>#N/A</v>
      </c>
      <c r="H379" t="e">
        <f t="shared" si="56"/>
        <v>#N/A</v>
      </c>
      <c r="I379" t="e">
        <f t="shared" si="56"/>
        <v>#N/A</v>
      </c>
      <c r="J379" t="e">
        <f t="shared" si="56"/>
        <v>#N/A</v>
      </c>
      <c r="K379" t="e">
        <f t="shared" si="56"/>
        <v>#N/A</v>
      </c>
      <c r="M379" s="1">
        <v>390</v>
      </c>
      <c r="N379" s="1" t="s">
        <v>26</v>
      </c>
      <c r="O379">
        <f t="shared" si="57"/>
        <v>390</v>
      </c>
      <c r="P379" t="e">
        <f t="shared" si="58"/>
        <v>#N/A</v>
      </c>
      <c r="Q379" t="e">
        <f t="shared" si="59"/>
        <v>#N/A</v>
      </c>
      <c r="T379" s="22"/>
      <c r="U379" s="22"/>
      <c r="Z379" s="1">
        <v>81</v>
      </c>
      <c r="AA379" s="1" t="s">
        <v>26</v>
      </c>
      <c r="AB379">
        <f t="shared" si="60"/>
        <v>81</v>
      </c>
      <c r="AC379" t="e">
        <f t="shared" si="61"/>
        <v>#N/A</v>
      </c>
      <c r="AD379" t="e">
        <f t="shared" si="62"/>
        <v>#N/A</v>
      </c>
    </row>
    <row r="380" spans="1:30">
      <c r="A380" s="1">
        <v>149</v>
      </c>
      <c r="B380" s="1" t="s">
        <v>89</v>
      </c>
      <c r="C380" t="str">
        <f t="shared" si="53"/>
        <v>Large</v>
      </c>
      <c r="D380" t="e">
        <f t="shared" si="54"/>
        <v>#N/A</v>
      </c>
      <c r="E380" t="e">
        <f t="shared" si="55"/>
        <v>#N/A</v>
      </c>
      <c r="F380">
        <f t="shared" si="55"/>
        <v>149</v>
      </c>
      <c r="G380" t="e">
        <f t="shared" si="55"/>
        <v>#N/A</v>
      </c>
      <c r="H380" t="e">
        <f t="shared" si="56"/>
        <v>#N/A</v>
      </c>
      <c r="I380" t="e">
        <f t="shared" si="56"/>
        <v>#N/A</v>
      </c>
      <c r="J380" t="e">
        <f t="shared" si="56"/>
        <v>#N/A</v>
      </c>
      <c r="K380" t="e">
        <f t="shared" si="56"/>
        <v>#N/A</v>
      </c>
      <c r="M380" s="1">
        <v>330</v>
      </c>
      <c r="N380" s="1" t="s">
        <v>26</v>
      </c>
      <c r="O380">
        <f t="shared" si="57"/>
        <v>330</v>
      </c>
      <c r="P380" t="e">
        <f t="shared" si="58"/>
        <v>#N/A</v>
      </c>
      <c r="Q380" t="e">
        <f t="shared" si="59"/>
        <v>#N/A</v>
      </c>
      <c r="T380" s="22"/>
      <c r="U380" s="22"/>
      <c r="Z380" s="1">
        <v>68</v>
      </c>
      <c r="AA380" s="1" t="s">
        <v>26</v>
      </c>
      <c r="AB380">
        <f t="shared" si="60"/>
        <v>68</v>
      </c>
      <c r="AC380" t="e">
        <f t="shared" si="61"/>
        <v>#N/A</v>
      </c>
      <c r="AD380" t="e">
        <f t="shared" si="62"/>
        <v>#N/A</v>
      </c>
    </row>
    <row r="381" spans="1:30">
      <c r="A381" s="1">
        <v>155</v>
      </c>
      <c r="B381" s="1" t="s">
        <v>33</v>
      </c>
      <c r="C381" t="str">
        <f t="shared" si="53"/>
        <v>Compact</v>
      </c>
      <c r="D381">
        <f t="shared" si="54"/>
        <v>155</v>
      </c>
      <c r="E381" t="e">
        <f t="shared" si="55"/>
        <v>#N/A</v>
      </c>
      <c r="F381" t="e">
        <f t="shared" si="55"/>
        <v>#N/A</v>
      </c>
      <c r="G381" t="e">
        <f t="shared" si="55"/>
        <v>#N/A</v>
      </c>
      <c r="H381" t="e">
        <f t="shared" si="56"/>
        <v>#N/A</v>
      </c>
      <c r="I381" t="e">
        <f t="shared" si="56"/>
        <v>#N/A</v>
      </c>
      <c r="J381" t="e">
        <f t="shared" si="56"/>
        <v>#N/A</v>
      </c>
      <c r="K381" t="e">
        <f t="shared" si="56"/>
        <v>#N/A</v>
      </c>
      <c r="M381" s="1">
        <v>325</v>
      </c>
      <c r="N381" s="1" t="s">
        <v>63</v>
      </c>
      <c r="O381" t="e">
        <f t="shared" si="57"/>
        <v>#N/A</v>
      </c>
      <c r="P381">
        <f t="shared" si="58"/>
        <v>325</v>
      </c>
      <c r="Q381" t="e">
        <f t="shared" si="59"/>
        <v>#N/A</v>
      </c>
      <c r="T381" s="22"/>
      <c r="U381" s="22"/>
      <c r="Z381" s="1">
        <v>62</v>
      </c>
      <c r="AA381" s="1" t="s">
        <v>63</v>
      </c>
      <c r="AB381" t="e">
        <f t="shared" si="60"/>
        <v>#N/A</v>
      </c>
      <c r="AC381">
        <f t="shared" si="61"/>
        <v>62</v>
      </c>
      <c r="AD381" t="e">
        <f t="shared" si="62"/>
        <v>#N/A</v>
      </c>
    </row>
    <row r="382" spans="1:30">
      <c r="A382" s="1">
        <v>141</v>
      </c>
      <c r="B382" s="1" t="s">
        <v>33</v>
      </c>
      <c r="C382" t="str">
        <f t="shared" si="53"/>
        <v>Compact</v>
      </c>
      <c r="D382">
        <f t="shared" si="54"/>
        <v>141</v>
      </c>
      <c r="E382" t="e">
        <f t="shared" si="55"/>
        <v>#N/A</v>
      </c>
      <c r="F382" t="e">
        <f t="shared" si="55"/>
        <v>#N/A</v>
      </c>
      <c r="G382" t="e">
        <f t="shared" si="55"/>
        <v>#N/A</v>
      </c>
      <c r="H382" t="e">
        <f t="shared" si="56"/>
        <v>#N/A</v>
      </c>
      <c r="I382" t="e">
        <f t="shared" si="56"/>
        <v>#N/A</v>
      </c>
      <c r="J382" t="e">
        <f t="shared" si="56"/>
        <v>#N/A</v>
      </c>
      <c r="K382" t="e">
        <f t="shared" si="56"/>
        <v>#N/A</v>
      </c>
      <c r="M382" s="1">
        <v>335</v>
      </c>
      <c r="N382" s="1" t="s">
        <v>56</v>
      </c>
      <c r="O382" t="e">
        <f t="shared" si="57"/>
        <v>#N/A</v>
      </c>
      <c r="P382" t="e">
        <f t="shared" si="58"/>
        <v>#N/A</v>
      </c>
      <c r="Q382">
        <f t="shared" si="59"/>
        <v>335</v>
      </c>
      <c r="T382" s="22"/>
      <c r="U382" s="22"/>
      <c r="Z382" s="1">
        <v>62</v>
      </c>
      <c r="AA382" s="1" t="s">
        <v>56</v>
      </c>
      <c r="AB382" t="e">
        <f t="shared" si="60"/>
        <v>#N/A</v>
      </c>
      <c r="AC382" t="e">
        <f t="shared" si="61"/>
        <v>#N/A</v>
      </c>
      <c r="AD382">
        <f t="shared" si="62"/>
        <v>62</v>
      </c>
    </row>
    <row r="383" spans="1:30">
      <c r="A383" s="1">
        <v>152</v>
      </c>
      <c r="B383" s="1" t="s">
        <v>33</v>
      </c>
      <c r="C383" t="str">
        <f t="shared" si="53"/>
        <v>Compact</v>
      </c>
      <c r="D383">
        <f t="shared" si="54"/>
        <v>152</v>
      </c>
      <c r="E383" t="e">
        <f t="shared" si="55"/>
        <v>#N/A</v>
      </c>
      <c r="F383" t="e">
        <f t="shared" si="55"/>
        <v>#N/A</v>
      </c>
      <c r="G383" t="e">
        <f t="shared" si="55"/>
        <v>#N/A</v>
      </c>
      <c r="H383" t="e">
        <f t="shared" si="56"/>
        <v>#N/A</v>
      </c>
      <c r="I383" t="e">
        <f t="shared" si="56"/>
        <v>#N/A</v>
      </c>
      <c r="J383" t="e">
        <f t="shared" si="56"/>
        <v>#N/A</v>
      </c>
      <c r="K383" t="e">
        <f t="shared" si="56"/>
        <v>#N/A</v>
      </c>
      <c r="M383" s="1">
        <v>250</v>
      </c>
      <c r="N383" s="1" t="s">
        <v>56</v>
      </c>
      <c r="O383" t="e">
        <f t="shared" si="57"/>
        <v>#N/A</v>
      </c>
      <c r="P383" t="e">
        <f t="shared" si="58"/>
        <v>#N/A</v>
      </c>
      <c r="Q383">
        <f t="shared" si="59"/>
        <v>250</v>
      </c>
      <c r="T383" s="22"/>
      <c r="U383" s="22"/>
      <c r="Z383" s="1">
        <v>47</v>
      </c>
      <c r="AA383" s="1" t="s">
        <v>56</v>
      </c>
      <c r="AB383" t="e">
        <f t="shared" si="60"/>
        <v>#N/A</v>
      </c>
      <c r="AC383" t="e">
        <f t="shared" si="61"/>
        <v>#N/A</v>
      </c>
      <c r="AD383">
        <f t="shared" si="62"/>
        <v>47</v>
      </c>
    </row>
    <row r="384" spans="1:30">
      <c r="A384" s="1">
        <v>148</v>
      </c>
      <c r="B384" s="1" t="s">
        <v>33</v>
      </c>
      <c r="C384" t="str">
        <f t="shared" si="53"/>
        <v>Compact</v>
      </c>
      <c r="D384">
        <f t="shared" si="54"/>
        <v>148</v>
      </c>
      <c r="E384" t="e">
        <f t="shared" si="55"/>
        <v>#N/A</v>
      </c>
      <c r="F384" t="e">
        <f t="shared" si="55"/>
        <v>#N/A</v>
      </c>
      <c r="G384" t="e">
        <f t="shared" si="55"/>
        <v>#N/A</v>
      </c>
      <c r="H384" t="e">
        <f t="shared" si="56"/>
        <v>#N/A</v>
      </c>
      <c r="I384" t="e">
        <f t="shared" si="56"/>
        <v>#N/A</v>
      </c>
      <c r="J384" t="e">
        <f t="shared" si="56"/>
        <v>#N/A</v>
      </c>
      <c r="K384" t="e">
        <f t="shared" si="56"/>
        <v>#N/A</v>
      </c>
      <c r="M384" s="1">
        <v>335</v>
      </c>
      <c r="N384" s="1" t="s">
        <v>56</v>
      </c>
      <c r="O384" t="e">
        <f t="shared" si="57"/>
        <v>#N/A</v>
      </c>
      <c r="P384" t="e">
        <f t="shared" si="58"/>
        <v>#N/A</v>
      </c>
      <c r="Q384">
        <f t="shared" si="59"/>
        <v>335</v>
      </c>
      <c r="T384" s="22"/>
      <c r="U384" s="22"/>
      <c r="Z384" s="1">
        <v>62</v>
      </c>
      <c r="AA384" s="1" t="s">
        <v>56</v>
      </c>
      <c r="AB384" t="e">
        <f t="shared" si="60"/>
        <v>#N/A</v>
      </c>
      <c r="AC384" t="e">
        <f t="shared" si="61"/>
        <v>#N/A</v>
      </c>
      <c r="AD384">
        <f t="shared" si="62"/>
        <v>62</v>
      </c>
    </row>
    <row r="385" spans="1:30">
      <c r="A385" s="1">
        <v>155</v>
      </c>
      <c r="B385" s="1" t="s">
        <v>33</v>
      </c>
      <c r="C385" t="str">
        <f t="shared" si="53"/>
        <v>Compact</v>
      </c>
      <c r="D385">
        <f t="shared" si="54"/>
        <v>155</v>
      </c>
      <c r="E385" t="e">
        <f t="shared" si="55"/>
        <v>#N/A</v>
      </c>
      <c r="F385" t="e">
        <f t="shared" si="55"/>
        <v>#N/A</v>
      </c>
      <c r="G385" t="e">
        <f t="shared" si="55"/>
        <v>#N/A</v>
      </c>
      <c r="H385" t="e">
        <f t="shared" si="56"/>
        <v>#N/A</v>
      </c>
      <c r="I385" t="e">
        <f t="shared" si="56"/>
        <v>#N/A</v>
      </c>
      <c r="J385" t="e">
        <f t="shared" si="56"/>
        <v>#N/A</v>
      </c>
      <c r="K385" t="e">
        <f t="shared" si="56"/>
        <v>#N/A</v>
      </c>
      <c r="M385" s="1">
        <v>325</v>
      </c>
      <c r="N385" s="1" t="s">
        <v>63</v>
      </c>
      <c r="O385" t="e">
        <f t="shared" si="57"/>
        <v>#N/A</v>
      </c>
      <c r="P385">
        <f t="shared" si="58"/>
        <v>325</v>
      </c>
      <c r="Q385" t="e">
        <f t="shared" si="59"/>
        <v>#N/A</v>
      </c>
      <c r="T385" s="22"/>
      <c r="U385" s="22"/>
      <c r="Z385" s="1">
        <v>62</v>
      </c>
      <c r="AA385" s="1" t="s">
        <v>63</v>
      </c>
      <c r="AB385" t="e">
        <f t="shared" si="60"/>
        <v>#N/A</v>
      </c>
      <c r="AC385">
        <f t="shared" si="61"/>
        <v>62</v>
      </c>
      <c r="AD385" t="e">
        <f t="shared" si="62"/>
        <v>#N/A</v>
      </c>
    </row>
    <row r="386" spans="1:30">
      <c r="A386" s="1">
        <v>152</v>
      </c>
      <c r="B386" s="1" t="s">
        <v>33</v>
      </c>
      <c r="C386" t="str">
        <f t="shared" si="53"/>
        <v>Compact</v>
      </c>
      <c r="D386">
        <f t="shared" si="54"/>
        <v>152</v>
      </c>
      <c r="E386" t="e">
        <f t="shared" si="55"/>
        <v>#N/A</v>
      </c>
      <c r="F386" t="e">
        <f t="shared" si="55"/>
        <v>#N/A</v>
      </c>
      <c r="G386" t="e">
        <f t="shared" si="55"/>
        <v>#N/A</v>
      </c>
      <c r="H386" t="e">
        <f t="shared" si="56"/>
        <v>#N/A</v>
      </c>
      <c r="I386" t="e">
        <f t="shared" si="56"/>
        <v>#N/A</v>
      </c>
      <c r="J386" t="e">
        <f t="shared" si="56"/>
        <v>#N/A</v>
      </c>
      <c r="K386" t="e">
        <f t="shared" ref="K386:K449" si="63">IF($C386=K$1,$A386,NA())</f>
        <v>#N/A</v>
      </c>
      <c r="M386" s="1">
        <v>250</v>
      </c>
      <c r="N386" s="1" t="s">
        <v>56</v>
      </c>
      <c r="O386" t="e">
        <f t="shared" si="57"/>
        <v>#N/A</v>
      </c>
      <c r="P386" t="e">
        <f t="shared" si="58"/>
        <v>#N/A</v>
      </c>
      <c r="Q386">
        <f t="shared" si="59"/>
        <v>250</v>
      </c>
      <c r="T386" s="22"/>
      <c r="U386" s="22"/>
      <c r="Z386" s="1">
        <v>47</v>
      </c>
      <c r="AA386" s="1" t="s">
        <v>56</v>
      </c>
      <c r="AB386" t="e">
        <f t="shared" si="60"/>
        <v>#N/A</v>
      </c>
      <c r="AC386" t="e">
        <f t="shared" si="61"/>
        <v>#N/A</v>
      </c>
      <c r="AD386">
        <f t="shared" si="62"/>
        <v>47</v>
      </c>
    </row>
    <row r="387" spans="1:30">
      <c r="A387" s="1">
        <v>148</v>
      </c>
      <c r="B387" s="1" t="s">
        <v>33</v>
      </c>
      <c r="C387" t="str">
        <f t="shared" ref="C387:C450" si="64">TRIM(RIGHT(B387,(LEN(B387)-FIND("-",B387))))</f>
        <v>Compact</v>
      </c>
      <c r="D387">
        <f t="shared" ref="D387:D450" si="65">IF($C387="Compact",$A387,NA())</f>
        <v>148</v>
      </c>
      <c r="E387" t="e">
        <f t="shared" ref="E387:G450" si="66">IF($C387=E$1,$A387,NA())</f>
        <v>#N/A</v>
      </c>
      <c r="F387" t="e">
        <f t="shared" si="66"/>
        <v>#N/A</v>
      </c>
      <c r="G387" t="e">
        <f t="shared" si="66"/>
        <v>#N/A</v>
      </c>
      <c r="H387" t="e">
        <f t="shared" ref="H387:K450" si="67">IF($C387=H$1,$A387,NA())</f>
        <v>#N/A</v>
      </c>
      <c r="I387" t="e">
        <f t="shared" si="67"/>
        <v>#N/A</v>
      </c>
      <c r="J387" t="e">
        <f t="shared" si="67"/>
        <v>#N/A</v>
      </c>
      <c r="K387" t="e">
        <f t="shared" si="63"/>
        <v>#N/A</v>
      </c>
      <c r="M387" s="1">
        <v>335</v>
      </c>
      <c r="N387" s="1" t="s">
        <v>56</v>
      </c>
      <c r="O387" t="e">
        <f t="shared" ref="O387:O450" si="68">IF(N387="FWD",M387,NA())</f>
        <v>#N/A</v>
      </c>
      <c r="P387" t="e">
        <f t="shared" ref="P387:P450" si="69">IF(N387="AWD",M387,NA())</f>
        <v>#N/A</v>
      </c>
      <c r="Q387">
        <f t="shared" ref="Q387:Q450" si="70">IF(N387="RWD",M387,NA())</f>
        <v>335</v>
      </c>
      <c r="T387" s="22"/>
      <c r="U387" s="22"/>
      <c r="Z387" s="1">
        <v>62</v>
      </c>
      <c r="AA387" s="1" t="s">
        <v>56</v>
      </c>
      <c r="AB387" t="e">
        <f t="shared" ref="AB387:AB450" si="71">IF(AA387="FWD",Z387,NA())</f>
        <v>#N/A</v>
      </c>
      <c r="AC387" t="e">
        <f t="shared" ref="AC387:AC450" si="72">IF(AA387="AWD",Z387,NA())</f>
        <v>#N/A</v>
      </c>
      <c r="AD387">
        <f t="shared" ref="AD387:AD450" si="73">IF(AA387="RWD",Z387,NA())</f>
        <v>62</v>
      </c>
    </row>
    <row r="388" spans="1:30">
      <c r="A388" s="1">
        <v>149</v>
      </c>
      <c r="B388" s="1" t="s">
        <v>33</v>
      </c>
      <c r="C388" t="str">
        <f t="shared" si="64"/>
        <v>Compact</v>
      </c>
      <c r="D388">
        <f t="shared" si="65"/>
        <v>149</v>
      </c>
      <c r="E388" t="e">
        <f t="shared" si="66"/>
        <v>#N/A</v>
      </c>
      <c r="F388" t="e">
        <f t="shared" si="66"/>
        <v>#N/A</v>
      </c>
      <c r="G388" t="e">
        <f t="shared" si="66"/>
        <v>#N/A</v>
      </c>
      <c r="H388" t="e">
        <f t="shared" si="67"/>
        <v>#N/A</v>
      </c>
      <c r="I388" t="e">
        <f t="shared" si="67"/>
        <v>#N/A</v>
      </c>
      <c r="J388" t="e">
        <f t="shared" si="67"/>
        <v>#N/A</v>
      </c>
      <c r="K388" t="e">
        <f t="shared" si="63"/>
        <v>#N/A</v>
      </c>
      <c r="M388" s="1">
        <v>335</v>
      </c>
      <c r="N388" s="1" t="s">
        <v>63</v>
      </c>
      <c r="O388" t="e">
        <f t="shared" si="68"/>
        <v>#N/A</v>
      </c>
      <c r="P388">
        <f t="shared" si="69"/>
        <v>335</v>
      </c>
      <c r="Q388" t="e">
        <f t="shared" si="70"/>
        <v>#N/A</v>
      </c>
      <c r="T388" s="22"/>
      <c r="U388" s="22"/>
      <c r="Z388" s="1">
        <v>62</v>
      </c>
      <c r="AA388" s="1" t="s">
        <v>63</v>
      </c>
      <c r="AB388" t="e">
        <f t="shared" si="71"/>
        <v>#N/A</v>
      </c>
      <c r="AC388">
        <f t="shared" si="72"/>
        <v>62</v>
      </c>
      <c r="AD388" t="e">
        <f t="shared" si="73"/>
        <v>#N/A</v>
      </c>
    </row>
    <row r="389" spans="1:30">
      <c r="A389" s="1">
        <v>136</v>
      </c>
      <c r="B389" s="1" t="s">
        <v>33</v>
      </c>
      <c r="C389" t="str">
        <f t="shared" si="64"/>
        <v>Compact</v>
      </c>
      <c r="D389">
        <f t="shared" si="65"/>
        <v>136</v>
      </c>
      <c r="E389" t="e">
        <f t="shared" si="66"/>
        <v>#N/A</v>
      </c>
      <c r="F389" t="e">
        <f t="shared" si="66"/>
        <v>#N/A</v>
      </c>
      <c r="G389" t="e">
        <f t="shared" si="66"/>
        <v>#N/A</v>
      </c>
      <c r="H389" t="e">
        <f t="shared" si="67"/>
        <v>#N/A</v>
      </c>
      <c r="I389" t="e">
        <f t="shared" si="67"/>
        <v>#N/A</v>
      </c>
      <c r="J389" t="e">
        <f t="shared" si="67"/>
        <v>#N/A</v>
      </c>
      <c r="K389" t="e">
        <f t="shared" si="63"/>
        <v>#N/A</v>
      </c>
      <c r="M389" s="1">
        <v>355</v>
      </c>
      <c r="N389" s="1" t="s">
        <v>56</v>
      </c>
      <c r="O389" t="e">
        <f t="shared" si="68"/>
        <v>#N/A</v>
      </c>
      <c r="P389" t="e">
        <f t="shared" si="69"/>
        <v>#N/A</v>
      </c>
      <c r="Q389">
        <f t="shared" si="70"/>
        <v>355</v>
      </c>
      <c r="T389" s="22"/>
      <c r="U389" s="22"/>
      <c r="Z389" s="1">
        <v>62</v>
      </c>
      <c r="AA389" s="1" t="s">
        <v>56</v>
      </c>
      <c r="AB389" t="e">
        <f t="shared" si="71"/>
        <v>#N/A</v>
      </c>
      <c r="AC389" t="e">
        <f t="shared" si="72"/>
        <v>#N/A</v>
      </c>
      <c r="AD389">
        <f t="shared" si="73"/>
        <v>62</v>
      </c>
    </row>
    <row r="390" spans="1:30">
      <c r="A390" s="1">
        <v>145</v>
      </c>
      <c r="B390" s="1" t="s">
        <v>33</v>
      </c>
      <c r="C390" t="str">
        <f t="shared" si="64"/>
        <v>Compact</v>
      </c>
      <c r="D390">
        <f t="shared" si="65"/>
        <v>145</v>
      </c>
      <c r="E390" t="e">
        <f t="shared" si="66"/>
        <v>#N/A</v>
      </c>
      <c r="F390" t="e">
        <f t="shared" si="66"/>
        <v>#N/A</v>
      </c>
      <c r="G390" t="e">
        <f t="shared" si="66"/>
        <v>#N/A</v>
      </c>
      <c r="H390" t="e">
        <f t="shared" si="67"/>
        <v>#N/A</v>
      </c>
      <c r="I390" t="e">
        <f t="shared" si="67"/>
        <v>#N/A</v>
      </c>
      <c r="J390" t="e">
        <f t="shared" si="67"/>
        <v>#N/A</v>
      </c>
      <c r="K390" t="e">
        <f t="shared" si="63"/>
        <v>#N/A</v>
      </c>
      <c r="M390" s="1">
        <v>265</v>
      </c>
      <c r="N390" s="1" t="s">
        <v>56</v>
      </c>
      <c r="O390" t="e">
        <f t="shared" si="68"/>
        <v>#N/A</v>
      </c>
      <c r="P390" t="e">
        <f t="shared" si="69"/>
        <v>#N/A</v>
      </c>
      <c r="Q390">
        <f t="shared" si="70"/>
        <v>265</v>
      </c>
      <c r="T390" s="22"/>
      <c r="U390" s="22"/>
      <c r="Z390" s="1">
        <v>47</v>
      </c>
      <c r="AA390" s="1" t="s">
        <v>56</v>
      </c>
      <c r="AB390" t="e">
        <f t="shared" si="71"/>
        <v>#N/A</v>
      </c>
      <c r="AC390" t="e">
        <f t="shared" si="72"/>
        <v>#N/A</v>
      </c>
      <c r="AD390">
        <f t="shared" si="73"/>
        <v>47</v>
      </c>
    </row>
    <row r="391" spans="1:30">
      <c r="A391" s="1">
        <v>143</v>
      </c>
      <c r="B391" s="1" t="s">
        <v>33</v>
      </c>
      <c r="C391" t="str">
        <f t="shared" si="64"/>
        <v>Compact</v>
      </c>
      <c r="D391">
        <f t="shared" si="65"/>
        <v>143</v>
      </c>
      <c r="E391" t="e">
        <f t="shared" si="66"/>
        <v>#N/A</v>
      </c>
      <c r="F391" t="e">
        <f t="shared" si="66"/>
        <v>#N/A</v>
      </c>
      <c r="G391" t="e">
        <f t="shared" si="66"/>
        <v>#N/A</v>
      </c>
      <c r="H391" t="e">
        <f t="shared" si="67"/>
        <v>#N/A</v>
      </c>
      <c r="I391" t="e">
        <f t="shared" si="67"/>
        <v>#N/A</v>
      </c>
      <c r="J391" t="e">
        <f t="shared" si="67"/>
        <v>#N/A</v>
      </c>
      <c r="K391" t="e">
        <f t="shared" si="63"/>
        <v>#N/A</v>
      </c>
      <c r="M391" s="1">
        <v>355</v>
      </c>
      <c r="N391" s="1" t="s">
        <v>56</v>
      </c>
      <c r="O391" t="e">
        <f t="shared" si="68"/>
        <v>#N/A</v>
      </c>
      <c r="P391" t="e">
        <f t="shared" si="69"/>
        <v>#N/A</v>
      </c>
      <c r="Q391">
        <f t="shared" si="70"/>
        <v>355</v>
      </c>
      <c r="T391" s="22"/>
      <c r="U391" s="22"/>
      <c r="Z391" s="1">
        <v>62</v>
      </c>
      <c r="AA391" s="1" t="s">
        <v>56</v>
      </c>
      <c r="AB391" t="e">
        <f t="shared" si="71"/>
        <v>#N/A</v>
      </c>
      <c r="AC391" t="e">
        <f t="shared" si="72"/>
        <v>#N/A</v>
      </c>
      <c r="AD391">
        <f t="shared" si="73"/>
        <v>62</v>
      </c>
    </row>
    <row r="392" spans="1:30">
      <c r="A392" s="1">
        <v>174</v>
      </c>
      <c r="B392" s="1" t="s">
        <v>89</v>
      </c>
      <c r="C392" t="str">
        <f t="shared" si="64"/>
        <v>Large</v>
      </c>
      <c r="D392" t="e">
        <f t="shared" si="65"/>
        <v>#N/A</v>
      </c>
      <c r="E392" t="e">
        <f t="shared" si="66"/>
        <v>#N/A</v>
      </c>
      <c r="F392">
        <f t="shared" si="66"/>
        <v>174</v>
      </c>
      <c r="G392" t="e">
        <f t="shared" si="66"/>
        <v>#N/A</v>
      </c>
      <c r="H392" t="e">
        <f t="shared" si="67"/>
        <v>#N/A</v>
      </c>
      <c r="I392" t="e">
        <f t="shared" si="67"/>
        <v>#N/A</v>
      </c>
      <c r="J392" t="e">
        <f t="shared" si="67"/>
        <v>#N/A</v>
      </c>
      <c r="K392" t="e">
        <f t="shared" si="63"/>
        <v>#N/A</v>
      </c>
      <c r="M392" s="1">
        <v>450</v>
      </c>
      <c r="N392" s="1" t="s">
        <v>63</v>
      </c>
      <c r="O392" t="e">
        <f t="shared" si="68"/>
        <v>#N/A</v>
      </c>
      <c r="P392">
        <f t="shared" si="69"/>
        <v>450</v>
      </c>
      <c r="Q392" t="e">
        <f t="shared" si="70"/>
        <v>#N/A</v>
      </c>
      <c r="T392" s="22"/>
      <c r="U392" s="22"/>
      <c r="Z392" s="1">
        <v>94</v>
      </c>
      <c r="AA392" s="1" t="s">
        <v>63</v>
      </c>
      <c r="AB392" t="e">
        <f t="shared" si="71"/>
        <v>#N/A</v>
      </c>
      <c r="AC392">
        <f t="shared" si="72"/>
        <v>94</v>
      </c>
      <c r="AD392" t="e">
        <f t="shared" si="73"/>
        <v>#N/A</v>
      </c>
    </row>
    <row r="393" spans="1:30">
      <c r="A393" s="1">
        <v>159</v>
      </c>
      <c r="B393" s="1" t="s">
        <v>89</v>
      </c>
      <c r="C393" t="str">
        <f t="shared" si="64"/>
        <v>Large</v>
      </c>
      <c r="D393" t="e">
        <f t="shared" si="65"/>
        <v>#N/A</v>
      </c>
      <c r="E393" t="e">
        <f t="shared" si="66"/>
        <v>#N/A</v>
      </c>
      <c r="F393">
        <f t="shared" si="66"/>
        <v>159</v>
      </c>
      <c r="G393" t="e">
        <f t="shared" si="66"/>
        <v>#N/A</v>
      </c>
      <c r="H393" t="e">
        <f t="shared" si="67"/>
        <v>#N/A</v>
      </c>
      <c r="I393" t="e">
        <f t="shared" si="67"/>
        <v>#N/A</v>
      </c>
      <c r="J393" t="e">
        <f t="shared" si="67"/>
        <v>#N/A</v>
      </c>
      <c r="K393" t="e">
        <f t="shared" si="63"/>
        <v>#N/A</v>
      </c>
      <c r="M393" s="1">
        <v>465</v>
      </c>
      <c r="N393" s="1" t="s">
        <v>56</v>
      </c>
      <c r="O393" t="e">
        <f t="shared" si="68"/>
        <v>#N/A</v>
      </c>
      <c r="P393" t="e">
        <f t="shared" si="69"/>
        <v>#N/A</v>
      </c>
      <c r="Q393">
        <f t="shared" si="70"/>
        <v>465</v>
      </c>
      <c r="T393" s="22"/>
      <c r="U393" s="22"/>
      <c r="Z393" s="1">
        <v>94</v>
      </c>
      <c r="AA393" s="1" t="s">
        <v>56</v>
      </c>
      <c r="AB393" t="e">
        <f t="shared" si="71"/>
        <v>#N/A</v>
      </c>
      <c r="AC393" t="e">
        <f t="shared" si="72"/>
        <v>#N/A</v>
      </c>
      <c r="AD393">
        <f t="shared" si="73"/>
        <v>94</v>
      </c>
    </row>
    <row r="394" spans="1:30">
      <c r="A394" s="1">
        <v>160</v>
      </c>
      <c r="B394" s="1" t="s">
        <v>89</v>
      </c>
      <c r="C394" t="str">
        <f t="shared" si="64"/>
        <v>Large</v>
      </c>
      <c r="D394" t="e">
        <f t="shared" si="65"/>
        <v>#N/A</v>
      </c>
      <c r="E394" t="e">
        <f t="shared" si="66"/>
        <v>#N/A</v>
      </c>
      <c r="F394">
        <f t="shared" si="66"/>
        <v>160</v>
      </c>
      <c r="G394" t="e">
        <f t="shared" si="66"/>
        <v>#N/A</v>
      </c>
      <c r="H394" t="e">
        <f t="shared" si="67"/>
        <v>#N/A</v>
      </c>
      <c r="I394" t="e">
        <f t="shared" si="67"/>
        <v>#N/A</v>
      </c>
      <c r="J394" t="e">
        <f t="shared" si="67"/>
        <v>#N/A</v>
      </c>
      <c r="K394" t="e">
        <f t="shared" si="63"/>
        <v>#N/A</v>
      </c>
      <c r="M394" s="1">
        <v>370</v>
      </c>
      <c r="N394" s="1" t="s">
        <v>56</v>
      </c>
      <c r="O394" t="e">
        <f t="shared" si="68"/>
        <v>#N/A</v>
      </c>
      <c r="P394" t="e">
        <f t="shared" si="69"/>
        <v>#N/A</v>
      </c>
      <c r="Q394">
        <f t="shared" si="70"/>
        <v>370</v>
      </c>
      <c r="T394" s="22"/>
      <c r="U394" s="22"/>
      <c r="Z394" s="1">
        <v>74.400000000000006</v>
      </c>
      <c r="AA394" s="1" t="s">
        <v>56</v>
      </c>
      <c r="AB394" t="e">
        <f t="shared" si="71"/>
        <v>#N/A</v>
      </c>
      <c r="AC394" t="e">
        <f t="shared" si="72"/>
        <v>#N/A</v>
      </c>
      <c r="AD394">
        <f t="shared" si="73"/>
        <v>74.400000000000006</v>
      </c>
    </row>
    <row r="395" spans="1:30">
      <c r="A395" s="1">
        <v>159</v>
      </c>
      <c r="B395" s="1" t="s">
        <v>89</v>
      </c>
      <c r="C395" t="str">
        <f t="shared" si="64"/>
        <v>Large</v>
      </c>
      <c r="D395" t="e">
        <f t="shared" si="65"/>
        <v>#N/A</v>
      </c>
      <c r="E395" t="e">
        <f t="shared" si="66"/>
        <v>#N/A</v>
      </c>
      <c r="F395">
        <f t="shared" si="66"/>
        <v>159</v>
      </c>
      <c r="G395" t="e">
        <f t="shared" si="66"/>
        <v>#N/A</v>
      </c>
      <c r="H395" t="e">
        <f t="shared" si="67"/>
        <v>#N/A</v>
      </c>
      <c r="I395" t="e">
        <f t="shared" si="67"/>
        <v>#N/A</v>
      </c>
      <c r="J395" t="e">
        <f t="shared" si="67"/>
        <v>#N/A</v>
      </c>
      <c r="K395" t="e">
        <f t="shared" si="63"/>
        <v>#N/A</v>
      </c>
      <c r="M395" s="1">
        <v>465</v>
      </c>
      <c r="N395" s="1" t="s">
        <v>56</v>
      </c>
      <c r="O395" t="e">
        <f t="shared" si="68"/>
        <v>#N/A</v>
      </c>
      <c r="P395" t="e">
        <f t="shared" si="69"/>
        <v>#N/A</v>
      </c>
      <c r="Q395">
        <f t="shared" si="70"/>
        <v>465</v>
      </c>
      <c r="T395" s="22"/>
      <c r="U395" s="22"/>
      <c r="Z395" s="1">
        <v>94</v>
      </c>
      <c r="AA395" s="1" t="s">
        <v>56</v>
      </c>
      <c r="AB395" t="e">
        <f t="shared" si="71"/>
        <v>#N/A</v>
      </c>
      <c r="AC395" t="e">
        <f t="shared" si="72"/>
        <v>#N/A</v>
      </c>
      <c r="AD395">
        <f t="shared" si="73"/>
        <v>94</v>
      </c>
    </row>
    <row r="396" spans="1:30">
      <c r="A396" s="1">
        <v>174</v>
      </c>
      <c r="B396" s="1" t="s">
        <v>89</v>
      </c>
      <c r="C396" t="str">
        <f t="shared" si="64"/>
        <v>Large</v>
      </c>
      <c r="D396" t="e">
        <f t="shared" si="65"/>
        <v>#N/A</v>
      </c>
      <c r="E396" t="e">
        <f t="shared" si="66"/>
        <v>#N/A</v>
      </c>
      <c r="F396">
        <f t="shared" si="66"/>
        <v>174</v>
      </c>
      <c r="G396" t="e">
        <f t="shared" si="66"/>
        <v>#N/A</v>
      </c>
      <c r="H396" t="e">
        <f t="shared" si="67"/>
        <v>#N/A</v>
      </c>
      <c r="I396" t="e">
        <f t="shared" si="67"/>
        <v>#N/A</v>
      </c>
      <c r="J396" t="e">
        <f t="shared" si="67"/>
        <v>#N/A</v>
      </c>
      <c r="K396" t="e">
        <f t="shared" si="63"/>
        <v>#N/A</v>
      </c>
      <c r="M396" s="1">
        <v>455</v>
      </c>
      <c r="N396" s="1" t="s">
        <v>63</v>
      </c>
      <c r="O396" t="e">
        <f t="shared" si="68"/>
        <v>#N/A</v>
      </c>
      <c r="P396">
        <f t="shared" si="69"/>
        <v>455</v>
      </c>
      <c r="Q396" t="e">
        <f t="shared" si="70"/>
        <v>#N/A</v>
      </c>
      <c r="T396" s="22"/>
      <c r="U396" s="22"/>
      <c r="Z396" s="1">
        <v>94</v>
      </c>
      <c r="AA396" s="1" t="s">
        <v>63</v>
      </c>
      <c r="AB396" t="e">
        <f t="shared" si="71"/>
        <v>#N/A</v>
      </c>
      <c r="AC396">
        <f t="shared" si="72"/>
        <v>94</v>
      </c>
      <c r="AD396" t="e">
        <f t="shared" si="73"/>
        <v>#N/A</v>
      </c>
    </row>
    <row r="397" spans="1:30">
      <c r="A397" s="1">
        <v>174</v>
      </c>
      <c r="B397" s="1" t="s">
        <v>89</v>
      </c>
      <c r="C397" t="str">
        <f t="shared" si="64"/>
        <v>Large</v>
      </c>
      <c r="D397" t="e">
        <f t="shared" si="65"/>
        <v>#N/A</v>
      </c>
      <c r="E397" t="e">
        <f t="shared" si="66"/>
        <v>#N/A</v>
      </c>
      <c r="F397">
        <f t="shared" si="66"/>
        <v>174</v>
      </c>
      <c r="G397" t="e">
        <f t="shared" si="66"/>
        <v>#N/A</v>
      </c>
      <c r="H397" t="e">
        <f t="shared" si="67"/>
        <v>#N/A</v>
      </c>
      <c r="I397" t="e">
        <f t="shared" si="67"/>
        <v>#N/A</v>
      </c>
      <c r="J397" t="e">
        <f t="shared" si="67"/>
        <v>#N/A</v>
      </c>
      <c r="K397" t="e">
        <f t="shared" si="63"/>
        <v>#N/A</v>
      </c>
      <c r="M397" s="1">
        <v>455</v>
      </c>
      <c r="N397" s="1" t="s">
        <v>63</v>
      </c>
      <c r="O397" t="e">
        <f t="shared" si="68"/>
        <v>#N/A</v>
      </c>
      <c r="P397">
        <f t="shared" si="69"/>
        <v>455</v>
      </c>
      <c r="Q397" t="e">
        <f t="shared" si="70"/>
        <v>#N/A</v>
      </c>
      <c r="T397" s="22"/>
      <c r="U397" s="22"/>
      <c r="Z397" s="1">
        <v>94</v>
      </c>
      <c r="AA397" s="1" t="s">
        <v>63</v>
      </c>
      <c r="AB397" t="e">
        <f t="shared" si="71"/>
        <v>#N/A</v>
      </c>
      <c r="AC397">
        <f t="shared" si="72"/>
        <v>94</v>
      </c>
      <c r="AD397" t="e">
        <f t="shared" si="73"/>
        <v>#N/A</v>
      </c>
    </row>
    <row r="398" spans="1:30">
      <c r="A398" s="1">
        <v>154</v>
      </c>
      <c r="B398" s="1" t="s">
        <v>40</v>
      </c>
      <c r="C398" t="str">
        <f t="shared" si="64"/>
        <v>Medium</v>
      </c>
      <c r="D398" t="e">
        <f t="shared" si="65"/>
        <v>#N/A</v>
      </c>
      <c r="E398" t="e">
        <f t="shared" si="66"/>
        <v>#N/A</v>
      </c>
      <c r="F398" t="e">
        <f t="shared" si="66"/>
        <v>#N/A</v>
      </c>
      <c r="G398" t="e">
        <f t="shared" si="66"/>
        <v>#N/A</v>
      </c>
      <c r="H398">
        <f t="shared" si="67"/>
        <v>154</v>
      </c>
      <c r="I398" t="e">
        <f t="shared" si="67"/>
        <v>#N/A</v>
      </c>
      <c r="J398" t="e">
        <f t="shared" si="67"/>
        <v>#N/A</v>
      </c>
      <c r="K398" t="e">
        <f t="shared" si="63"/>
        <v>#N/A</v>
      </c>
      <c r="M398" s="1">
        <v>320</v>
      </c>
      <c r="N398" s="1" t="s">
        <v>63</v>
      </c>
      <c r="O398" t="e">
        <f t="shared" si="68"/>
        <v>#N/A</v>
      </c>
      <c r="P398">
        <f t="shared" si="69"/>
        <v>320</v>
      </c>
      <c r="Q398" t="e">
        <f t="shared" si="70"/>
        <v>#N/A</v>
      </c>
      <c r="T398" s="22"/>
      <c r="U398" s="22"/>
      <c r="Z398" s="1">
        <v>64</v>
      </c>
      <c r="AA398" s="1" t="s">
        <v>63</v>
      </c>
      <c r="AB398" t="e">
        <f t="shared" si="71"/>
        <v>#N/A</v>
      </c>
      <c r="AC398">
        <f t="shared" si="72"/>
        <v>64</v>
      </c>
      <c r="AD398" t="e">
        <f t="shared" si="73"/>
        <v>#N/A</v>
      </c>
    </row>
    <row r="399" spans="1:30">
      <c r="A399" s="1">
        <v>119</v>
      </c>
      <c r="B399" s="1" t="s">
        <v>122</v>
      </c>
      <c r="C399" t="str">
        <f t="shared" si="64"/>
        <v>Large</v>
      </c>
      <c r="D399" t="e">
        <f t="shared" si="65"/>
        <v>#N/A</v>
      </c>
      <c r="E399" t="e">
        <f t="shared" si="66"/>
        <v>#N/A</v>
      </c>
      <c r="F399">
        <f t="shared" si="66"/>
        <v>119</v>
      </c>
      <c r="G399" t="e">
        <f t="shared" si="66"/>
        <v>#N/A</v>
      </c>
      <c r="H399" t="e">
        <f t="shared" si="67"/>
        <v>#N/A</v>
      </c>
      <c r="I399" t="e">
        <f t="shared" si="67"/>
        <v>#N/A</v>
      </c>
      <c r="J399" t="e">
        <f t="shared" si="67"/>
        <v>#N/A</v>
      </c>
      <c r="K399" t="e">
        <f t="shared" si="63"/>
        <v>#N/A</v>
      </c>
      <c r="M399" s="1">
        <v>525</v>
      </c>
      <c r="N399" s="1" t="s">
        <v>63</v>
      </c>
      <c r="O399" t="e">
        <f t="shared" si="68"/>
        <v>#N/A</v>
      </c>
      <c r="P399">
        <f t="shared" si="69"/>
        <v>525</v>
      </c>
      <c r="Q399" t="e">
        <f t="shared" si="70"/>
        <v>#N/A</v>
      </c>
      <c r="T399" s="22"/>
      <c r="U399" s="22"/>
      <c r="Z399" s="1">
        <v>75</v>
      </c>
      <c r="AA399" s="1" t="s">
        <v>63</v>
      </c>
      <c r="AB399" t="e">
        <f t="shared" si="71"/>
        <v>#N/A</v>
      </c>
      <c r="AC399">
        <f t="shared" si="72"/>
        <v>75</v>
      </c>
      <c r="AD399" t="e">
        <f t="shared" si="73"/>
        <v>#N/A</v>
      </c>
    </row>
    <row r="400" spans="1:30">
      <c r="A400" s="1">
        <v>117</v>
      </c>
      <c r="B400" s="1" t="s">
        <v>122</v>
      </c>
      <c r="C400" t="str">
        <f t="shared" si="64"/>
        <v>Large</v>
      </c>
      <c r="D400" t="e">
        <f t="shared" si="65"/>
        <v>#N/A</v>
      </c>
      <c r="E400" t="e">
        <f t="shared" si="66"/>
        <v>#N/A</v>
      </c>
      <c r="F400">
        <f t="shared" si="66"/>
        <v>117</v>
      </c>
      <c r="G400" t="e">
        <f t="shared" si="66"/>
        <v>#N/A</v>
      </c>
      <c r="H400" t="e">
        <f t="shared" si="67"/>
        <v>#N/A</v>
      </c>
      <c r="I400" t="e">
        <f t="shared" si="67"/>
        <v>#N/A</v>
      </c>
      <c r="J400" t="e">
        <f t="shared" si="67"/>
        <v>#N/A</v>
      </c>
      <c r="K400" t="e">
        <f t="shared" si="63"/>
        <v>#N/A</v>
      </c>
      <c r="M400" s="1">
        <v>545</v>
      </c>
      <c r="N400" s="1" t="s">
        <v>56</v>
      </c>
      <c r="O400" t="e">
        <f t="shared" si="68"/>
        <v>#N/A</v>
      </c>
      <c r="P400" t="e">
        <f t="shared" si="69"/>
        <v>#N/A</v>
      </c>
      <c r="Q400">
        <f t="shared" si="70"/>
        <v>545</v>
      </c>
      <c r="T400" s="22"/>
      <c r="U400" s="22"/>
      <c r="Z400" s="1">
        <v>75</v>
      </c>
      <c r="AA400" s="1" t="s">
        <v>56</v>
      </c>
      <c r="AB400" t="e">
        <f t="shared" si="71"/>
        <v>#N/A</v>
      </c>
      <c r="AC400" t="e">
        <f t="shared" si="72"/>
        <v>#N/A</v>
      </c>
      <c r="AD400">
        <f t="shared" si="73"/>
        <v>75</v>
      </c>
    </row>
    <row r="401" spans="1:30">
      <c r="A401" s="1">
        <v>142</v>
      </c>
      <c r="B401" s="1" t="s">
        <v>122</v>
      </c>
      <c r="C401" t="str">
        <f t="shared" si="64"/>
        <v>Large</v>
      </c>
      <c r="D401" t="e">
        <f t="shared" si="65"/>
        <v>#N/A</v>
      </c>
      <c r="E401" t="e">
        <f t="shared" si="66"/>
        <v>#N/A</v>
      </c>
      <c r="F401">
        <f t="shared" si="66"/>
        <v>142</v>
      </c>
      <c r="G401" t="e">
        <f t="shared" si="66"/>
        <v>#N/A</v>
      </c>
      <c r="H401" t="e">
        <f t="shared" si="67"/>
        <v>#N/A</v>
      </c>
      <c r="I401" t="e">
        <f t="shared" si="67"/>
        <v>#N/A</v>
      </c>
      <c r="J401" t="e">
        <f t="shared" si="67"/>
        <v>#N/A</v>
      </c>
      <c r="K401" t="e">
        <f t="shared" si="63"/>
        <v>#N/A</v>
      </c>
      <c r="M401" s="1">
        <v>490</v>
      </c>
      <c r="N401" s="1" t="s">
        <v>63</v>
      </c>
      <c r="O401" t="e">
        <f t="shared" si="68"/>
        <v>#N/A</v>
      </c>
      <c r="P401">
        <f t="shared" si="69"/>
        <v>490</v>
      </c>
      <c r="Q401" t="e">
        <f t="shared" si="70"/>
        <v>#N/A</v>
      </c>
      <c r="T401" s="22"/>
      <c r="U401" s="22"/>
      <c r="Z401" s="1">
        <v>75</v>
      </c>
      <c r="AA401" s="1" t="s">
        <v>63</v>
      </c>
      <c r="AB401" t="e">
        <f t="shared" si="71"/>
        <v>#N/A</v>
      </c>
      <c r="AC401">
        <f t="shared" si="72"/>
        <v>75</v>
      </c>
      <c r="AD401" t="e">
        <f t="shared" si="73"/>
        <v>#N/A</v>
      </c>
    </row>
    <row r="402" spans="1:30">
      <c r="A402" s="1">
        <v>116</v>
      </c>
      <c r="B402" s="1" t="s">
        <v>122</v>
      </c>
      <c r="C402" t="str">
        <f t="shared" si="64"/>
        <v>Large</v>
      </c>
      <c r="D402" t="e">
        <f t="shared" si="65"/>
        <v>#N/A</v>
      </c>
      <c r="E402" t="e">
        <f t="shared" si="66"/>
        <v>#N/A</v>
      </c>
      <c r="F402">
        <f t="shared" si="66"/>
        <v>116</v>
      </c>
      <c r="G402" t="e">
        <f t="shared" si="66"/>
        <v>#N/A</v>
      </c>
      <c r="H402" t="e">
        <f t="shared" si="67"/>
        <v>#N/A</v>
      </c>
      <c r="I402" t="e">
        <f t="shared" si="67"/>
        <v>#N/A</v>
      </c>
      <c r="J402" t="e">
        <f t="shared" si="67"/>
        <v>#N/A</v>
      </c>
      <c r="K402" t="e">
        <f t="shared" si="63"/>
        <v>#N/A</v>
      </c>
      <c r="M402" s="1">
        <v>445</v>
      </c>
      <c r="N402" s="1" t="s">
        <v>56</v>
      </c>
      <c r="O402" t="e">
        <f t="shared" si="68"/>
        <v>#N/A</v>
      </c>
      <c r="P402" t="e">
        <f t="shared" si="69"/>
        <v>#N/A</v>
      </c>
      <c r="Q402">
        <f t="shared" si="70"/>
        <v>445</v>
      </c>
      <c r="T402" s="22"/>
      <c r="U402" s="22"/>
      <c r="Z402" s="1">
        <v>60.5</v>
      </c>
      <c r="AA402" s="1" t="s">
        <v>56</v>
      </c>
      <c r="AB402" t="e">
        <f t="shared" si="71"/>
        <v>#N/A</v>
      </c>
      <c r="AC402" t="e">
        <f t="shared" si="72"/>
        <v>#N/A</v>
      </c>
      <c r="AD402">
        <f t="shared" si="73"/>
        <v>60.5</v>
      </c>
    </row>
    <row r="403" spans="1:30">
      <c r="A403" s="1">
        <v>150</v>
      </c>
      <c r="B403" s="1" t="s">
        <v>111</v>
      </c>
      <c r="C403" t="str">
        <f t="shared" si="64"/>
        <v>Luxury</v>
      </c>
      <c r="D403" t="e">
        <f t="shared" si="65"/>
        <v>#N/A</v>
      </c>
      <c r="E403" t="e">
        <f t="shared" si="66"/>
        <v>#N/A</v>
      </c>
      <c r="F403" t="e">
        <f t="shared" si="66"/>
        <v>#N/A</v>
      </c>
      <c r="G403">
        <f t="shared" si="66"/>
        <v>150</v>
      </c>
      <c r="H403" t="e">
        <f t="shared" si="67"/>
        <v>#N/A</v>
      </c>
      <c r="I403" t="e">
        <f t="shared" si="67"/>
        <v>#N/A</v>
      </c>
      <c r="J403" t="e">
        <f t="shared" si="67"/>
        <v>#N/A</v>
      </c>
      <c r="K403" t="e">
        <f t="shared" si="63"/>
        <v>#N/A</v>
      </c>
      <c r="M403" s="1">
        <v>575</v>
      </c>
      <c r="N403" s="1" t="s">
        <v>63</v>
      </c>
      <c r="O403" t="e">
        <f t="shared" si="68"/>
        <v>#N/A</v>
      </c>
      <c r="P403">
        <f t="shared" si="69"/>
        <v>575</v>
      </c>
      <c r="Q403" t="e">
        <f t="shared" si="70"/>
        <v>#N/A</v>
      </c>
      <c r="T403" s="22"/>
      <c r="U403" s="22"/>
      <c r="Z403" s="1">
        <v>95</v>
      </c>
      <c r="AA403" s="1" t="s">
        <v>63</v>
      </c>
      <c r="AB403" t="e">
        <f t="shared" si="71"/>
        <v>#N/A</v>
      </c>
      <c r="AC403">
        <f t="shared" si="72"/>
        <v>95</v>
      </c>
      <c r="AD403" t="e">
        <f t="shared" si="73"/>
        <v>#N/A</v>
      </c>
    </row>
    <row r="404" spans="1:30">
      <c r="A404" s="1">
        <v>158</v>
      </c>
      <c r="B404" s="1" t="s">
        <v>111</v>
      </c>
      <c r="C404" t="str">
        <f t="shared" si="64"/>
        <v>Luxury</v>
      </c>
      <c r="D404" t="e">
        <f t="shared" si="65"/>
        <v>#N/A</v>
      </c>
      <c r="E404" t="e">
        <f t="shared" si="66"/>
        <v>#N/A</v>
      </c>
      <c r="F404" t="e">
        <f t="shared" si="66"/>
        <v>#N/A</v>
      </c>
      <c r="G404">
        <f t="shared" si="66"/>
        <v>158</v>
      </c>
      <c r="H404" t="e">
        <f t="shared" si="67"/>
        <v>#N/A</v>
      </c>
      <c r="I404" t="e">
        <f t="shared" si="67"/>
        <v>#N/A</v>
      </c>
      <c r="J404" t="e">
        <f t="shared" si="67"/>
        <v>#N/A</v>
      </c>
      <c r="K404" t="e">
        <f t="shared" si="63"/>
        <v>#N/A</v>
      </c>
      <c r="M404" s="1">
        <v>560</v>
      </c>
      <c r="N404" s="1" t="s">
        <v>63</v>
      </c>
      <c r="O404" t="e">
        <f t="shared" si="68"/>
        <v>#N/A</v>
      </c>
      <c r="P404">
        <f t="shared" si="69"/>
        <v>560</v>
      </c>
      <c r="Q404" t="e">
        <f t="shared" si="70"/>
        <v>#N/A</v>
      </c>
      <c r="T404" s="22"/>
      <c r="U404" s="22"/>
      <c r="Z404" s="1">
        <v>95</v>
      </c>
      <c r="AA404" s="1" t="s">
        <v>63</v>
      </c>
      <c r="AB404" t="e">
        <f t="shared" si="71"/>
        <v>#N/A</v>
      </c>
      <c r="AC404">
        <f t="shared" si="72"/>
        <v>95</v>
      </c>
      <c r="AD404" t="e">
        <f t="shared" si="73"/>
        <v>#N/A</v>
      </c>
    </row>
    <row r="405" spans="1:30">
      <c r="A405" s="1">
        <v>165</v>
      </c>
      <c r="B405" s="1" t="s">
        <v>212</v>
      </c>
      <c r="C405" t="str">
        <f t="shared" si="64"/>
        <v>Luxury</v>
      </c>
      <c r="D405" t="e">
        <f t="shared" si="65"/>
        <v>#N/A</v>
      </c>
      <c r="E405" t="e">
        <f t="shared" si="66"/>
        <v>#N/A</v>
      </c>
      <c r="F405" t="e">
        <f t="shared" si="66"/>
        <v>#N/A</v>
      </c>
      <c r="G405">
        <f t="shared" si="66"/>
        <v>165</v>
      </c>
      <c r="H405" t="e">
        <f t="shared" si="67"/>
        <v>#N/A</v>
      </c>
      <c r="I405" t="e">
        <f t="shared" si="67"/>
        <v>#N/A</v>
      </c>
      <c r="J405" t="e">
        <f t="shared" si="67"/>
        <v>#N/A</v>
      </c>
      <c r="K405" t="e">
        <f t="shared" si="63"/>
        <v>#N/A</v>
      </c>
      <c r="M405" s="1">
        <v>485</v>
      </c>
      <c r="N405" s="1" t="s">
        <v>63</v>
      </c>
      <c r="O405" t="e">
        <f t="shared" si="68"/>
        <v>#N/A</v>
      </c>
      <c r="P405">
        <f t="shared" si="69"/>
        <v>485</v>
      </c>
      <c r="Q405" t="e">
        <f t="shared" si="70"/>
        <v>#N/A</v>
      </c>
      <c r="T405" s="22"/>
      <c r="U405" s="22"/>
      <c r="Z405" s="1">
        <v>95</v>
      </c>
      <c r="AA405" s="1" t="s">
        <v>63</v>
      </c>
      <c r="AB405" t="e">
        <f t="shared" si="71"/>
        <v>#N/A</v>
      </c>
      <c r="AC405">
        <f t="shared" si="72"/>
        <v>95</v>
      </c>
      <c r="AD405" t="e">
        <f t="shared" si="73"/>
        <v>#N/A</v>
      </c>
    </row>
    <row r="406" spans="1:30">
      <c r="A406" s="1">
        <v>180</v>
      </c>
      <c r="B406" s="1" t="s">
        <v>212</v>
      </c>
      <c r="C406" t="str">
        <f t="shared" si="64"/>
        <v>Luxury</v>
      </c>
      <c r="D406" t="e">
        <f t="shared" si="65"/>
        <v>#N/A</v>
      </c>
      <c r="E406" t="e">
        <f t="shared" si="66"/>
        <v>#N/A</v>
      </c>
      <c r="F406" t="e">
        <f t="shared" si="66"/>
        <v>#N/A</v>
      </c>
      <c r="G406">
        <f t="shared" si="66"/>
        <v>180</v>
      </c>
      <c r="H406" t="e">
        <f t="shared" si="67"/>
        <v>#N/A</v>
      </c>
      <c r="I406" t="e">
        <f t="shared" si="67"/>
        <v>#N/A</v>
      </c>
      <c r="J406" t="e">
        <f t="shared" si="67"/>
        <v>#N/A</v>
      </c>
      <c r="K406" t="e">
        <f t="shared" si="63"/>
        <v>#N/A</v>
      </c>
      <c r="M406" s="1">
        <v>465</v>
      </c>
      <c r="N406" s="1" t="s">
        <v>63</v>
      </c>
      <c r="O406" t="e">
        <f t="shared" si="68"/>
        <v>#N/A</v>
      </c>
      <c r="P406">
        <f t="shared" si="69"/>
        <v>465</v>
      </c>
      <c r="Q406" t="e">
        <f t="shared" si="70"/>
        <v>#N/A</v>
      </c>
      <c r="T406" s="22"/>
      <c r="U406" s="22"/>
      <c r="Z406" s="1">
        <v>95</v>
      </c>
      <c r="AA406" s="1" t="s">
        <v>63</v>
      </c>
      <c r="AB406" t="e">
        <f t="shared" si="71"/>
        <v>#N/A</v>
      </c>
      <c r="AC406">
        <f t="shared" si="72"/>
        <v>95</v>
      </c>
      <c r="AD406" t="e">
        <f t="shared" si="73"/>
        <v>#N/A</v>
      </c>
    </row>
    <row r="407" spans="1:30">
      <c r="A407" s="1">
        <v>132</v>
      </c>
      <c r="B407" s="1" t="s">
        <v>89</v>
      </c>
      <c r="C407" t="str">
        <f t="shared" si="64"/>
        <v>Large</v>
      </c>
      <c r="D407" t="e">
        <f t="shared" si="65"/>
        <v>#N/A</v>
      </c>
      <c r="E407" t="e">
        <f t="shared" si="66"/>
        <v>#N/A</v>
      </c>
      <c r="F407">
        <f t="shared" si="66"/>
        <v>132</v>
      </c>
      <c r="G407" t="e">
        <f t="shared" si="66"/>
        <v>#N/A</v>
      </c>
      <c r="H407" t="e">
        <f t="shared" si="67"/>
        <v>#N/A</v>
      </c>
      <c r="I407" t="e">
        <f t="shared" si="67"/>
        <v>#N/A</v>
      </c>
      <c r="J407" t="e">
        <f t="shared" si="67"/>
        <v>#N/A</v>
      </c>
      <c r="K407" t="e">
        <f t="shared" si="63"/>
        <v>#N/A</v>
      </c>
      <c r="M407" s="1">
        <v>455</v>
      </c>
      <c r="N407" s="1" t="s">
        <v>63</v>
      </c>
      <c r="O407" t="e">
        <f t="shared" si="68"/>
        <v>#N/A</v>
      </c>
      <c r="P407">
        <f t="shared" si="69"/>
        <v>455</v>
      </c>
      <c r="Q407" t="e">
        <f t="shared" si="70"/>
        <v>#N/A</v>
      </c>
      <c r="T407" s="22"/>
      <c r="U407" s="22"/>
      <c r="Z407" s="1">
        <v>75</v>
      </c>
      <c r="AA407" s="1" t="s">
        <v>63</v>
      </c>
      <c r="AB407" t="e">
        <f t="shared" si="71"/>
        <v>#N/A</v>
      </c>
      <c r="AC407">
        <f t="shared" si="72"/>
        <v>75</v>
      </c>
      <c r="AD407" t="e">
        <f t="shared" si="73"/>
        <v>#N/A</v>
      </c>
    </row>
    <row r="408" spans="1:30">
      <c r="A408" s="1">
        <v>121</v>
      </c>
      <c r="B408" s="1" t="s">
        <v>89</v>
      </c>
      <c r="C408" t="str">
        <f t="shared" si="64"/>
        <v>Large</v>
      </c>
      <c r="D408" t="e">
        <f t="shared" si="65"/>
        <v>#N/A</v>
      </c>
      <c r="E408" t="e">
        <f t="shared" si="66"/>
        <v>#N/A</v>
      </c>
      <c r="F408">
        <f t="shared" si="66"/>
        <v>121</v>
      </c>
      <c r="G408" t="e">
        <f t="shared" si="66"/>
        <v>#N/A</v>
      </c>
      <c r="H408" t="e">
        <f t="shared" si="67"/>
        <v>#N/A</v>
      </c>
      <c r="I408" t="e">
        <f t="shared" si="67"/>
        <v>#N/A</v>
      </c>
      <c r="J408" t="e">
        <f t="shared" si="67"/>
        <v>#N/A</v>
      </c>
      <c r="K408" t="e">
        <f t="shared" si="63"/>
        <v>#N/A</v>
      </c>
      <c r="M408" s="1">
        <v>470</v>
      </c>
      <c r="N408" s="1" t="s">
        <v>56</v>
      </c>
      <c r="O408" t="e">
        <f t="shared" si="68"/>
        <v>#N/A</v>
      </c>
      <c r="P408" t="e">
        <f t="shared" si="69"/>
        <v>#N/A</v>
      </c>
      <c r="Q408">
        <f t="shared" si="70"/>
        <v>470</v>
      </c>
      <c r="T408" s="22"/>
      <c r="U408" s="22"/>
      <c r="Z408" s="1">
        <v>75</v>
      </c>
      <c r="AA408" s="1" t="s">
        <v>56</v>
      </c>
      <c r="AB408" t="e">
        <f t="shared" si="71"/>
        <v>#N/A</v>
      </c>
      <c r="AC408" t="e">
        <f t="shared" si="72"/>
        <v>#N/A</v>
      </c>
      <c r="AD408">
        <f t="shared" si="73"/>
        <v>75</v>
      </c>
    </row>
    <row r="409" spans="1:30">
      <c r="A409" s="1">
        <v>121</v>
      </c>
      <c r="B409" s="1" t="s">
        <v>89</v>
      </c>
      <c r="C409" t="str">
        <f t="shared" si="64"/>
        <v>Large</v>
      </c>
      <c r="D409" t="e">
        <f t="shared" si="65"/>
        <v>#N/A</v>
      </c>
      <c r="E409" t="e">
        <f t="shared" si="66"/>
        <v>#N/A</v>
      </c>
      <c r="F409">
        <f t="shared" si="66"/>
        <v>121</v>
      </c>
      <c r="G409" t="e">
        <f t="shared" si="66"/>
        <v>#N/A</v>
      </c>
      <c r="H409" t="e">
        <f t="shared" si="67"/>
        <v>#N/A</v>
      </c>
      <c r="I409" t="e">
        <f t="shared" si="67"/>
        <v>#N/A</v>
      </c>
      <c r="J409" t="e">
        <f t="shared" si="67"/>
        <v>#N/A</v>
      </c>
      <c r="K409" t="e">
        <f t="shared" si="63"/>
        <v>#N/A</v>
      </c>
      <c r="M409" s="1">
        <v>375</v>
      </c>
      <c r="N409" s="1" t="s">
        <v>56</v>
      </c>
      <c r="O409" t="e">
        <f t="shared" si="68"/>
        <v>#N/A</v>
      </c>
      <c r="P409" t="e">
        <f t="shared" si="69"/>
        <v>#N/A</v>
      </c>
      <c r="Q409">
        <f t="shared" si="70"/>
        <v>375</v>
      </c>
      <c r="T409" s="22"/>
      <c r="U409" s="22"/>
      <c r="Z409" s="1">
        <v>60.5</v>
      </c>
      <c r="AA409" s="1" t="s">
        <v>56</v>
      </c>
      <c r="AB409" t="e">
        <f t="shared" si="71"/>
        <v>#N/A</v>
      </c>
      <c r="AC409" t="e">
        <f t="shared" si="72"/>
        <v>#N/A</v>
      </c>
      <c r="AD409">
        <f t="shared" si="73"/>
        <v>60.5</v>
      </c>
    </row>
    <row r="410" spans="1:30">
      <c r="A410" s="1">
        <v>204</v>
      </c>
      <c r="B410" s="1" t="s">
        <v>216</v>
      </c>
      <c r="C410" t="str">
        <f t="shared" si="64"/>
        <v>Passenger Van</v>
      </c>
      <c r="D410" t="e">
        <f t="shared" si="65"/>
        <v>#N/A</v>
      </c>
      <c r="E410" t="e">
        <f t="shared" si="66"/>
        <v>#N/A</v>
      </c>
      <c r="F410" t="e">
        <f t="shared" si="66"/>
        <v>#N/A</v>
      </c>
      <c r="G410" t="e">
        <f t="shared" si="66"/>
        <v>#N/A</v>
      </c>
      <c r="H410" t="e">
        <f t="shared" si="67"/>
        <v>#N/A</v>
      </c>
      <c r="I410" t="e">
        <f t="shared" si="67"/>
        <v>#N/A</v>
      </c>
      <c r="J410">
        <f t="shared" si="67"/>
        <v>204</v>
      </c>
      <c r="K410" t="e">
        <f t="shared" si="63"/>
        <v>#N/A</v>
      </c>
      <c r="M410" s="1">
        <v>260</v>
      </c>
      <c r="N410" s="1" t="s">
        <v>26</v>
      </c>
      <c r="O410">
        <f t="shared" si="68"/>
        <v>260</v>
      </c>
      <c r="P410" t="e">
        <f t="shared" si="69"/>
        <v>#N/A</v>
      </c>
      <c r="Q410" t="e">
        <f t="shared" si="70"/>
        <v>#N/A</v>
      </c>
      <c r="T410" s="22"/>
      <c r="U410" s="22"/>
      <c r="Z410" s="1">
        <v>68</v>
      </c>
      <c r="AA410" s="1" t="s">
        <v>26</v>
      </c>
      <c r="AB410">
        <f t="shared" si="71"/>
        <v>68</v>
      </c>
      <c r="AC410" t="e">
        <f t="shared" si="72"/>
        <v>#N/A</v>
      </c>
      <c r="AD410" t="e">
        <f t="shared" si="73"/>
        <v>#N/A</v>
      </c>
    </row>
    <row r="411" spans="1:30">
      <c r="A411" s="1">
        <v>217</v>
      </c>
      <c r="B411" s="1" t="s">
        <v>216</v>
      </c>
      <c r="C411" t="str">
        <f t="shared" si="64"/>
        <v>Passenger Van</v>
      </c>
      <c r="D411" t="e">
        <f t="shared" si="65"/>
        <v>#N/A</v>
      </c>
      <c r="E411" t="e">
        <f t="shared" si="66"/>
        <v>#N/A</v>
      </c>
      <c r="F411" t="e">
        <f t="shared" si="66"/>
        <v>#N/A</v>
      </c>
      <c r="G411" t="e">
        <f t="shared" si="66"/>
        <v>#N/A</v>
      </c>
      <c r="H411" t="e">
        <f t="shared" si="67"/>
        <v>#N/A</v>
      </c>
      <c r="I411" t="e">
        <f t="shared" si="67"/>
        <v>#N/A</v>
      </c>
      <c r="J411">
        <f t="shared" si="67"/>
        <v>217</v>
      </c>
      <c r="K411" t="e">
        <f t="shared" si="63"/>
        <v>#N/A</v>
      </c>
      <c r="M411" s="1">
        <v>180</v>
      </c>
      <c r="N411" s="1" t="s">
        <v>26</v>
      </c>
      <c r="O411">
        <f t="shared" si="68"/>
        <v>180</v>
      </c>
      <c r="P411" t="e">
        <f t="shared" si="69"/>
        <v>#N/A</v>
      </c>
      <c r="Q411" t="e">
        <f t="shared" si="70"/>
        <v>#N/A</v>
      </c>
      <c r="T411" s="22"/>
      <c r="U411" s="22"/>
      <c r="Z411" s="1">
        <v>46.3</v>
      </c>
      <c r="AA411" s="1" t="s">
        <v>26</v>
      </c>
      <c r="AB411">
        <f t="shared" si="71"/>
        <v>46.3</v>
      </c>
      <c r="AC411" t="e">
        <f t="shared" si="72"/>
        <v>#N/A</v>
      </c>
      <c r="AD411" t="e">
        <f t="shared" si="73"/>
        <v>#N/A</v>
      </c>
    </row>
    <row r="412" spans="1:30">
      <c r="A412" s="1">
        <v>202</v>
      </c>
      <c r="B412" s="1" t="s">
        <v>216</v>
      </c>
      <c r="C412" t="str">
        <f t="shared" si="64"/>
        <v>Passenger Van</v>
      </c>
      <c r="D412" t="e">
        <f t="shared" si="65"/>
        <v>#N/A</v>
      </c>
      <c r="E412" t="e">
        <f t="shared" si="66"/>
        <v>#N/A</v>
      </c>
      <c r="F412" t="e">
        <f t="shared" si="66"/>
        <v>#N/A</v>
      </c>
      <c r="G412" t="e">
        <f t="shared" si="66"/>
        <v>#N/A</v>
      </c>
      <c r="H412" t="e">
        <f t="shared" si="67"/>
        <v>#N/A</v>
      </c>
      <c r="I412" t="e">
        <f t="shared" si="67"/>
        <v>#N/A</v>
      </c>
      <c r="J412">
        <f t="shared" si="67"/>
        <v>202</v>
      </c>
      <c r="K412" t="e">
        <f t="shared" si="63"/>
        <v>#N/A</v>
      </c>
      <c r="M412" s="1">
        <v>260</v>
      </c>
      <c r="N412" s="1" t="s">
        <v>26</v>
      </c>
      <c r="O412">
        <f t="shared" si="68"/>
        <v>260</v>
      </c>
      <c r="P412" t="e">
        <f t="shared" si="69"/>
        <v>#N/A</v>
      </c>
      <c r="Q412" t="e">
        <f t="shared" si="70"/>
        <v>#N/A</v>
      </c>
      <c r="T412" s="22"/>
      <c r="U412" s="22"/>
      <c r="Z412" s="1">
        <v>68</v>
      </c>
      <c r="AA412" s="1" t="s">
        <v>26</v>
      </c>
      <c r="AB412">
        <f t="shared" si="71"/>
        <v>68</v>
      </c>
      <c r="AC412" t="e">
        <f t="shared" si="72"/>
        <v>#N/A</v>
      </c>
      <c r="AD412" t="e">
        <f t="shared" si="73"/>
        <v>#N/A</v>
      </c>
    </row>
    <row r="413" spans="1:30">
      <c r="A413" s="1">
        <v>149</v>
      </c>
      <c r="B413" s="1" t="s">
        <v>216</v>
      </c>
      <c r="C413" t="str">
        <f t="shared" si="64"/>
        <v>Passenger Van</v>
      </c>
      <c r="D413" t="e">
        <f t="shared" si="65"/>
        <v>#N/A</v>
      </c>
      <c r="E413" t="e">
        <f t="shared" si="66"/>
        <v>#N/A</v>
      </c>
      <c r="F413" t="e">
        <f t="shared" si="66"/>
        <v>#N/A</v>
      </c>
      <c r="G413" t="e">
        <f t="shared" si="66"/>
        <v>#N/A</v>
      </c>
      <c r="H413" t="e">
        <f t="shared" si="67"/>
        <v>#N/A</v>
      </c>
      <c r="I413" t="e">
        <f t="shared" si="67"/>
        <v>#N/A</v>
      </c>
      <c r="J413">
        <f t="shared" si="67"/>
        <v>149</v>
      </c>
      <c r="K413" t="e">
        <f t="shared" si="63"/>
        <v>#N/A</v>
      </c>
      <c r="M413" s="1">
        <v>235</v>
      </c>
      <c r="N413" s="1" t="s">
        <v>26</v>
      </c>
      <c r="O413">
        <f t="shared" si="68"/>
        <v>235</v>
      </c>
      <c r="P413" t="e">
        <f t="shared" si="69"/>
        <v>#N/A</v>
      </c>
      <c r="Q413" t="e">
        <f t="shared" si="70"/>
        <v>#N/A</v>
      </c>
      <c r="T413" s="22"/>
      <c r="U413" s="22"/>
      <c r="Z413" s="1">
        <v>50</v>
      </c>
      <c r="AA413" s="1" t="s">
        <v>26</v>
      </c>
      <c r="AB413">
        <f t="shared" si="71"/>
        <v>50</v>
      </c>
      <c r="AC413" t="e">
        <f t="shared" si="72"/>
        <v>#N/A</v>
      </c>
      <c r="AD413" t="e">
        <f t="shared" si="73"/>
        <v>#N/A</v>
      </c>
    </row>
    <row r="414" spans="1:30">
      <c r="A414" s="1">
        <v>149</v>
      </c>
      <c r="B414" s="1" t="s">
        <v>216</v>
      </c>
      <c r="C414" t="str">
        <f t="shared" si="64"/>
        <v>Passenger Van</v>
      </c>
      <c r="D414" t="e">
        <f t="shared" si="65"/>
        <v>#N/A</v>
      </c>
      <c r="E414" t="e">
        <f t="shared" si="66"/>
        <v>#N/A</v>
      </c>
      <c r="F414" t="e">
        <f t="shared" si="66"/>
        <v>#N/A</v>
      </c>
      <c r="G414" t="e">
        <f t="shared" si="66"/>
        <v>#N/A</v>
      </c>
      <c r="H414" t="e">
        <f t="shared" si="67"/>
        <v>#N/A</v>
      </c>
      <c r="I414" t="e">
        <f t="shared" si="67"/>
        <v>#N/A</v>
      </c>
      <c r="J414">
        <f t="shared" si="67"/>
        <v>149</v>
      </c>
      <c r="K414" t="e">
        <f t="shared" si="63"/>
        <v>#N/A</v>
      </c>
      <c r="M414" s="1">
        <v>230</v>
      </c>
      <c r="N414" s="1" t="s">
        <v>26</v>
      </c>
      <c r="O414">
        <f t="shared" si="68"/>
        <v>230</v>
      </c>
      <c r="P414" t="e">
        <f t="shared" si="69"/>
        <v>#N/A</v>
      </c>
      <c r="Q414" t="e">
        <f t="shared" si="70"/>
        <v>#N/A</v>
      </c>
      <c r="T414" s="22"/>
      <c r="U414" s="22"/>
      <c r="Z414" s="1">
        <v>50</v>
      </c>
      <c r="AA414" s="1" t="s">
        <v>26</v>
      </c>
      <c r="AB414">
        <f t="shared" si="71"/>
        <v>50</v>
      </c>
      <c r="AC414" t="e">
        <f t="shared" si="72"/>
        <v>#N/A</v>
      </c>
      <c r="AD414" t="e">
        <f t="shared" si="73"/>
        <v>#N/A</v>
      </c>
    </row>
    <row r="415" spans="1:30">
      <c r="A415" s="1">
        <v>154</v>
      </c>
      <c r="B415" s="1" t="s">
        <v>40</v>
      </c>
      <c r="C415" t="str">
        <f t="shared" si="64"/>
        <v>Medium</v>
      </c>
      <c r="D415" t="e">
        <f t="shared" si="65"/>
        <v>#N/A</v>
      </c>
      <c r="E415" t="e">
        <f t="shared" si="66"/>
        <v>#N/A</v>
      </c>
      <c r="F415" t="e">
        <f t="shared" si="66"/>
        <v>#N/A</v>
      </c>
      <c r="G415" t="e">
        <f t="shared" si="66"/>
        <v>#N/A</v>
      </c>
      <c r="H415">
        <f t="shared" si="67"/>
        <v>154</v>
      </c>
      <c r="I415" t="e">
        <f t="shared" si="67"/>
        <v>#N/A</v>
      </c>
      <c r="J415" t="e">
        <f t="shared" si="67"/>
        <v>#N/A</v>
      </c>
      <c r="K415" t="e">
        <f t="shared" si="63"/>
        <v>#N/A</v>
      </c>
      <c r="M415" s="1">
        <v>345</v>
      </c>
      <c r="N415" s="1" t="s">
        <v>63</v>
      </c>
      <c r="O415" t="e">
        <f t="shared" si="68"/>
        <v>#N/A</v>
      </c>
      <c r="P415">
        <f t="shared" si="69"/>
        <v>345</v>
      </c>
      <c r="Q415" t="e">
        <f t="shared" si="70"/>
        <v>#N/A</v>
      </c>
      <c r="T415" s="22"/>
      <c r="U415" s="22"/>
      <c r="Z415" s="1">
        <v>64</v>
      </c>
      <c r="AA415" s="1" t="s">
        <v>63</v>
      </c>
      <c r="AB415" t="e">
        <f t="shared" si="71"/>
        <v>#N/A</v>
      </c>
      <c r="AC415">
        <f t="shared" si="72"/>
        <v>64</v>
      </c>
      <c r="AD415" t="e">
        <f t="shared" si="73"/>
        <v>#N/A</v>
      </c>
    </row>
    <row r="416" spans="1:30">
      <c r="A416" s="1">
        <v>145</v>
      </c>
      <c r="B416" s="1" t="s">
        <v>40</v>
      </c>
      <c r="C416" t="str">
        <f t="shared" si="64"/>
        <v>Medium</v>
      </c>
      <c r="D416" t="e">
        <f t="shared" si="65"/>
        <v>#N/A</v>
      </c>
      <c r="E416" t="e">
        <f t="shared" si="66"/>
        <v>#N/A</v>
      </c>
      <c r="F416" t="e">
        <f t="shared" si="66"/>
        <v>#N/A</v>
      </c>
      <c r="G416" t="e">
        <f t="shared" si="66"/>
        <v>#N/A</v>
      </c>
      <c r="H416">
        <f t="shared" si="67"/>
        <v>145</v>
      </c>
      <c r="I416" t="e">
        <f t="shared" si="67"/>
        <v>#N/A</v>
      </c>
      <c r="J416" t="e">
        <f t="shared" si="67"/>
        <v>#N/A</v>
      </c>
      <c r="K416" t="e">
        <f t="shared" si="63"/>
        <v>#N/A</v>
      </c>
      <c r="M416" s="1">
        <v>350</v>
      </c>
      <c r="N416" s="1" t="s">
        <v>26</v>
      </c>
      <c r="O416">
        <f t="shared" si="68"/>
        <v>350</v>
      </c>
      <c r="P416" t="e">
        <f t="shared" si="69"/>
        <v>#N/A</v>
      </c>
      <c r="Q416" t="e">
        <f t="shared" si="70"/>
        <v>#N/A</v>
      </c>
      <c r="T416" s="22"/>
      <c r="U416" s="22"/>
      <c r="Z416" s="1">
        <v>64</v>
      </c>
      <c r="AA416" s="1" t="s">
        <v>26</v>
      </c>
      <c r="AB416">
        <f t="shared" si="71"/>
        <v>64</v>
      </c>
      <c r="AC416" t="e">
        <f t="shared" si="72"/>
        <v>#N/A</v>
      </c>
      <c r="AD416" t="e">
        <f t="shared" si="73"/>
        <v>#N/A</v>
      </c>
    </row>
    <row r="417" spans="1:30">
      <c r="A417" s="1">
        <v>186</v>
      </c>
      <c r="B417" s="1" t="s">
        <v>89</v>
      </c>
      <c r="C417" t="str">
        <f t="shared" si="64"/>
        <v>Large</v>
      </c>
      <c r="D417" t="e">
        <f t="shared" si="65"/>
        <v>#N/A</v>
      </c>
      <c r="E417" t="e">
        <f t="shared" si="66"/>
        <v>#N/A</v>
      </c>
      <c r="F417">
        <f t="shared" si="66"/>
        <v>186</v>
      </c>
      <c r="G417" t="e">
        <f t="shared" si="66"/>
        <v>#N/A</v>
      </c>
      <c r="H417" t="e">
        <f t="shared" si="67"/>
        <v>#N/A</v>
      </c>
      <c r="I417" t="e">
        <f t="shared" si="67"/>
        <v>#N/A</v>
      </c>
      <c r="J417" t="e">
        <f t="shared" si="67"/>
        <v>#N/A</v>
      </c>
      <c r="K417" t="e">
        <f t="shared" si="63"/>
        <v>#N/A</v>
      </c>
      <c r="M417" s="1">
        <v>405</v>
      </c>
      <c r="N417" s="1" t="s">
        <v>63</v>
      </c>
      <c r="O417" t="e">
        <f t="shared" si="68"/>
        <v>#N/A</v>
      </c>
      <c r="P417">
        <f t="shared" si="69"/>
        <v>405</v>
      </c>
      <c r="Q417" t="e">
        <f t="shared" si="70"/>
        <v>#N/A</v>
      </c>
      <c r="T417" s="22"/>
      <c r="U417" s="22"/>
      <c r="Z417" s="1">
        <v>87.7</v>
      </c>
      <c r="AA417" s="1" t="s">
        <v>63</v>
      </c>
      <c r="AB417" t="e">
        <f t="shared" si="71"/>
        <v>#N/A</v>
      </c>
      <c r="AC417">
        <f t="shared" si="72"/>
        <v>87.7</v>
      </c>
      <c r="AD417" t="e">
        <f t="shared" si="73"/>
        <v>#N/A</v>
      </c>
    </row>
    <row r="418" spans="1:30">
      <c r="A418" s="1">
        <v>196</v>
      </c>
      <c r="B418" s="1" t="s">
        <v>89</v>
      </c>
      <c r="C418" t="str">
        <f t="shared" si="64"/>
        <v>Large</v>
      </c>
      <c r="D418" t="e">
        <f t="shared" si="65"/>
        <v>#N/A</v>
      </c>
      <c r="E418" t="e">
        <f t="shared" si="66"/>
        <v>#N/A</v>
      </c>
      <c r="F418">
        <f t="shared" si="66"/>
        <v>196</v>
      </c>
      <c r="G418" t="e">
        <f t="shared" si="66"/>
        <v>#N/A</v>
      </c>
      <c r="H418" t="e">
        <f t="shared" si="67"/>
        <v>#N/A</v>
      </c>
      <c r="I418" t="e">
        <f t="shared" si="67"/>
        <v>#N/A</v>
      </c>
      <c r="J418" t="e">
        <f t="shared" si="67"/>
        <v>#N/A</v>
      </c>
      <c r="K418" t="e">
        <f t="shared" si="63"/>
        <v>#N/A</v>
      </c>
      <c r="M418" s="1">
        <v>400</v>
      </c>
      <c r="N418" s="1" t="s">
        <v>63</v>
      </c>
      <c r="O418" t="e">
        <f t="shared" si="68"/>
        <v>#N/A</v>
      </c>
      <c r="P418">
        <f t="shared" si="69"/>
        <v>400</v>
      </c>
      <c r="Q418" t="e">
        <f t="shared" si="70"/>
        <v>#N/A</v>
      </c>
      <c r="T418" s="22"/>
      <c r="U418" s="22"/>
      <c r="Z418" s="1">
        <v>87.7</v>
      </c>
      <c r="AA418" s="1" t="s">
        <v>63</v>
      </c>
      <c r="AB418" t="e">
        <f t="shared" si="71"/>
        <v>#N/A</v>
      </c>
      <c r="AC418">
        <f t="shared" si="72"/>
        <v>87.7</v>
      </c>
      <c r="AD418" t="e">
        <f t="shared" si="73"/>
        <v>#N/A</v>
      </c>
    </row>
    <row r="419" spans="1:30">
      <c r="A419" s="1">
        <v>182</v>
      </c>
      <c r="B419" s="1" t="s">
        <v>216</v>
      </c>
      <c r="C419" t="str">
        <f t="shared" si="64"/>
        <v>Passenger Van</v>
      </c>
      <c r="D419" t="e">
        <f t="shared" si="65"/>
        <v>#N/A</v>
      </c>
      <c r="E419" t="e">
        <f t="shared" si="66"/>
        <v>#N/A</v>
      </c>
      <c r="F419" t="e">
        <f t="shared" si="66"/>
        <v>#N/A</v>
      </c>
      <c r="G419" t="e">
        <f t="shared" si="66"/>
        <v>#N/A</v>
      </c>
      <c r="H419" t="e">
        <f t="shared" si="67"/>
        <v>#N/A</v>
      </c>
      <c r="I419" t="e">
        <f t="shared" si="67"/>
        <v>#N/A</v>
      </c>
      <c r="J419">
        <f t="shared" si="67"/>
        <v>182</v>
      </c>
      <c r="K419" t="e">
        <f t="shared" si="63"/>
        <v>#N/A</v>
      </c>
      <c r="M419" s="1">
        <v>350</v>
      </c>
      <c r="N419" s="1" t="s">
        <v>63</v>
      </c>
      <c r="O419" t="e">
        <f t="shared" si="68"/>
        <v>#N/A</v>
      </c>
      <c r="P419">
        <f t="shared" si="69"/>
        <v>350</v>
      </c>
      <c r="Q419" t="e">
        <f t="shared" si="70"/>
        <v>#N/A</v>
      </c>
      <c r="T419" s="22"/>
      <c r="U419" s="22"/>
      <c r="Z419" s="1">
        <v>86</v>
      </c>
      <c r="AA419" s="1" t="s">
        <v>63</v>
      </c>
      <c r="AB419" t="e">
        <f t="shared" si="71"/>
        <v>#N/A</v>
      </c>
      <c r="AC419">
        <f t="shared" si="72"/>
        <v>86</v>
      </c>
      <c r="AD419" t="e">
        <f t="shared" si="73"/>
        <v>#N/A</v>
      </c>
    </row>
    <row r="420" spans="1:30">
      <c r="A420" s="1">
        <v>190</v>
      </c>
      <c r="B420" s="1" t="s">
        <v>216</v>
      </c>
      <c r="C420" t="str">
        <f t="shared" si="64"/>
        <v>Passenger Van</v>
      </c>
      <c r="D420" t="e">
        <f t="shared" si="65"/>
        <v>#N/A</v>
      </c>
      <c r="E420" t="e">
        <f t="shared" si="66"/>
        <v>#N/A</v>
      </c>
      <c r="F420" t="e">
        <f t="shared" si="66"/>
        <v>#N/A</v>
      </c>
      <c r="G420" t="e">
        <f t="shared" si="66"/>
        <v>#N/A</v>
      </c>
      <c r="H420" t="e">
        <f t="shared" si="67"/>
        <v>#N/A</v>
      </c>
      <c r="I420" t="e">
        <f t="shared" si="67"/>
        <v>#N/A</v>
      </c>
      <c r="J420">
        <f t="shared" si="67"/>
        <v>190</v>
      </c>
      <c r="K420" t="e">
        <f t="shared" si="63"/>
        <v>#N/A</v>
      </c>
      <c r="M420" s="1">
        <v>370</v>
      </c>
      <c r="N420" s="1" t="s">
        <v>56</v>
      </c>
      <c r="O420" t="e">
        <f t="shared" si="68"/>
        <v>#N/A</v>
      </c>
      <c r="P420" t="e">
        <f t="shared" si="69"/>
        <v>#N/A</v>
      </c>
      <c r="Q420">
        <f t="shared" si="70"/>
        <v>370</v>
      </c>
      <c r="T420" s="22"/>
      <c r="U420" s="22"/>
      <c r="Z420" s="1">
        <v>86</v>
      </c>
      <c r="AA420" s="1" t="s">
        <v>56</v>
      </c>
      <c r="AB420" t="e">
        <f t="shared" si="71"/>
        <v>#N/A</v>
      </c>
      <c r="AC420" t="e">
        <f t="shared" si="72"/>
        <v>#N/A</v>
      </c>
      <c r="AD420">
        <f t="shared" si="73"/>
        <v>86</v>
      </c>
    </row>
    <row r="421" spans="1:30">
      <c r="A421" s="1">
        <v>194</v>
      </c>
      <c r="B421" s="1" t="s">
        <v>216</v>
      </c>
      <c r="C421" t="str">
        <f t="shared" si="64"/>
        <v>Passenger Van</v>
      </c>
      <c r="D421" t="e">
        <f t="shared" si="65"/>
        <v>#N/A</v>
      </c>
      <c r="E421" t="e">
        <f t="shared" si="66"/>
        <v>#N/A</v>
      </c>
      <c r="F421" t="e">
        <f t="shared" si="66"/>
        <v>#N/A</v>
      </c>
      <c r="G421" t="e">
        <f t="shared" si="66"/>
        <v>#N/A</v>
      </c>
      <c r="H421" t="e">
        <f t="shared" si="67"/>
        <v>#N/A</v>
      </c>
      <c r="I421" t="e">
        <f t="shared" si="67"/>
        <v>#N/A</v>
      </c>
      <c r="J421">
        <f t="shared" si="67"/>
        <v>194</v>
      </c>
      <c r="K421" t="e">
        <f t="shared" si="63"/>
        <v>#N/A</v>
      </c>
      <c r="M421" s="1">
        <v>330</v>
      </c>
      <c r="N421" s="1" t="s">
        <v>63</v>
      </c>
      <c r="O421" t="e">
        <f t="shared" si="68"/>
        <v>#N/A</v>
      </c>
      <c r="P421">
        <f t="shared" si="69"/>
        <v>330</v>
      </c>
      <c r="Q421" t="e">
        <f t="shared" si="70"/>
        <v>#N/A</v>
      </c>
      <c r="T421" s="22"/>
      <c r="U421" s="22"/>
      <c r="Z421" s="1">
        <v>79</v>
      </c>
      <c r="AA421" s="1" t="s">
        <v>63</v>
      </c>
      <c r="AB421" t="e">
        <f t="shared" si="71"/>
        <v>#N/A</v>
      </c>
      <c r="AC421">
        <f t="shared" si="72"/>
        <v>79</v>
      </c>
      <c r="AD421" t="e">
        <f t="shared" si="73"/>
        <v>#N/A</v>
      </c>
    </row>
    <row r="422" spans="1:30">
      <c r="A422" s="1">
        <v>187</v>
      </c>
      <c r="B422" s="1" t="s">
        <v>216</v>
      </c>
      <c r="C422" t="str">
        <f t="shared" si="64"/>
        <v>Passenger Van</v>
      </c>
      <c r="D422" t="e">
        <f t="shared" si="65"/>
        <v>#N/A</v>
      </c>
      <c r="E422" t="e">
        <f t="shared" si="66"/>
        <v>#N/A</v>
      </c>
      <c r="F422" t="e">
        <f t="shared" si="66"/>
        <v>#N/A</v>
      </c>
      <c r="G422" t="e">
        <f t="shared" si="66"/>
        <v>#N/A</v>
      </c>
      <c r="H422" t="e">
        <f t="shared" si="67"/>
        <v>#N/A</v>
      </c>
      <c r="I422" t="e">
        <f t="shared" si="67"/>
        <v>#N/A</v>
      </c>
      <c r="J422">
        <f t="shared" si="67"/>
        <v>187</v>
      </c>
      <c r="K422" t="e">
        <f t="shared" si="63"/>
        <v>#N/A</v>
      </c>
      <c r="M422" s="1">
        <v>360</v>
      </c>
      <c r="N422" s="1" t="s">
        <v>56</v>
      </c>
      <c r="O422" t="e">
        <f t="shared" si="68"/>
        <v>#N/A</v>
      </c>
      <c r="P422" t="e">
        <f t="shared" si="69"/>
        <v>#N/A</v>
      </c>
      <c r="Q422">
        <f t="shared" si="70"/>
        <v>360</v>
      </c>
      <c r="T422" s="22"/>
      <c r="U422" s="22"/>
      <c r="Z422" s="1">
        <v>79</v>
      </c>
      <c r="AA422" s="1" t="s">
        <v>56</v>
      </c>
      <c r="AB422" t="e">
        <f t="shared" si="71"/>
        <v>#N/A</v>
      </c>
      <c r="AC422" t="e">
        <f t="shared" si="72"/>
        <v>#N/A</v>
      </c>
      <c r="AD422">
        <f t="shared" si="73"/>
        <v>79</v>
      </c>
    </row>
    <row r="423" spans="1:30">
      <c r="A423" s="1">
        <v>178</v>
      </c>
      <c r="B423" s="1" t="s">
        <v>216</v>
      </c>
      <c r="C423" t="str">
        <f t="shared" si="64"/>
        <v>Passenger Van</v>
      </c>
      <c r="D423" t="e">
        <f t="shared" si="65"/>
        <v>#N/A</v>
      </c>
      <c r="E423" t="e">
        <f t="shared" si="66"/>
        <v>#N/A</v>
      </c>
      <c r="F423" t="e">
        <f t="shared" si="66"/>
        <v>#N/A</v>
      </c>
      <c r="G423" t="e">
        <f t="shared" si="66"/>
        <v>#N/A</v>
      </c>
      <c r="H423" t="e">
        <f t="shared" si="67"/>
        <v>#N/A</v>
      </c>
      <c r="I423" t="e">
        <f t="shared" si="67"/>
        <v>#N/A</v>
      </c>
      <c r="J423">
        <f t="shared" si="67"/>
        <v>178</v>
      </c>
      <c r="K423" t="e">
        <f t="shared" si="63"/>
        <v>#N/A</v>
      </c>
      <c r="M423" s="1">
        <v>275</v>
      </c>
      <c r="N423" s="1" t="s">
        <v>56</v>
      </c>
      <c r="O423" t="e">
        <f t="shared" si="68"/>
        <v>#N/A</v>
      </c>
      <c r="P423" t="e">
        <f t="shared" si="69"/>
        <v>#N/A</v>
      </c>
      <c r="Q423">
        <f t="shared" si="70"/>
        <v>275</v>
      </c>
      <c r="T423" s="22"/>
      <c r="U423" s="22"/>
      <c r="Z423" s="1">
        <v>59</v>
      </c>
      <c r="AA423" s="1" t="s">
        <v>56</v>
      </c>
      <c r="AB423" t="e">
        <f t="shared" si="71"/>
        <v>#N/A</v>
      </c>
      <c r="AC423" t="e">
        <f t="shared" si="72"/>
        <v>#N/A</v>
      </c>
      <c r="AD423">
        <f t="shared" si="73"/>
        <v>59</v>
      </c>
    </row>
    <row r="424" spans="1:30">
      <c r="A424" s="1">
        <v>131</v>
      </c>
      <c r="B424" s="1" t="s">
        <v>169</v>
      </c>
      <c r="C424" t="str">
        <f t="shared" si="64"/>
        <v>Medium</v>
      </c>
      <c r="D424" t="e">
        <f t="shared" si="65"/>
        <v>#N/A</v>
      </c>
      <c r="E424" t="e">
        <f t="shared" si="66"/>
        <v>#N/A</v>
      </c>
      <c r="F424" t="e">
        <f t="shared" si="66"/>
        <v>#N/A</v>
      </c>
      <c r="G424" t="e">
        <f t="shared" si="66"/>
        <v>#N/A</v>
      </c>
      <c r="H424">
        <f t="shared" si="67"/>
        <v>131</v>
      </c>
      <c r="I424" t="e">
        <f t="shared" si="67"/>
        <v>#N/A</v>
      </c>
      <c r="J424" t="e">
        <f t="shared" si="67"/>
        <v>#N/A</v>
      </c>
      <c r="K424" t="e">
        <f t="shared" si="63"/>
        <v>#N/A</v>
      </c>
      <c r="M424" s="1">
        <v>470</v>
      </c>
      <c r="N424" s="1" t="s">
        <v>56</v>
      </c>
      <c r="O424" t="e">
        <f t="shared" si="68"/>
        <v>#N/A</v>
      </c>
      <c r="P424" t="e">
        <f t="shared" si="69"/>
        <v>#N/A</v>
      </c>
      <c r="Q424">
        <f t="shared" si="70"/>
        <v>470</v>
      </c>
      <c r="T424" s="22"/>
      <c r="U424" s="22"/>
      <c r="Z424" s="1">
        <v>79</v>
      </c>
      <c r="AA424" s="1" t="s">
        <v>56</v>
      </c>
      <c r="AB424" t="e">
        <f t="shared" si="71"/>
        <v>#N/A</v>
      </c>
      <c r="AC424" t="e">
        <f t="shared" si="72"/>
        <v>#N/A</v>
      </c>
      <c r="AD424">
        <f t="shared" si="73"/>
        <v>79</v>
      </c>
    </row>
    <row r="425" spans="1:30">
      <c r="A425" s="1">
        <v>131</v>
      </c>
      <c r="B425" s="1" t="s">
        <v>169</v>
      </c>
      <c r="C425" t="str">
        <f t="shared" si="64"/>
        <v>Medium</v>
      </c>
      <c r="D425" t="e">
        <f t="shared" si="65"/>
        <v>#N/A</v>
      </c>
      <c r="E425" t="e">
        <f t="shared" si="66"/>
        <v>#N/A</v>
      </c>
      <c r="F425" t="e">
        <f t="shared" si="66"/>
        <v>#N/A</v>
      </c>
      <c r="G425" t="e">
        <f t="shared" si="66"/>
        <v>#N/A</v>
      </c>
      <c r="H425">
        <f t="shared" si="67"/>
        <v>131</v>
      </c>
      <c r="I425" t="e">
        <f t="shared" si="67"/>
        <v>#N/A</v>
      </c>
      <c r="J425" t="e">
        <f t="shared" si="67"/>
        <v>#N/A</v>
      </c>
      <c r="K425" t="e">
        <f t="shared" si="63"/>
        <v>#N/A</v>
      </c>
      <c r="M425" s="1">
        <v>465</v>
      </c>
      <c r="N425" s="1" t="s">
        <v>56</v>
      </c>
      <c r="O425" t="e">
        <f t="shared" si="68"/>
        <v>#N/A</v>
      </c>
      <c r="P425" t="e">
        <f t="shared" si="69"/>
        <v>#N/A</v>
      </c>
      <c r="Q425">
        <f t="shared" si="70"/>
        <v>465</v>
      </c>
      <c r="T425" s="22"/>
      <c r="U425" s="22"/>
      <c r="Z425" s="1">
        <v>79</v>
      </c>
      <c r="AA425" s="1" t="s">
        <v>56</v>
      </c>
      <c r="AB425" t="e">
        <f t="shared" si="71"/>
        <v>#N/A</v>
      </c>
      <c r="AC425" t="e">
        <f t="shared" si="72"/>
        <v>#N/A</v>
      </c>
      <c r="AD425">
        <f t="shared" si="73"/>
        <v>79</v>
      </c>
    </row>
    <row r="426" spans="1:30">
      <c r="A426" s="1">
        <v>136</v>
      </c>
      <c r="B426" s="1" t="s">
        <v>169</v>
      </c>
      <c r="C426" t="str">
        <f t="shared" si="64"/>
        <v>Medium</v>
      </c>
      <c r="D426" t="e">
        <f t="shared" si="65"/>
        <v>#N/A</v>
      </c>
      <c r="E426" t="e">
        <f t="shared" si="66"/>
        <v>#N/A</v>
      </c>
      <c r="F426" t="e">
        <f t="shared" si="66"/>
        <v>#N/A</v>
      </c>
      <c r="G426" t="e">
        <f t="shared" si="66"/>
        <v>#N/A</v>
      </c>
      <c r="H426">
        <f t="shared" si="67"/>
        <v>136</v>
      </c>
      <c r="I426" t="e">
        <f t="shared" si="67"/>
        <v>#N/A</v>
      </c>
      <c r="J426" t="e">
        <f t="shared" si="67"/>
        <v>#N/A</v>
      </c>
      <c r="K426" t="e">
        <f t="shared" si="63"/>
        <v>#N/A</v>
      </c>
      <c r="M426" s="1">
        <v>365</v>
      </c>
      <c r="N426" s="1" t="s">
        <v>56</v>
      </c>
      <c r="O426" t="e">
        <f t="shared" si="68"/>
        <v>#N/A</v>
      </c>
      <c r="P426" t="e">
        <f t="shared" si="69"/>
        <v>#N/A</v>
      </c>
      <c r="Q426">
        <f t="shared" si="70"/>
        <v>365</v>
      </c>
      <c r="T426" s="22"/>
      <c r="U426" s="22"/>
      <c r="Z426" s="1">
        <v>59</v>
      </c>
      <c r="AA426" s="1" t="s">
        <v>56</v>
      </c>
      <c r="AB426" t="e">
        <f t="shared" si="71"/>
        <v>#N/A</v>
      </c>
      <c r="AC426" t="e">
        <f t="shared" si="72"/>
        <v>#N/A</v>
      </c>
      <c r="AD426">
        <f t="shared" si="73"/>
        <v>59</v>
      </c>
    </row>
    <row r="427" spans="1:30">
      <c r="A427" s="1">
        <v>138</v>
      </c>
      <c r="B427" s="1" t="s">
        <v>169</v>
      </c>
      <c r="C427" t="str">
        <f t="shared" si="64"/>
        <v>Medium</v>
      </c>
      <c r="D427" t="e">
        <f t="shared" si="65"/>
        <v>#N/A</v>
      </c>
      <c r="E427" t="e">
        <f t="shared" si="66"/>
        <v>#N/A</v>
      </c>
      <c r="F427" t="e">
        <f t="shared" si="66"/>
        <v>#N/A</v>
      </c>
      <c r="G427" t="e">
        <f t="shared" si="66"/>
        <v>#N/A</v>
      </c>
      <c r="H427">
        <f t="shared" si="67"/>
        <v>138</v>
      </c>
      <c r="I427" t="e">
        <f t="shared" si="67"/>
        <v>#N/A</v>
      </c>
      <c r="J427" t="e">
        <f t="shared" si="67"/>
        <v>#N/A</v>
      </c>
      <c r="K427" t="e">
        <f t="shared" si="63"/>
        <v>#N/A</v>
      </c>
      <c r="M427" s="1">
        <v>465</v>
      </c>
      <c r="N427" s="1" t="s">
        <v>56</v>
      </c>
      <c r="O427" t="e">
        <f t="shared" si="68"/>
        <v>#N/A</v>
      </c>
      <c r="P427" t="e">
        <f t="shared" si="69"/>
        <v>#N/A</v>
      </c>
      <c r="Q427">
        <f t="shared" si="70"/>
        <v>465</v>
      </c>
      <c r="T427" s="22"/>
      <c r="U427" s="22"/>
      <c r="Z427" s="1">
        <v>77</v>
      </c>
      <c r="AA427" s="1" t="s">
        <v>56</v>
      </c>
      <c r="AB427" t="e">
        <f t="shared" si="71"/>
        <v>#N/A</v>
      </c>
      <c r="AC427" t="e">
        <f t="shared" si="72"/>
        <v>#N/A</v>
      </c>
      <c r="AD427">
        <f t="shared" si="73"/>
        <v>77</v>
      </c>
    </row>
    <row r="428" spans="1:30">
      <c r="A428" s="1">
        <v>134</v>
      </c>
      <c r="B428" s="1" t="s">
        <v>169</v>
      </c>
      <c r="C428" t="str">
        <f t="shared" si="64"/>
        <v>Medium</v>
      </c>
      <c r="D428" t="e">
        <f t="shared" si="65"/>
        <v>#N/A</v>
      </c>
      <c r="E428" t="e">
        <f t="shared" si="66"/>
        <v>#N/A</v>
      </c>
      <c r="F428" t="e">
        <f t="shared" si="66"/>
        <v>#N/A</v>
      </c>
      <c r="G428" t="e">
        <f t="shared" si="66"/>
        <v>#N/A</v>
      </c>
      <c r="H428">
        <f t="shared" si="67"/>
        <v>134</v>
      </c>
      <c r="I428" t="e">
        <f t="shared" si="67"/>
        <v>#N/A</v>
      </c>
      <c r="J428" t="e">
        <f t="shared" si="67"/>
        <v>#N/A</v>
      </c>
      <c r="K428" t="e">
        <f t="shared" si="63"/>
        <v>#N/A</v>
      </c>
      <c r="M428" s="1">
        <v>325</v>
      </c>
      <c r="N428" s="1" t="s">
        <v>56</v>
      </c>
      <c r="O428" t="e">
        <f t="shared" si="68"/>
        <v>#N/A</v>
      </c>
      <c r="P428" t="e">
        <f t="shared" si="69"/>
        <v>#N/A</v>
      </c>
      <c r="Q428">
        <f t="shared" si="70"/>
        <v>325</v>
      </c>
      <c r="T428" s="22"/>
      <c r="U428" s="22"/>
      <c r="Z428" s="1">
        <v>52</v>
      </c>
      <c r="AA428" s="1" t="s">
        <v>56</v>
      </c>
      <c r="AB428" t="e">
        <f t="shared" si="71"/>
        <v>#N/A</v>
      </c>
      <c r="AC428" t="e">
        <f t="shared" si="72"/>
        <v>#N/A</v>
      </c>
      <c r="AD428">
        <f t="shared" si="73"/>
        <v>52</v>
      </c>
    </row>
    <row r="429" spans="1:30">
      <c r="A429" s="1">
        <v>152</v>
      </c>
      <c r="B429" s="1" t="s">
        <v>40</v>
      </c>
      <c r="C429" t="str">
        <f t="shared" si="64"/>
        <v>Medium</v>
      </c>
      <c r="D429" t="e">
        <f t="shared" si="65"/>
        <v>#N/A</v>
      </c>
      <c r="E429" t="e">
        <f t="shared" si="66"/>
        <v>#N/A</v>
      </c>
      <c r="F429" t="e">
        <f t="shared" si="66"/>
        <v>#N/A</v>
      </c>
      <c r="G429" t="e">
        <f t="shared" si="66"/>
        <v>#N/A</v>
      </c>
      <c r="H429">
        <f t="shared" si="67"/>
        <v>152</v>
      </c>
      <c r="I429" t="e">
        <f t="shared" si="67"/>
        <v>#N/A</v>
      </c>
      <c r="J429" t="e">
        <f t="shared" si="67"/>
        <v>#N/A</v>
      </c>
      <c r="K429" t="e">
        <f t="shared" si="63"/>
        <v>#N/A</v>
      </c>
      <c r="M429" s="1">
        <v>420</v>
      </c>
      <c r="N429" s="1" t="s">
        <v>63</v>
      </c>
      <c r="O429" t="e">
        <f t="shared" si="68"/>
        <v>#N/A</v>
      </c>
      <c r="P429">
        <f t="shared" si="69"/>
        <v>420</v>
      </c>
      <c r="Q429" t="e">
        <f t="shared" si="70"/>
        <v>#N/A</v>
      </c>
      <c r="T429" s="22"/>
      <c r="U429" s="22"/>
      <c r="Z429" s="1">
        <v>77</v>
      </c>
      <c r="AA429" s="1" t="s">
        <v>63</v>
      </c>
      <c r="AB429" t="e">
        <f t="shared" si="71"/>
        <v>#N/A</v>
      </c>
      <c r="AC429">
        <f t="shared" si="72"/>
        <v>77</v>
      </c>
      <c r="AD429" t="e">
        <f t="shared" si="73"/>
        <v>#N/A</v>
      </c>
    </row>
    <row r="430" spans="1:30">
      <c r="A430" s="1">
        <v>149</v>
      </c>
      <c r="B430" s="1" t="s">
        <v>40</v>
      </c>
      <c r="C430" t="str">
        <f t="shared" si="64"/>
        <v>Medium</v>
      </c>
      <c r="D430" t="e">
        <f t="shared" si="65"/>
        <v>#N/A</v>
      </c>
      <c r="E430" t="e">
        <f t="shared" si="66"/>
        <v>#N/A</v>
      </c>
      <c r="F430" t="e">
        <f t="shared" si="66"/>
        <v>#N/A</v>
      </c>
      <c r="G430" t="e">
        <f t="shared" si="66"/>
        <v>#N/A</v>
      </c>
      <c r="H430">
        <f t="shared" si="67"/>
        <v>149</v>
      </c>
      <c r="I430" t="e">
        <f t="shared" si="67"/>
        <v>#N/A</v>
      </c>
      <c r="J430" t="e">
        <f t="shared" si="67"/>
        <v>#N/A</v>
      </c>
      <c r="K430" t="e">
        <f t="shared" si="63"/>
        <v>#N/A</v>
      </c>
      <c r="M430" s="1">
        <v>445</v>
      </c>
      <c r="N430" s="1" t="s">
        <v>56</v>
      </c>
      <c r="O430" t="e">
        <f t="shared" si="68"/>
        <v>#N/A</v>
      </c>
      <c r="P430" t="e">
        <f t="shared" si="69"/>
        <v>#N/A</v>
      </c>
      <c r="Q430">
        <f t="shared" si="70"/>
        <v>445</v>
      </c>
      <c r="T430" s="22"/>
      <c r="U430" s="22"/>
      <c r="Z430" s="1">
        <v>77</v>
      </c>
      <c r="AA430" s="1" t="s">
        <v>56</v>
      </c>
      <c r="AB430" t="e">
        <f t="shared" si="71"/>
        <v>#N/A</v>
      </c>
      <c r="AC430" t="e">
        <f t="shared" si="72"/>
        <v>#N/A</v>
      </c>
      <c r="AD430">
        <f t="shared" si="73"/>
        <v>77</v>
      </c>
    </row>
    <row r="431" spans="1:30">
      <c r="A431" s="1">
        <v>155</v>
      </c>
      <c r="B431" s="1" t="s">
        <v>40</v>
      </c>
      <c r="C431" t="str">
        <f t="shared" si="64"/>
        <v>Medium</v>
      </c>
      <c r="D431" t="e">
        <f t="shared" si="65"/>
        <v>#N/A</v>
      </c>
      <c r="E431" t="e">
        <f t="shared" si="66"/>
        <v>#N/A</v>
      </c>
      <c r="F431" t="e">
        <f t="shared" si="66"/>
        <v>#N/A</v>
      </c>
      <c r="G431" t="e">
        <f t="shared" si="66"/>
        <v>#N/A</v>
      </c>
      <c r="H431">
        <f t="shared" si="67"/>
        <v>155</v>
      </c>
      <c r="I431" t="e">
        <f t="shared" si="67"/>
        <v>#N/A</v>
      </c>
      <c r="J431" t="e">
        <f t="shared" si="67"/>
        <v>#N/A</v>
      </c>
      <c r="K431" t="e">
        <f t="shared" si="63"/>
        <v>#N/A</v>
      </c>
      <c r="M431" s="1">
        <v>435</v>
      </c>
      <c r="N431" s="1" t="s">
        <v>63</v>
      </c>
      <c r="O431" t="e">
        <f t="shared" si="68"/>
        <v>#N/A</v>
      </c>
      <c r="P431">
        <f t="shared" si="69"/>
        <v>435</v>
      </c>
      <c r="Q431" t="e">
        <f t="shared" si="70"/>
        <v>#N/A</v>
      </c>
      <c r="T431" s="22"/>
      <c r="U431" s="22"/>
      <c r="Z431" s="1">
        <v>77</v>
      </c>
      <c r="AA431" s="1" t="s">
        <v>63</v>
      </c>
      <c r="AB431" t="e">
        <f t="shared" si="71"/>
        <v>#N/A</v>
      </c>
      <c r="AC431">
        <f t="shared" si="72"/>
        <v>77</v>
      </c>
      <c r="AD431" t="e">
        <f t="shared" si="73"/>
        <v>#N/A</v>
      </c>
    </row>
    <row r="432" spans="1:30">
      <c r="A432" s="1">
        <v>143</v>
      </c>
      <c r="B432" s="1" t="s">
        <v>40</v>
      </c>
      <c r="C432" t="str">
        <f t="shared" si="64"/>
        <v>Medium</v>
      </c>
      <c r="D432" t="e">
        <f t="shared" si="65"/>
        <v>#N/A</v>
      </c>
      <c r="E432" t="e">
        <f t="shared" si="66"/>
        <v>#N/A</v>
      </c>
      <c r="F432" t="e">
        <f t="shared" si="66"/>
        <v>#N/A</v>
      </c>
      <c r="G432" t="e">
        <f t="shared" si="66"/>
        <v>#N/A</v>
      </c>
      <c r="H432">
        <f t="shared" si="67"/>
        <v>143</v>
      </c>
      <c r="I432" t="e">
        <f t="shared" si="67"/>
        <v>#N/A</v>
      </c>
      <c r="J432" t="e">
        <f t="shared" si="67"/>
        <v>#N/A</v>
      </c>
      <c r="K432" t="e">
        <f t="shared" si="63"/>
        <v>#N/A</v>
      </c>
      <c r="M432" s="1">
        <v>285</v>
      </c>
      <c r="N432" s="1" t="s">
        <v>56</v>
      </c>
      <c r="O432" t="e">
        <f t="shared" si="68"/>
        <v>#N/A</v>
      </c>
      <c r="P432" t="e">
        <f t="shared" si="69"/>
        <v>#N/A</v>
      </c>
      <c r="Q432">
        <f t="shared" si="70"/>
        <v>285</v>
      </c>
      <c r="T432" s="22"/>
      <c r="U432" s="22"/>
      <c r="Z432" s="1">
        <v>52</v>
      </c>
      <c r="AA432" s="1" t="s">
        <v>56</v>
      </c>
      <c r="AB432" t="e">
        <f t="shared" si="71"/>
        <v>#N/A</v>
      </c>
      <c r="AC432" t="e">
        <f t="shared" si="72"/>
        <v>#N/A</v>
      </c>
      <c r="AD432">
        <f t="shared" si="73"/>
        <v>52</v>
      </c>
    </row>
    <row r="433" spans="1:30">
      <c r="A433" s="1">
        <v>144</v>
      </c>
      <c r="B433" s="1" t="s">
        <v>40</v>
      </c>
      <c r="C433" t="str">
        <f t="shared" si="64"/>
        <v>Medium</v>
      </c>
      <c r="D433" t="e">
        <f t="shared" si="65"/>
        <v>#N/A</v>
      </c>
      <c r="E433" t="e">
        <f t="shared" si="66"/>
        <v>#N/A</v>
      </c>
      <c r="F433" t="e">
        <f t="shared" si="66"/>
        <v>#N/A</v>
      </c>
      <c r="G433" t="e">
        <f t="shared" si="66"/>
        <v>#N/A</v>
      </c>
      <c r="H433">
        <f t="shared" si="67"/>
        <v>144</v>
      </c>
      <c r="I433" t="e">
        <f t="shared" si="67"/>
        <v>#N/A</v>
      </c>
      <c r="J433" t="e">
        <f t="shared" si="67"/>
        <v>#N/A</v>
      </c>
      <c r="K433" t="e">
        <f t="shared" si="63"/>
        <v>#N/A</v>
      </c>
      <c r="M433" s="1">
        <v>430</v>
      </c>
      <c r="N433" s="1" t="s">
        <v>63</v>
      </c>
      <c r="O433" t="e">
        <f t="shared" si="68"/>
        <v>#N/A</v>
      </c>
      <c r="P433">
        <f t="shared" si="69"/>
        <v>430</v>
      </c>
      <c r="Q433" t="e">
        <f t="shared" si="70"/>
        <v>#N/A</v>
      </c>
      <c r="T433" s="22"/>
      <c r="U433" s="22"/>
      <c r="Z433" s="1">
        <v>77</v>
      </c>
      <c r="AA433" s="1" t="s">
        <v>63</v>
      </c>
      <c r="AB433" t="e">
        <f t="shared" si="71"/>
        <v>#N/A</v>
      </c>
      <c r="AC433">
        <f t="shared" si="72"/>
        <v>77</v>
      </c>
      <c r="AD433" t="e">
        <f t="shared" si="73"/>
        <v>#N/A</v>
      </c>
    </row>
    <row r="434" spans="1:30">
      <c r="A434" s="1">
        <v>138</v>
      </c>
      <c r="B434" s="1" t="s">
        <v>40</v>
      </c>
      <c r="C434" t="str">
        <f t="shared" si="64"/>
        <v>Medium</v>
      </c>
      <c r="D434" t="e">
        <f t="shared" si="65"/>
        <v>#N/A</v>
      </c>
      <c r="E434" t="e">
        <f t="shared" si="66"/>
        <v>#N/A</v>
      </c>
      <c r="F434" t="e">
        <f t="shared" si="66"/>
        <v>#N/A</v>
      </c>
      <c r="G434" t="e">
        <f t="shared" si="66"/>
        <v>#N/A</v>
      </c>
      <c r="H434">
        <f t="shared" si="67"/>
        <v>138</v>
      </c>
      <c r="I434" t="e">
        <f t="shared" si="67"/>
        <v>#N/A</v>
      </c>
      <c r="J434" t="e">
        <f t="shared" si="67"/>
        <v>#N/A</v>
      </c>
      <c r="K434" t="e">
        <f t="shared" si="63"/>
        <v>#N/A</v>
      </c>
      <c r="M434" s="1">
        <v>460</v>
      </c>
      <c r="N434" s="1" t="s">
        <v>56</v>
      </c>
      <c r="O434" t="e">
        <f t="shared" si="68"/>
        <v>#N/A</v>
      </c>
      <c r="P434" t="e">
        <f t="shared" si="69"/>
        <v>#N/A</v>
      </c>
      <c r="Q434">
        <f t="shared" si="70"/>
        <v>460</v>
      </c>
      <c r="T434" s="22"/>
      <c r="U434" s="22"/>
      <c r="Z434" s="1">
        <v>77</v>
      </c>
      <c r="AA434" s="1" t="s">
        <v>56</v>
      </c>
      <c r="AB434" t="e">
        <f t="shared" si="71"/>
        <v>#N/A</v>
      </c>
      <c r="AC434" t="e">
        <f t="shared" si="72"/>
        <v>#N/A</v>
      </c>
      <c r="AD434">
        <f t="shared" si="73"/>
        <v>77</v>
      </c>
    </row>
    <row r="435" spans="1:30">
      <c r="A435" s="1">
        <v>142</v>
      </c>
      <c r="B435" s="1" t="s">
        <v>40</v>
      </c>
      <c r="C435" t="str">
        <f t="shared" si="64"/>
        <v>Medium</v>
      </c>
      <c r="D435" t="e">
        <f t="shared" si="65"/>
        <v>#N/A</v>
      </c>
      <c r="E435" t="e">
        <f t="shared" si="66"/>
        <v>#N/A</v>
      </c>
      <c r="F435" t="e">
        <f t="shared" si="66"/>
        <v>#N/A</v>
      </c>
      <c r="G435" t="e">
        <f t="shared" si="66"/>
        <v>#N/A</v>
      </c>
      <c r="H435">
        <f t="shared" si="67"/>
        <v>142</v>
      </c>
      <c r="I435" t="e">
        <f t="shared" si="67"/>
        <v>#N/A</v>
      </c>
      <c r="J435" t="e">
        <f t="shared" si="67"/>
        <v>#N/A</v>
      </c>
      <c r="K435" t="e">
        <f t="shared" si="63"/>
        <v>#N/A</v>
      </c>
      <c r="M435" s="1">
        <v>320</v>
      </c>
      <c r="N435" s="1" t="s">
        <v>56</v>
      </c>
      <c r="O435" t="e">
        <f t="shared" si="68"/>
        <v>#N/A</v>
      </c>
      <c r="P435" t="e">
        <f t="shared" si="69"/>
        <v>#N/A</v>
      </c>
      <c r="Q435">
        <f t="shared" si="70"/>
        <v>320</v>
      </c>
      <c r="T435" s="22"/>
      <c r="U435" s="22"/>
      <c r="Z435" s="1">
        <v>52</v>
      </c>
      <c r="AA435" s="1" t="s">
        <v>56</v>
      </c>
      <c r="AB435" t="e">
        <f t="shared" si="71"/>
        <v>#N/A</v>
      </c>
      <c r="AC435" t="e">
        <f t="shared" si="72"/>
        <v>#N/A</v>
      </c>
      <c r="AD435">
        <f t="shared" si="73"/>
        <v>52</v>
      </c>
    </row>
    <row r="436" spans="1:30">
      <c r="A436" s="1">
        <v>145</v>
      </c>
      <c r="B436" s="1" t="s">
        <v>131</v>
      </c>
      <c r="C436" t="str">
        <f t="shared" si="64"/>
        <v>Executive</v>
      </c>
      <c r="D436" t="e">
        <f t="shared" si="65"/>
        <v>#N/A</v>
      </c>
      <c r="E436">
        <f t="shared" si="66"/>
        <v>145</v>
      </c>
      <c r="F436" t="e">
        <f t="shared" si="66"/>
        <v>#N/A</v>
      </c>
      <c r="G436" t="e">
        <f t="shared" si="66"/>
        <v>#N/A</v>
      </c>
      <c r="H436" t="e">
        <f t="shared" si="67"/>
        <v>#N/A</v>
      </c>
      <c r="I436" t="e">
        <f t="shared" si="67"/>
        <v>#N/A</v>
      </c>
      <c r="J436" t="e">
        <f t="shared" si="67"/>
        <v>#N/A</v>
      </c>
      <c r="K436" t="e">
        <f t="shared" si="63"/>
        <v>#N/A</v>
      </c>
      <c r="M436" s="1">
        <v>500</v>
      </c>
      <c r="N436" s="1" t="s">
        <v>63</v>
      </c>
      <c r="O436" t="e">
        <f t="shared" si="68"/>
        <v>#N/A</v>
      </c>
      <c r="P436">
        <f t="shared" si="69"/>
        <v>500</v>
      </c>
      <c r="Q436" t="e">
        <f t="shared" si="70"/>
        <v>#N/A</v>
      </c>
      <c r="T436" s="22"/>
      <c r="U436" s="22"/>
      <c r="Z436" s="1">
        <v>86</v>
      </c>
      <c r="AA436" s="1" t="s">
        <v>63</v>
      </c>
      <c r="AB436" t="e">
        <f t="shared" si="71"/>
        <v>#N/A</v>
      </c>
      <c r="AC436">
        <f t="shared" si="72"/>
        <v>86</v>
      </c>
      <c r="AD436" t="e">
        <f t="shared" si="73"/>
        <v>#N/A</v>
      </c>
    </row>
    <row r="437" spans="1:30">
      <c r="A437" s="1">
        <v>132</v>
      </c>
      <c r="B437" s="1" t="s">
        <v>131</v>
      </c>
      <c r="C437" t="str">
        <f t="shared" si="64"/>
        <v>Executive</v>
      </c>
      <c r="D437" t="e">
        <f t="shared" si="65"/>
        <v>#N/A</v>
      </c>
      <c r="E437">
        <f t="shared" si="66"/>
        <v>132</v>
      </c>
      <c r="F437" t="e">
        <f t="shared" si="66"/>
        <v>#N/A</v>
      </c>
      <c r="G437" t="e">
        <f t="shared" si="66"/>
        <v>#N/A</v>
      </c>
      <c r="H437" t="e">
        <f t="shared" si="67"/>
        <v>#N/A</v>
      </c>
      <c r="I437" t="e">
        <f t="shared" si="67"/>
        <v>#N/A</v>
      </c>
      <c r="J437" t="e">
        <f t="shared" si="67"/>
        <v>#N/A</v>
      </c>
      <c r="K437" t="e">
        <f t="shared" si="63"/>
        <v>#N/A</v>
      </c>
      <c r="M437" s="1">
        <v>475</v>
      </c>
      <c r="N437" s="1" t="s">
        <v>56</v>
      </c>
      <c r="O437" t="e">
        <f t="shared" si="68"/>
        <v>#N/A</v>
      </c>
      <c r="P437" t="e">
        <f t="shared" si="69"/>
        <v>#N/A</v>
      </c>
      <c r="Q437">
        <f t="shared" si="70"/>
        <v>475</v>
      </c>
      <c r="T437" s="22"/>
      <c r="U437" s="22"/>
      <c r="Z437" s="1">
        <v>77</v>
      </c>
      <c r="AA437" s="1" t="s">
        <v>56</v>
      </c>
      <c r="AB437" t="e">
        <f t="shared" si="71"/>
        <v>#N/A</v>
      </c>
      <c r="AC437" t="e">
        <f t="shared" si="72"/>
        <v>#N/A</v>
      </c>
      <c r="AD437">
        <f t="shared" si="73"/>
        <v>77</v>
      </c>
    </row>
    <row r="438" spans="1:30">
      <c r="A438" s="1">
        <v>133</v>
      </c>
      <c r="B438" s="1" t="s">
        <v>131</v>
      </c>
      <c r="C438" t="str">
        <f t="shared" si="64"/>
        <v>Executive</v>
      </c>
      <c r="D438" t="e">
        <f t="shared" si="65"/>
        <v>#N/A</v>
      </c>
      <c r="E438">
        <f t="shared" si="66"/>
        <v>133</v>
      </c>
      <c r="F438" t="e">
        <f t="shared" si="66"/>
        <v>#N/A</v>
      </c>
      <c r="G438" t="e">
        <f t="shared" si="66"/>
        <v>#N/A</v>
      </c>
      <c r="H438" t="e">
        <f t="shared" si="67"/>
        <v>#N/A</v>
      </c>
      <c r="I438" t="e">
        <f t="shared" si="67"/>
        <v>#N/A</v>
      </c>
      <c r="J438" t="e">
        <f t="shared" si="67"/>
        <v>#N/A</v>
      </c>
      <c r="K438" t="e">
        <f t="shared" si="63"/>
        <v>#N/A</v>
      </c>
      <c r="M438" s="1">
        <v>525</v>
      </c>
      <c r="N438" s="1" t="s">
        <v>56</v>
      </c>
      <c r="O438" t="e">
        <f t="shared" si="68"/>
        <v>#N/A</v>
      </c>
      <c r="P438" t="e">
        <f t="shared" si="69"/>
        <v>#N/A</v>
      </c>
      <c r="Q438">
        <f t="shared" si="70"/>
        <v>525</v>
      </c>
      <c r="T438" s="22"/>
      <c r="U438" s="22"/>
      <c r="Z438" s="1">
        <v>86</v>
      </c>
      <c r="AA438" s="1" t="s">
        <v>56</v>
      </c>
      <c r="AB438" t="e">
        <f t="shared" si="71"/>
        <v>#N/A</v>
      </c>
      <c r="AC438" t="e">
        <f t="shared" si="72"/>
        <v>#N/A</v>
      </c>
      <c r="AD438">
        <f t="shared" si="73"/>
        <v>86</v>
      </c>
    </row>
    <row r="439" spans="1:30">
      <c r="A439" s="1">
        <v>147</v>
      </c>
      <c r="B439" s="1" t="s">
        <v>131</v>
      </c>
      <c r="C439" t="str">
        <f t="shared" si="64"/>
        <v>Executive</v>
      </c>
      <c r="D439" t="e">
        <f t="shared" si="65"/>
        <v>#N/A</v>
      </c>
      <c r="E439">
        <f t="shared" si="66"/>
        <v>147</v>
      </c>
      <c r="F439" t="e">
        <f t="shared" si="66"/>
        <v>#N/A</v>
      </c>
      <c r="G439" t="e">
        <f t="shared" si="66"/>
        <v>#N/A</v>
      </c>
      <c r="H439" t="e">
        <f t="shared" si="67"/>
        <v>#N/A</v>
      </c>
      <c r="I439" t="e">
        <f t="shared" si="67"/>
        <v>#N/A</v>
      </c>
      <c r="J439" t="e">
        <f t="shared" si="67"/>
        <v>#N/A</v>
      </c>
      <c r="K439" t="e">
        <f t="shared" si="63"/>
        <v>#N/A</v>
      </c>
      <c r="M439" s="1">
        <v>500</v>
      </c>
      <c r="N439" s="1" t="s">
        <v>63</v>
      </c>
      <c r="O439" t="e">
        <f t="shared" si="68"/>
        <v>#N/A</v>
      </c>
      <c r="P439">
        <f t="shared" si="69"/>
        <v>500</v>
      </c>
      <c r="Q439" t="e">
        <f t="shared" si="70"/>
        <v>#N/A</v>
      </c>
      <c r="T439" s="22"/>
      <c r="U439" s="22"/>
      <c r="Z439" s="1">
        <v>86</v>
      </c>
      <c r="AA439" s="1" t="s">
        <v>63</v>
      </c>
      <c r="AB439" t="e">
        <f t="shared" si="71"/>
        <v>#N/A</v>
      </c>
      <c r="AC439">
        <f t="shared" si="72"/>
        <v>86</v>
      </c>
      <c r="AD439" t="e">
        <f t="shared" si="73"/>
        <v>#N/A</v>
      </c>
    </row>
    <row r="440" spans="1:30">
      <c r="A440" s="1">
        <v>146</v>
      </c>
      <c r="B440" s="1" t="s">
        <v>131</v>
      </c>
      <c r="C440" t="str">
        <f t="shared" si="64"/>
        <v>Executive</v>
      </c>
      <c r="D440" t="e">
        <f t="shared" si="65"/>
        <v>#N/A</v>
      </c>
      <c r="E440">
        <f t="shared" si="66"/>
        <v>146</v>
      </c>
      <c r="F440" t="e">
        <f t="shared" si="66"/>
        <v>#N/A</v>
      </c>
      <c r="G440" t="e">
        <f t="shared" si="66"/>
        <v>#N/A</v>
      </c>
      <c r="H440" t="e">
        <f t="shared" si="67"/>
        <v>#N/A</v>
      </c>
      <c r="I440" t="e">
        <f t="shared" si="67"/>
        <v>#N/A</v>
      </c>
      <c r="J440" t="e">
        <f t="shared" si="67"/>
        <v>#N/A</v>
      </c>
      <c r="K440" t="e">
        <f t="shared" si="63"/>
        <v>#N/A</v>
      </c>
      <c r="M440" s="1">
        <v>470</v>
      </c>
      <c r="N440" s="1" t="s">
        <v>56</v>
      </c>
      <c r="O440" t="e">
        <f t="shared" si="68"/>
        <v>#N/A</v>
      </c>
      <c r="P440" t="e">
        <f t="shared" si="69"/>
        <v>#N/A</v>
      </c>
      <c r="Q440">
        <f t="shared" si="70"/>
        <v>470</v>
      </c>
      <c r="T440" s="22"/>
      <c r="U440" s="22"/>
      <c r="Z440" s="1">
        <v>77</v>
      </c>
      <c r="AA440" s="1" t="s">
        <v>56</v>
      </c>
      <c r="AB440" t="e">
        <f t="shared" si="71"/>
        <v>#N/A</v>
      </c>
      <c r="AC440" t="e">
        <f t="shared" si="72"/>
        <v>#N/A</v>
      </c>
      <c r="AD440">
        <f t="shared" si="73"/>
        <v>77</v>
      </c>
    </row>
    <row r="441" spans="1:30">
      <c r="A441" s="1">
        <v>125</v>
      </c>
      <c r="B441" s="1" t="s">
        <v>131</v>
      </c>
      <c r="C441" t="str">
        <f t="shared" si="64"/>
        <v>Executive</v>
      </c>
      <c r="D441" t="e">
        <f t="shared" si="65"/>
        <v>#N/A</v>
      </c>
      <c r="E441">
        <f t="shared" si="66"/>
        <v>125</v>
      </c>
      <c r="F441" t="e">
        <f t="shared" si="66"/>
        <v>#N/A</v>
      </c>
      <c r="G441" t="e">
        <f t="shared" si="66"/>
        <v>#N/A</v>
      </c>
      <c r="H441" t="e">
        <f t="shared" si="67"/>
        <v>#N/A</v>
      </c>
      <c r="I441" t="e">
        <f t="shared" si="67"/>
        <v>#N/A</v>
      </c>
      <c r="J441" t="e">
        <f t="shared" si="67"/>
        <v>#N/A</v>
      </c>
      <c r="K441" t="e">
        <f t="shared" si="63"/>
        <v>#N/A</v>
      </c>
      <c r="M441" s="1">
        <v>520</v>
      </c>
      <c r="N441" s="1" t="s">
        <v>56</v>
      </c>
      <c r="O441" t="e">
        <f t="shared" si="68"/>
        <v>#N/A</v>
      </c>
      <c r="P441" t="e">
        <f t="shared" si="69"/>
        <v>#N/A</v>
      </c>
      <c r="Q441">
        <f t="shared" si="70"/>
        <v>520</v>
      </c>
      <c r="T441" s="22"/>
      <c r="U441" s="22"/>
      <c r="Z441" s="1">
        <v>86</v>
      </c>
      <c r="AA441" s="1" t="s">
        <v>56</v>
      </c>
      <c r="AB441" t="e">
        <f t="shared" si="71"/>
        <v>#N/A</v>
      </c>
      <c r="AC441" t="e">
        <f t="shared" si="72"/>
        <v>#N/A</v>
      </c>
      <c r="AD441">
        <f t="shared" si="73"/>
        <v>86</v>
      </c>
    </row>
    <row r="442" spans="1:30">
      <c r="A442" s="1">
        <v>151</v>
      </c>
      <c r="B442" s="1" t="s">
        <v>40</v>
      </c>
      <c r="C442" t="str">
        <f t="shared" si="64"/>
        <v>Medium</v>
      </c>
      <c r="D442" t="e">
        <f t="shared" si="65"/>
        <v>#N/A</v>
      </c>
      <c r="E442" t="e">
        <f t="shared" si="66"/>
        <v>#N/A</v>
      </c>
      <c r="F442" t="e">
        <f t="shared" si="66"/>
        <v>#N/A</v>
      </c>
      <c r="G442" t="e">
        <f t="shared" si="66"/>
        <v>#N/A</v>
      </c>
      <c r="H442">
        <f t="shared" si="67"/>
        <v>151</v>
      </c>
      <c r="I442" t="e">
        <f t="shared" si="67"/>
        <v>#N/A</v>
      </c>
      <c r="J442" t="e">
        <f t="shared" si="67"/>
        <v>#N/A</v>
      </c>
      <c r="K442" t="e">
        <f t="shared" si="63"/>
        <v>#N/A</v>
      </c>
      <c r="M442" s="1">
        <v>360</v>
      </c>
      <c r="N442" s="1" t="s">
        <v>56</v>
      </c>
      <c r="O442" t="e">
        <f t="shared" si="68"/>
        <v>#N/A</v>
      </c>
      <c r="P442" t="e">
        <f t="shared" si="69"/>
        <v>#N/A</v>
      </c>
      <c r="Q442">
        <f t="shared" si="70"/>
        <v>360</v>
      </c>
      <c r="T442" s="22"/>
      <c r="U442" s="22"/>
      <c r="Z442" s="1">
        <v>67</v>
      </c>
      <c r="AA442" s="1" t="s">
        <v>56</v>
      </c>
      <c r="AB442" t="e">
        <f t="shared" si="71"/>
        <v>#N/A</v>
      </c>
      <c r="AC442" t="e">
        <f t="shared" si="72"/>
        <v>#N/A</v>
      </c>
      <c r="AD442">
        <f t="shared" si="73"/>
        <v>67</v>
      </c>
    </row>
    <row r="443" spans="1:30">
      <c r="A443" s="1">
        <v>146</v>
      </c>
      <c r="B443" s="1" t="s">
        <v>40</v>
      </c>
      <c r="C443" t="str">
        <f t="shared" si="64"/>
        <v>Medium</v>
      </c>
      <c r="D443" t="e">
        <f t="shared" si="65"/>
        <v>#N/A</v>
      </c>
      <c r="E443" t="e">
        <f t="shared" si="66"/>
        <v>#N/A</v>
      </c>
      <c r="F443" t="e">
        <f t="shared" si="66"/>
        <v>#N/A</v>
      </c>
      <c r="G443" t="e">
        <f t="shared" si="66"/>
        <v>#N/A</v>
      </c>
      <c r="H443">
        <f t="shared" si="67"/>
        <v>146</v>
      </c>
      <c r="I443" t="e">
        <f t="shared" si="67"/>
        <v>#N/A</v>
      </c>
      <c r="J443" t="e">
        <f t="shared" si="67"/>
        <v>#N/A</v>
      </c>
      <c r="K443" t="e">
        <f t="shared" si="63"/>
        <v>#N/A</v>
      </c>
      <c r="M443" s="1">
        <v>420</v>
      </c>
      <c r="N443" s="1" t="s">
        <v>56</v>
      </c>
      <c r="O443" t="e">
        <f t="shared" si="68"/>
        <v>#N/A</v>
      </c>
      <c r="P443" t="e">
        <f t="shared" si="69"/>
        <v>#N/A</v>
      </c>
      <c r="Q443">
        <f t="shared" si="70"/>
        <v>420</v>
      </c>
      <c r="T443" s="22"/>
      <c r="U443" s="22"/>
      <c r="Z443" s="1">
        <v>79</v>
      </c>
      <c r="AA443" s="1" t="s">
        <v>56</v>
      </c>
      <c r="AB443" t="e">
        <f t="shared" si="71"/>
        <v>#N/A</v>
      </c>
      <c r="AC443" t="e">
        <f t="shared" si="72"/>
        <v>#N/A</v>
      </c>
      <c r="AD443">
        <f t="shared" si="73"/>
        <v>79</v>
      </c>
    </row>
    <row r="444" spans="1:30">
      <c r="A444" s="1">
        <v>155</v>
      </c>
      <c r="B444" s="1" t="s">
        <v>40</v>
      </c>
      <c r="C444" t="str">
        <f t="shared" si="64"/>
        <v>Medium</v>
      </c>
      <c r="D444" t="e">
        <f t="shared" si="65"/>
        <v>#N/A</v>
      </c>
      <c r="E444" t="e">
        <f t="shared" si="66"/>
        <v>#N/A</v>
      </c>
      <c r="F444" t="e">
        <f t="shared" si="66"/>
        <v>#N/A</v>
      </c>
      <c r="G444" t="e">
        <f t="shared" si="66"/>
        <v>#N/A</v>
      </c>
      <c r="H444">
        <f t="shared" si="67"/>
        <v>155</v>
      </c>
      <c r="I444" t="e">
        <f t="shared" si="67"/>
        <v>#N/A</v>
      </c>
      <c r="J444" t="e">
        <f t="shared" si="67"/>
        <v>#N/A</v>
      </c>
      <c r="K444" t="e">
        <f t="shared" si="63"/>
        <v>#N/A</v>
      </c>
      <c r="M444" s="1">
        <v>400</v>
      </c>
      <c r="N444" s="1" t="s">
        <v>63</v>
      </c>
      <c r="O444" t="e">
        <f t="shared" si="68"/>
        <v>#N/A</v>
      </c>
      <c r="P444">
        <f t="shared" si="69"/>
        <v>400</v>
      </c>
      <c r="Q444" t="e">
        <f t="shared" si="70"/>
        <v>#N/A</v>
      </c>
      <c r="T444" s="22"/>
      <c r="U444" s="22"/>
      <c r="Z444" s="1">
        <v>79</v>
      </c>
      <c r="AA444" s="1" t="s">
        <v>63</v>
      </c>
      <c r="AB444" t="e">
        <f t="shared" si="71"/>
        <v>#N/A</v>
      </c>
      <c r="AC444">
        <f t="shared" si="72"/>
        <v>79</v>
      </c>
      <c r="AD444" t="e">
        <f t="shared" si="73"/>
        <v>#N/A</v>
      </c>
    </row>
    <row r="445" spans="1:30">
      <c r="A445" s="1">
        <v>155</v>
      </c>
      <c r="B445" s="1" t="s">
        <v>40</v>
      </c>
      <c r="C445" t="str">
        <f t="shared" si="64"/>
        <v>Medium</v>
      </c>
      <c r="D445" t="e">
        <f t="shared" si="65"/>
        <v>#N/A</v>
      </c>
      <c r="E445" t="e">
        <f t="shared" si="66"/>
        <v>#N/A</v>
      </c>
      <c r="F445" t="e">
        <f t="shared" si="66"/>
        <v>#N/A</v>
      </c>
      <c r="G445" t="e">
        <f t="shared" si="66"/>
        <v>#N/A</v>
      </c>
      <c r="H445">
        <f t="shared" si="67"/>
        <v>155</v>
      </c>
      <c r="I445" t="e">
        <f t="shared" si="67"/>
        <v>#N/A</v>
      </c>
      <c r="J445" t="e">
        <f t="shared" si="67"/>
        <v>#N/A</v>
      </c>
      <c r="K445" t="e">
        <f t="shared" si="63"/>
        <v>#N/A</v>
      </c>
      <c r="M445" s="1">
        <v>400</v>
      </c>
      <c r="N445" s="1" t="s">
        <v>63</v>
      </c>
      <c r="O445" t="e">
        <f t="shared" si="68"/>
        <v>#N/A</v>
      </c>
      <c r="P445">
        <f t="shared" si="69"/>
        <v>400</v>
      </c>
      <c r="Q445" t="e">
        <f t="shared" si="70"/>
        <v>#N/A</v>
      </c>
      <c r="T445" s="22"/>
      <c r="U445" s="22"/>
      <c r="Z445" s="1">
        <v>79</v>
      </c>
      <c r="AA445" s="1" t="s">
        <v>63</v>
      </c>
      <c r="AB445" t="e">
        <f t="shared" si="71"/>
        <v>#N/A</v>
      </c>
      <c r="AC445">
        <f t="shared" si="72"/>
        <v>79</v>
      </c>
      <c r="AD445" t="e">
        <f t="shared" si="73"/>
        <v>#N/A</v>
      </c>
    </row>
    <row r="446" spans="1:30">
      <c r="A446" s="1">
        <v>135</v>
      </c>
      <c r="B446" s="1" t="s">
        <v>111</v>
      </c>
      <c r="C446" t="str">
        <f t="shared" si="64"/>
        <v>Luxury</v>
      </c>
      <c r="D446" t="e">
        <f t="shared" si="65"/>
        <v>#N/A</v>
      </c>
      <c r="E446" t="e">
        <f t="shared" si="66"/>
        <v>#N/A</v>
      </c>
      <c r="F446" t="e">
        <f t="shared" si="66"/>
        <v>#N/A</v>
      </c>
      <c r="G446">
        <f t="shared" si="66"/>
        <v>135</v>
      </c>
      <c r="H446" t="e">
        <f t="shared" si="67"/>
        <v>#N/A</v>
      </c>
      <c r="I446" t="e">
        <f t="shared" si="67"/>
        <v>#N/A</v>
      </c>
      <c r="J446" t="e">
        <f t="shared" si="67"/>
        <v>#N/A</v>
      </c>
      <c r="K446" t="e">
        <f t="shared" si="63"/>
        <v>#N/A</v>
      </c>
      <c r="M446" s="1">
        <v>485</v>
      </c>
      <c r="N446" s="1" t="s">
        <v>56</v>
      </c>
      <c r="O446" t="e">
        <f t="shared" si="68"/>
        <v>#N/A</v>
      </c>
      <c r="P446" t="e">
        <f t="shared" si="69"/>
        <v>#N/A</v>
      </c>
      <c r="Q446">
        <f t="shared" si="70"/>
        <v>485</v>
      </c>
      <c r="T446" s="22"/>
      <c r="U446" s="22"/>
      <c r="Z446" s="1">
        <v>88</v>
      </c>
      <c r="AA446" s="1" t="s">
        <v>56</v>
      </c>
      <c r="AB446" t="e">
        <f t="shared" si="71"/>
        <v>#N/A</v>
      </c>
      <c r="AC446" t="e">
        <f t="shared" si="72"/>
        <v>#N/A</v>
      </c>
      <c r="AD446">
        <f t="shared" si="73"/>
        <v>88</v>
      </c>
    </row>
    <row r="447" spans="1:30">
      <c r="A447" s="1">
        <v>146</v>
      </c>
      <c r="B447" s="1" t="s">
        <v>111</v>
      </c>
      <c r="C447" t="str">
        <f t="shared" si="64"/>
        <v>Luxury</v>
      </c>
      <c r="D447" t="e">
        <f t="shared" si="65"/>
        <v>#N/A</v>
      </c>
      <c r="E447" t="e">
        <f t="shared" si="66"/>
        <v>#N/A</v>
      </c>
      <c r="F447" t="e">
        <f t="shared" si="66"/>
        <v>#N/A</v>
      </c>
      <c r="G447">
        <f t="shared" si="66"/>
        <v>146</v>
      </c>
      <c r="H447" t="e">
        <f t="shared" si="67"/>
        <v>#N/A</v>
      </c>
      <c r="I447" t="e">
        <f t="shared" si="67"/>
        <v>#N/A</v>
      </c>
      <c r="J447" t="e">
        <f t="shared" si="67"/>
        <v>#N/A</v>
      </c>
      <c r="K447" t="e">
        <f t="shared" si="63"/>
        <v>#N/A</v>
      </c>
      <c r="M447" s="1">
        <v>530</v>
      </c>
      <c r="N447" s="1" t="s">
        <v>63</v>
      </c>
      <c r="O447" t="e">
        <f t="shared" si="68"/>
        <v>#N/A</v>
      </c>
      <c r="P447">
        <f t="shared" si="69"/>
        <v>530</v>
      </c>
      <c r="Q447" t="e">
        <f t="shared" si="70"/>
        <v>#N/A</v>
      </c>
      <c r="T447" s="22"/>
      <c r="U447" s="22"/>
      <c r="Z447" s="1">
        <v>102</v>
      </c>
      <c r="AA447" s="1" t="s">
        <v>63</v>
      </c>
      <c r="AB447" t="e">
        <f t="shared" si="71"/>
        <v>#N/A</v>
      </c>
      <c r="AC447">
        <f t="shared" si="72"/>
        <v>102</v>
      </c>
      <c r="AD447" t="e">
        <f t="shared" si="73"/>
        <v>#N/A</v>
      </c>
    </row>
    <row r="448" spans="1:30">
      <c r="A448" s="1">
        <v>146</v>
      </c>
      <c r="B448" s="1" t="s">
        <v>111</v>
      </c>
      <c r="C448" t="str">
        <f t="shared" si="64"/>
        <v>Luxury</v>
      </c>
      <c r="D448" t="e">
        <f t="shared" si="65"/>
        <v>#N/A</v>
      </c>
      <c r="E448" t="e">
        <f t="shared" si="66"/>
        <v>#N/A</v>
      </c>
      <c r="F448" t="e">
        <f t="shared" si="66"/>
        <v>#N/A</v>
      </c>
      <c r="G448">
        <f t="shared" si="66"/>
        <v>146</v>
      </c>
      <c r="H448" t="e">
        <f t="shared" si="67"/>
        <v>#N/A</v>
      </c>
      <c r="I448" t="e">
        <f t="shared" si="67"/>
        <v>#N/A</v>
      </c>
      <c r="J448" t="e">
        <f t="shared" si="67"/>
        <v>#N/A</v>
      </c>
      <c r="K448" t="e">
        <f t="shared" si="63"/>
        <v>#N/A</v>
      </c>
      <c r="M448" s="1">
        <v>530</v>
      </c>
      <c r="N448" s="1" t="s">
        <v>63</v>
      </c>
      <c r="O448" t="e">
        <f t="shared" si="68"/>
        <v>#N/A</v>
      </c>
      <c r="P448">
        <f t="shared" si="69"/>
        <v>530</v>
      </c>
      <c r="Q448" t="e">
        <f t="shared" si="70"/>
        <v>#N/A</v>
      </c>
      <c r="T448" s="22"/>
      <c r="U448" s="22"/>
      <c r="Z448" s="1">
        <v>102</v>
      </c>
      <c r="AA448" s="1" t="s">
        <v>63</v>
      </c>
      <c r="AB448" t="e">
        <f t="shared" si="71"/>
        <v>#N/A</v>
      </c>
      <c r="AC448">
        <f t="shared" si="72"/>
        <v>102</v>
      </c>
      <c r="AD448" t="e">
        <f t="shared" si="73"/>
        <v>#N/A</v>
      </c>
    </row>
    <row r="449" spans="1:30">
      <c r="A449" s="1">
        <v>152</v>
      </c>
      <c r="B449" s="1" t="s">
        <v>33</v>
      </c>
      <c r="C449" t="str">
        <f t="shared" si="64"/>
        <v>Compact</v>
      </c>
      <c r="D449">
        <f t="shared" si="65"/>
        <v>152</v>
      </c>
      <c r="E449" t="e">
        <f t="shared" si="66"/>
        <v>#N/A</v>
      </c>
      <c r="F449" t="e">
        <f t="shared" si="66"/>
        <v>#N/A</v>
      </c>
      <c r="G449" t="e">
        <f t="shared" si="66"/>
        <v>#N/A</v>
      </c>
      <c r="H449" t="e">
        <f t="shared" si="67"/>
        <v>#N/A</v>
      </c>
      <c r="I449" t="e">
        <f t="shared" si="67"/>
        <v>#N/A</v>
      </c>
      <c r="J449" t="e">
        <f t="shared" si="67"/>
        <v>#N/A</v>
      </c>
      <c r="K449" t="e">
        <f t="shared" si="63"/>
        <v>#N/A</v>
      </c>
      <c r="M449" s="1">
        <v>330</v>
      </c>
      <c r="N449" s="1" t="s">
        <v>63</v>
      </c>
      <c r="O449" t="e">
        <f t="shared" si="68"/>
        <v>#N/A</v>
      </c>
      <c r="P449">
        <f t="shared" si="69"/>
        <v>330</v>
      </c>
      <c r="Q449" t="e">
        <f t="shared" si="70"/>
        <v>#N/A</v>
      </c>
      <c r="T449" s="22"/>
      <c r="U449" s="22"/>
      <c r="Z449" s="1">
        <v>65</v>
      </c>
      <c r="AA449" s="1" t="s">
        <v>63</v>
      </c>
      <c r="AB449" t="e">
        <f t="shared" si="71"/>
        <v>#N/A</v>
      </c>
      <c r="AC449">
        <f t="shared" si="72"/>
        <v>65</v>
      </c>
      <c r="AD449" t="e">
        <f t="shared" si="73"/>
        <v>#N/A</v>
      </c>
    </row>
    <row r="450" spans="1:30">
      <c r="A450" s="1">
        <v>147</v>
      </c>
      <c r="B450" s="1" t="s">
        <v>33</v>
      </c>
      <c r="C450" t="str">
        <f t="shared" si="64"/>
        <v>Compact</v>
      </c>
      <c r="D450">
        <f t="shared" si="65"/>
        <v>147</v>
      </c>
      <c r="E450" t="e">
        <f t="shared" si="66"/>
        <v>#N/A</v>
      </c>
      <c r="F450" t="e">
        <f t="shared" si="66"/>
        <v>#N/A</v>
      </c>
      <c r="G450" t="e">
        <f t="shared" si="66"/>
        <v>#N/A</v>
      </c>
      <c r="H450" t="e">
        <f t="shared" si="67"/>
        <v>#N/A</v>
      </c>
      <c r="I450" t="e">
        <f t="shared" si="67"/>
        <v>#N/A</v>
      </c>
      <c r="J450" t="e">
        <f t="shared" si="67"/>
        <v>#N/A</v>
      </c>
      <c r="K450" t="e">
        <f t="shared" si="67"/>
        <v>#N/A</v>
      </c>
      <c r="M450" s="1">
        <v>275</v>
      </c>
      <c r="N450" s="1" t="s">
        <v>56</v>
      </c>
      <c r="O450" t="e">
        <f t="shared" si="68"/>
        <v>#N/A</v>
      </c>
      <c r="P450" t="e">
        <f t="shared" si="69"/>
        <v>#N/A</v>
      </c>
      <c r="Q450">
        <f t="shared" si="70"/>
        <v>275</v>
      </c>
      <c r="T450" s="22"/>
      <c r="U450" s="22"/>
      <c r="Z450" s="1">
        <v>49</v>
      </c>
      <c r="AA450" s="1" t="s">
        <v>56</v>
      </c>
      <c r="AB450" t="e">
        <f t="shared" si="71"/>
        <v>#N/A</v>
      </c>
      <c r="AC450" t="e">
        <f t="shared" si="72"/>
        <v>#N/A</v>
      </c>
      <c r="AD450">
        <f t="shared" si="73"/>
        <v>49</v>
      </c>
    </row>
    <row r="451" spans="1:30">
      <c r="A451" s="1">
        <v>138</v>
      </c>
      <c r="B451" s="1" t="s">
        <v>33</v>
      </c>
      <c r="C451" t="str">
        <f t="shared" ref="C451:C479" si="74">TRIM(RIGHT(B451,(LEN(B451)-FIND("-",B451))))</f>
        <v>Compact</v>
      </c>
      <c r="D451">
        <f t="shared" ref="D451:D479" si="75">IF($C451="Compact",$A451,NA())</f>
        <v>138</v>
      </c>
      <c r="E451" t="e">
        <f t="shared" ref="E451:G479" si="76">IF($C451=E$1,$A451,NA())</f>
        <v>#N/A</v>
      </c>
      <c r="F451" t="e">
        <f t="shared" si="76"/>
        <v>#N/A</v>
      </c>
      <c r="G451" t="e">
        <f t="shared" si="76"/>
        <v>#N/A</v>
      </c>
      <c r="H451" t="e">
        <f t="shared" ref="H451:K479" si="77">IF($C451=H$1,$A451,NA())</f>
        <v>#N/A</v>
      </c>
      <c r="I451" t="e">
        <f t="shared" si="77"/>
        <v>#N/A</v>
      </c>
      <c r="J451" t="e">
        <f t="shared" si="77"/>
        <v>#N/A</v>
      </c>
      <c r="K451" t="e">
        <f t="shared" si="77"/>
        <v>#N/A</v>
      </c>
      <c r="M451" s="1">
        <v>365</v>
      </c>
      <c r="N451" s="1" t="s">
        <v>56</v>
      </c>
      <c r="O451" t="e">
        <f t="shared" ref="O451:O479" si="78">IF(N451="FWD",M451,NA())</f>
        <v>#N/A</v>
      </c>
      <c r="P451" t="e">
        <f t="shared" ref="P451:P479" si="79">IF(N451="AWD",M451,NA())</f>
        <v>#N/A</v>
      </c>
      <c r="Q451">
        <f t="shared" ref="Q451:Q479" si="80">IF(N451="RWD",M451,NA())</f>
        <v>365</v>
      </c>
      <c r="T451" s="22"/>
      <c r="U451" s="22"/>
      <c r="Z451" s="1">
        <v>65</v>
      </c>
      <c r="AA451" s="1" t="s">
        <v>56</v>
      </c>
      <c r="AB451" t="e">
        <f t="shared" ref="AB451:AB479" si="81">IF(AA451="FWD",Z451,NA())</f>
        <v>#N/A</v>
      </c>
      <c r="AC451" t="e">
        <f t="shared" ref="AC451:AC479" si="82">IF(AA451="AWD",Z451,NA())</f>
        <v>#N/A</v>
      </c>
      <c r="AD451">
        <f t="shared" ref="AD451:AD479" si="83">IF(AA451="RWD",Z451,NA())</f>
        <v>65</v>
      </c>
    </row>
    <row r="452" spans="1:30">
      <c r="A452" s="1">
        <v>145</v>
      </c>
      <c r="B452" s="1" t="s">
        <v>33</v>
      </c>
      <c r="C452" t="str">
        <f t="shared" si="74"/>
        <v>Compact</v>
      </c>
      <c r="D452">
        <f t="shared" si="75"/>
        <v>145</v>
      </c>
      <c r="E452" t="e">
        <f t="shared" si="76"/>
        <v>#N/A</v>
      </c>
      <c r="F452" t="e">
        <f t="shared" si="76"/>
        <v>#N/A</v>
      </c>
      <c r="G452" t="e">
        <f t="shared" si="76"/>
        <v>#N/A</v>
      </c>
      <c r="H452" t="e">
        <f t="shared" si="77"/>
        <v>#N/A</v>
      </c>
      <c r="I452" t="e">
        <f t="shared" si="77"/>
        <v>#N/A</v>
      </c>
      <c r="J452" t="e">
        <f t="shared" si="77"/>
        <v>#N/A</v>
      </c>
      <c r="K452" t="e">
        <f t="shared" si="77"/>
        <v>#N/A</v>
      </c>
      <c r="M452" s="1">
        <v>340</v>
      </c>
      <c r="N452" s="1" t="s">
        <v>63</v>
      </c>
      <c r="O452" t="e">
        <f t="shared" si="78"/>
        <v>#N/A</v>
      </c>
      <c r="P452">
        <f t="shared" si="79"/>
        <v>340</v>
      </c>
      <c r="Q452" t="e">
        <f t="shared" si="80"/>
        <v>#N/A</v>
      </c>
      <c r="T452" s="22"/>
      <c r="U452" s="22"/>
      <c r="Z452" s="1">
        <v>65</v>
      </c>
      <c r="AA452" s="1" t="s">
        <v>63</v>
      </c>
      <c r="AB452" t="e">
        <f t="shared" si="81"/>
        <v>#N/A</v>
      </c>
      <c r="AC452">
        <f t="shared" si="82"/>
        <v>65</v>
      </c>
      <c r="AD452" t="e">
        <f t="shared" si="83"/>
        <v>#N/A</v>
      </c>
    </row>
    <row r="453" spans="1:30">
      <c r="A453" s="1">
        <v>154</v>
      </c>
      <c r="B453" s="1" t="s">
        <v>40</v>
      </c>
      <c r="C453" t="str">
        <f t="shared" si="74"/>
        <v>Medium</v>
      </c>
      <c r="D453" t="e">
        <f t="shared" si="75"/>
        <v>#N/A</v>
      </c>
      <c r="E453" t="e">
        <f t="shared" si="76"/>
        <v>#N/A</v>
      </c>
      <c r="F453" t="e">
        <f t="shared" si="76"/>
        <v>#N/A</v>
      </c>
      <c r="G453" t="e">
        <f t="shared" si="76"/>
        <v>#N/A</v>
      </c>
      <c r="H453">
        <f t="shared" si="77"/>
        <v>154</v>
      </c>
      <c r="I453" t="e">
        <f t="shared" si="77"/>
        <v>#N/A</v>
      </c>
      <c r="J453" t="e">
        <f t="shared" si="77"/>
        <v>#N/A</v>
      </c>
      <c r="K453" t="e">
        <f t="shared" si="77"/>
        <v>#N/A</v>
      </c>
      <c r="M453" s="1">
        <v>345</v>
      </c>
      <c r="N453" s="1" t="s">
        <v>56</v>
      </c>
      <c r="O453" t="e">
        <f t="shared" si="78"/>
        <v>#N/A</v>
      </c>
      <c r="P453" t="e">
        <f t="shared" si="79"/>
        <v>#N/A</v>
      </c>
      <c r="Q453">
        <f t="shared" si="80"/>
        <v>345</v>
      </c>
      <c r="T453" s="22"/>
      <c r="U453" s="22"/>
      <c r="Z453" s="1">
        <v>67</v>
      </c>
      <c r="AA453" s="1" t="s">
        <v>56</v>
      </c>
      <c r="AB453" t="e">
        <f t="shared" si="81"/>
        <v>#N/A</v>
      </c>
      <c r="AC453" t="e">
        <f t="shared" si="82"/>
        <v>#N/A</v>
      </c>
      <c r="AD453">
        <f t="shared" si="83"/>
        <v>67</v>
      </c>
    </row>
    <row r="454" spans="1:30">
      <c r="A454" s="1">
        <v>152</v>
      </c>
      <c r="B454" s="1" t="s">
        <v>40</v>
      </c>
      <c r="C454" t="str">
        <f t="shared" si="74"/>
        <v>Medium</v>
      </c>
      <c r="D454" t="e">
        <f t="shared" si="75"/>
        <v>#N/A</v>
      </c>
      <c r="E454" t="e">
        <f t="shared" si="76"/>
        <v>#N/A</v>
      </c>
      <c r="F454" t="e">
        <f t="shared" si="76"/>
        <v>#N/A</v>
      </c>
      <c r="G454" t="e">
        <f t="shared" si="76"/>
        <v>#N/A</v>
      </c>
      <c r="H454">
        <f t="shared" si="77"/>
        <v>152</v>
      </c>
      <c r="I454" t="e">
        <f t="shared" si="77"/>
        <v>#N/A</v>
      </c>
      <c r="J454" t="e">
        <f t="shared" si="77"/>
        <v>#N/A</v>
      </c>
      <c r="K454" t="e">
        <f t="shared" si="77"/>
        <v>#N/A</v>
      </c>
      <c r="M454" s="1">
        <v>400</v>
      </c>
      <c r="N454" s="1" t="s">
        <v>56</v>
      </c>
      <c r="O454" t="e">
        <f t="shared" si="78"/>
        <v>#N/A</v>
      </c>
      <c r="P454" t="e">
        <f t="shared" si="79"/>
        <v>#N/A</v>
      </c>
      <c r="Q454">
        <f t="shared" si="80"/>
        <v>400</v>
      </c>
      <c r="T454" s="22"/>
      <c r="U454" s="22"/>
      <c r="Z454" s="1">
        <v>79</v>
      </c>
      <c r="AA454" s="1" t="s">
        <v>56</v>
      </c>
      <c r="AB454" t="e">
        <f t="shared" si="81"/>
        <v>#N/A</v>
      </c>
      <c r="AC454" t="e">
        <f t="shared" si="82"/>
        <v>#N/A</v>
      </c>
      <c r="AD454">
        <f t="shared" si="83"/>
        <v>79</v>
      </c>
    </row>
    <row r="455" spans="1:30">
      <c r="A455" s="1">
        <v>163</v>
      </c>
      <c r="B455" s="1" t="s">
        <v>40</v>
      </c>
      <c r="C455" t="str">
        <f t="shared" si="74"/>
        <v>Medium</v>
      </c>
      <c r="D455" t="e">
        <f t="shared" si="75"/>
        <v>#N/A</v>
      </c>
      <c r="E455" t="e">
        <f t="shared" si="76"/>
        <v>#N/A</v>
      </c>
      <c r="F455" t="e">
        <f t="shared" si="76"/>
        <v>#N/A</v>
      </c>
      <c r="G455" t="e">
        <f t="shared" si="76"/>
        <v>#N/A</v>
      </c>
      <c r="H455">
        <f t="shared" si="77"/>
        <v>163</v>
      </c>
      <c r="I455" t="e">
        <f t="shared" si="77"/>
        <v>#N/A</v>
      </c>
      <c r="J455" t="e">
        <f t="shared" si="77"/>
        <v>#N/A</v>
      </c>
      <c r="K455" t="e">
        <f t="shared" si="77"/>
        <v>#N/A</v>
      </c>
      <c r="M455" s="1">
        <v>385</v>
      </c>
      <c r="N455" s="1" t="s">
        <v>63</v>
      </c>
      <c r="O455" t="e">
        <f t="shared" si="78"/>
        <v>#N/A</v>
      </c>
      <c r="P455">
        <f t="shared" si="79"/>
        <v>385</v>
      </c>
      <c r="Q455" t="e">
        <f t="shared" si="80"/>
        <v>#N/A</v>
      </c>
      <c r="T455" s="22"/>
      <c r="U455" s="22"/>
      <c r="Z455" s="1">
        <v>79</v>
      </c>
      <c r="AA455" s="1" t="s">
        <v>63</v>
      </c>
      <c r="AB455" t="e">
        <f t="shared" si="81"/>
        <v>#N/A</v>
      </c>
      <c r="AC455">
        <f t="shared" si="82"/>
        <v>79</v>
      </c>
      <c r="AD455" t="e">
        <f t="shared" si="83"/>
        <v>#N/A</v>
      </c>
    </row>
    <row r="456" spans="1:30">
      <c r="A456" s="1">
        <v>163</v>
      </c>
      <c r="B456" s="1" t="s">
        <v>40</v>
      </c>
      <c r="C456" t="str">
        <f t="shared" si="74"/>
        <v>Medium</v>
      </c>
      <c r="D456" t="e">
        <f t="shared" si="75"/>
        <v>#N/A</v>
      </c>
      <c r="E456" t="e">
        <f t="shared" si="76"/>
        <v>#N/A</v>
      </c>
      <c r="F456" t="e">
        <f t="shared" si="76"/>
        <v>#N/A</v>
      </c>
      <c r="G456" t="e">
        <f t="shared" si="76"/>
        <v>#N/A</v>
      </c>
      <c r="H456">
        <f t="shared" si="77"/>
        <v>163</v>
      </c>
      <c r="I456" t="e">
        <f t="shared" si="77"/>
        <v>#N/A</v>
      </c>
      <c r="J456" t="e">
        <f t="shared" si="77"/>
        <v>#N/A</v>
      </c>
      <c r="K456" t="e">
        <f t="shared" si="77"/>
        <v>#N/A</v>
      </c>
      <c r="M456" s="1">
        <v>385</v>
      </c>
      <c r="N456" s="1" t="s">
        <v>63</v>
      </c>
      <c r="O456" t="e">
        <f t="shared" si="78"/>
        <v>#N/A</v>
      </c>
      <c r="P456">
        <f t="shared" si="79"/>
        <v>385</v>
      </c>
      <c r="Q456" t="e">
        <f t="shared" si="80"/>
        <v>#N/A</v>
      </c>
      <c r="T456" s="22"/>
      <c r="U456" s="22"/>
      <c r="Z456" s="1">
        <v>79</v>
      </c>
      <c r="AA456" s="1" t="s">
        <v>63</v>
      </c>
      <c r="AB456" t="e">
        <f t="shared" si="81"/>
        <v>#N/A</v>
      </c>
      <c r="AC456">
        <f t="shared" si="82"/>
        <v>79</v>
      </c>
      <c r="AD456" t="e">
        <f t="shared" si="83"/>
        <v>#N/A</v>
      </c>
    </row>
    <row r="457" spans="1:30">
      <c r="A457" s="1">
        <v>182</v>
      </c>
      <c r="B457" s="1" t="s">
        <v>212</v>
      </c>
      <c r="C457" t="str">
        <f t="shared" si="74"/>
        <v>Luxury</v>
      </c>
      <c r="D457" t="e">
        <f t="shared" si="75"/>
        <v>#N/A</v>
      </c>
      <c r="E457" t="e">
        <f t="shared" si="76"/>
        <v>#N/A</v>
      </c>
      <c r="F457" t="e">
        <f t="shared" si="76"/>
        <v>#N/A</v>
      </c>
      <c r="G457">
        <f t="shared" si="76"/>
        <v>182</v>
      </c>
      <c r="H457" t="e">
        <f t="shared" si="77"/>
        <v>#N/A</v>
      </c>
      <c r="I457" t="e">
        <f t="shared" si="77"/>
        <v>#N/A</v>
      </c>
      <c r="J457" t="e">
        <f t="shared" si="77"/>
        <v>#N/A</v>
      </c>
      <c r="K457" t="e">
        <f t="shared" si="77"/>
        <v>#N/A</v>
      </c>
      <c r="M457" s="1">
        <v>460</v>
      </c>
      <c r="N457" s="1" t="s">
        <v>56</v>
      </c>
      <c r="O457" t="e">
        <f t="shared" si="78"/>
        <v>#N/A</v>
      </c>
      <c r="P457" t="e">
        <f t="shared" si="79"/>
        <v>#N/A</v>
      </c>
      <c r="Q457">
        <f t="shared" si="80"/>
        <v>460</v>
      </c>
      <c r="T457" s="22"/>
      <c r="U457" s="22"/>
      <c r="Z457" s="1">
        <v>100</v>
      </c>
      <c r="AA457" s="1" t="s">
        <v>56</v>
      </c>
      <c r="AB457" t="e">
        <f t="shared" si="81"/>
        <v>#N/A</v>
      </c>
      <c r="AC457" t="e">
        <f t="shared" si="82"/>
        <v>#N/A</v>
      </c>
      <c r="AD457">
        <f t="shared" si="83"/>
        <v>100</v>
      </c>
    </row>
    <row r="458" spans="1:30">
      <c r="A458" s="1">
        <v>188</v>
      </c>
      <c r="B458" s="1" t="s">
        <v>212</v>
      </c>
      <c r="C458" t="str">
        <f t="shared" si="74"/>
        <v>Luxury</v>
      </c>
      <c r="D458" t="e">
        <f t="shared" si="75"/>
        <v>#N/A</v>
      </c>
      <c r="E458" t="e">
        <f t="shared" si="76"/>
        <v>#N/A</v>
      </c>
      <c r="F458" t="e">
        <f t="shared" si="76"/>
        <v>#N/A</v>
      </c>
      <c r="G458">
        <f t="shared" si="76"/>
        <v>188</v>
      </c>
      <c r="H458" t="e">
        <f t="shared" si="77"/>
        <v>#N/A</v>
      </c>
      <c r="I458" t="e">
        <f t="shared" si="77"/>
        <v>#N/A</v>
      </c>
      <c r="J458" t="e">
        <f t="shared" si="77"/>
        <v>#N/A</v>
      </c>
      <c r="K458" t="e">
        <f t="shared" si="77"/>
        <v>#N/A</v>
      </c>
      <c r="M458" s="1">
        <v>470</v>
      </c>
      <c r="N458" s="1" t="s">
        <v>63</v>
      </c>
      <c r="O458" t="e">
        <f t="shared" si="78"/>
        <v>#N/A</v>
      </c>
      <c r="P458">
        <f t="shared" si="79"/>
        <v>470</v>
      </c>
      <c r="Q458" t="e">
        <f t="shared" si="80"/>
        <v>#N/A</v>
      </c>
      <c r="T458" s="22"/>
      <c r="U458" s="22"/>
      <c r="Z458" s="1">
        <v>107</v>
      </c>
      <c r="AA458" s="1" t="s">
        <v>63</v>
      </c>
      <c r="AB458" t="e">
        <f t="shared" si="81"/>
        <v>#N/A</v>
      </c>
      <c r="AC458">
        <f t="shared" si="82"/>
        <v>107</v>
      </c>
      <c r="AD458" t="e">
        <f t="shared" si="83"/>
        <v>#N/A</v>
      </c>
    </row>
    <row r="459" spans="1:30">
      <c r="A459" s="1">
        <v>188</v>
      </c>
      <c r="B459" s="1" t="s">
        <v>212</v>
      </c>
      <c r="C459" t="str">
        <f t="shared" si="74"/>
        <v>Luxury</v>
      </c>
      <c r="D459" t="e">
        <f t="shared" si="75"/>
        <v>#N/A</v>
      </c>
      <c r="E459" t="e">
        <f t="shared" si="76"/>
        <v>#N/A</v>
      </c>
      <c r="F459" t="e">
        <f t="shared" si="76"/>
        <v>#N/A</v>
      </c>
      <c r="G459">
        <f t="shared" si="76"/>
        <v>188</v>
      </c>
      <c r="H459" t="e">
        <f t="shared" si="77"/>
        <v>#N/A</v>
      </c>
      <c r="I459" t="e">
        <f t="shared" si="77"/>
        <v>#N/A</v>
      </c>
      <c r="J459" t="e">
        <f t="shared" si="77"/>
        <v>#N/A</v>
      </c>
      <c r="K459" t="e">
        <f t="shared" si="77"/>
        <v>#N/A</v>
      </c>
      <c r="M459" s="1">
        <v>455</v>
      </c>
      <c r="N459" s="1" t="s">
        <v>63</v>
      </c>
      <c r="O459" t="e">
        <f t="shared" si="78"/>
        <v>#N/A</v>
      </c>
      <c r="P459">
        <f t="shared" si="79"/>
        <v>455</v>
      </c>
      <c r="Q459" t="e">
        <f t="shared" si="80"/>
        <v>#N/A</v>
      </c>
      <c r="T459" s="22"/>
      <c r="U459" s="22"/>
      <c r="Z459" s="1">
        <v>107</v>
      </c>
      <c r="AA459" s="1" t="s">
        <v>63</v>
      </c>
      <c r="AB459" t="e">
        <f t="shared" si="81"/>
        <v>#N/A</v>
      </c>
      <c r="AC459">
        <f t="shared" si="82"/>
        <v>107</v>
      </c>
      <c r="AD459" t="e">
        <f t="shared" si="83"/>
        <v>#N/A</v>
      </c>
    </row>
    <row r="460" spans="1:30">
      <c r="A460" s="1">
        <v>200</v>
      </c>
      <c r="B460" s="1" t="s">
        <v>57</v>
      </c>
      <c r="C460" t="str">
        <f t="shared" si="74"/>
        <v>Executive</v>
      </c>
      <c r="D460" t="e">
        <f t="shared" si="75"/>
        <v>#N/A</v>
      </c>
      <c r="E460">
        <f t="shared" si="76"/>
        <v>200</v>
      </c>
      <c r="F460" t="e">
        <f t="shared" si="76"/>
        <v>#N/A</v>
      </c>
      <c r="G460" t="e">
        <f t="shared" si="76"/>
        <v>#N/A</v>
      </c>
      <c r="H460" t="e">
        <f t="shared" si="77"/>
        <v>#N/A</v>
      </c>
      <c r="I460" t="e">
        <f t="shared" si="77"/>
        <v>#N/A</v>
      </c>
      <c r="J460" t="e">
        <f t="shared" si="77"/>
        <v>#N/A</v>
      </c>
      <c r="K460" t="e">
        <f t="shared" si="77"/>
        <v>#N/A</v>
      </c>
      <c r="M460" s="1">
        <v>480</v>
      </c>
      <c r="N460" s="1" t="s">
        <v>63</v>
      </c>
      <c r="O460" t="e">
        <f t="shared" si="78"/>
        <v>#N/A</v>
      </c>
      <c r="P460">
        <f t="shared" si="79"/>
        <v>480</v>
      </c>
      <c r="Q460" t="e">
        <f t="shared" si="80"/>
        <v>#N/A</v>
      </c>
      <c r="T460" s="22"/>
      <c r="U460" s="22"/>
      <c r="Z460" s="1">
        <v>100</v>
      </c>
      <c r="AA460" s="1" t="s">
        <v>63</v>
      </c>
      <c r="AB460" t="e">
        <f t="shared" si="81"/>
        <v>#N/A</v>
      </c>
      <c r="AC460">
        <f t="shared" si="82"/>
        <v>100</v>
      </c>
      <c r="AD460" t="e">
        <f t="shared" si="83"/>
        <v>#N/A</v>
      </c>
    </row>
    <row r="461" spans="1:30">
      <c r="A461" s="1">
        <v>159</v>
      </c>
      <c r="B461" s="1" t="s">
        <v>89</v>
      </c>
      <c r="C461" t="str">
        <f t="shared" si="74"/>
        <v>Large</v>
      </c>
      <c r="D461" t="e">
        <f t="shared" si="75"/>
        <v>#N/A</v>
      </c>
      <c r="E461" t="e">
        <f t="shared" si="76"/>
        <v>#N/A</v>
      </c>
      <c r="F461">
        <f t="shared" si="76"/>
        <v>159</v>
      </c>
      <c r="G461" t="e">
        <f t="shared" si="76"/>
        <v>#N/A</v>
      </c>
      <c r="H461" t="e">
        <f t="shared" si="77"/>
        <v>#N/A</v>
      </c>
      <c r="I461" t="e">
        <f t="shared" si="77"/>
        <v>#N/A</v>
      </c>
      <c r="J461" t="e">
        <f t="shared" si="77"/>
        <v>#N/A</v>
      </c>
      <c r="K461" t="e">
        <f t="shared" si="77"/>
        <v>#N/A</v>
      </c>
      <c r="M461" s="1">
        <v>475</v>
      </c>
      <c r="N461" s="1" t="s">
        <v>63</v>
      </c>
      <c r="O461" t="e">
        <f t="shared" si="78"/>
        <v>#N/A</v>
      </c>
      <c r="P461">
        <f t="shared" si="79"/>
        <v>475</v>
      </c>
      <c r="Q461" t="e">
        <f t="shared" si="80"/>
        <v>#N/A</v>
      </c>
      <c r="T461" s="22"/>
      <c r="U461" s="22"/>
      <c r="Z461" s="1">
        <v>87.5</v>
      </c>
      <c r="AA461" s="1" t="s">
        <v>63</v>
      </c>
      <c r="AB461" t="e">
        <f t="shared" si="81"/>
        <v>#N/A</v>
      </c>
      <c r="AC461">
        <f t="shared" si="82"/>
        <v>87.5</v>
      </c>
      <c r="AD461" t="e">
        <f t="shared" si="83"/>
        <v>#N/A</v>
      </c>
    </row>
    <row r="462" spans="1:30">
      <c r="A462" s="1">
        <v>154</v>
      </c>
      <c r="B462" s="1" t="s">
        <v>89</v>
      </c>
      <c r="C462" t="str">
        <f t="shared" si="74"/>
        <v>Large</v>
      </c>
      <c r="D462" t="e">
        <f t="shared" si="75"/>
        <v>#N/A</v>
      </c>
      <c r="E462" t="e">
        <f t="shared" si="76"/>
        <v>#N/A</v>
      </c>
      <c r="F462">
        <f t="shared" si="76"/>
        <v>154</v>
      </c>
      <c r="G462" t="e">
        <f t="shared" si="76"/>
        <v>#N/A</v>
      </c>
      <c r="H462" t="e">
        <f t="shared" si="77"/>
        <v>#N/A</v>
      </c>
      <c r="I462" t="e">
        <f t="shared" si="77"/>
        <v>#N/A</v>
      </c>
      <c r="J462" t="e">
        <f t="shared" si="77"/>
        <v>#N/A</v>
      </c>
      <c r="K462" t="e">
        <f t="shared" si="77"/>
        <v>#N/A</v>
      </c>
      <c r="M462" s="1">
        <v>480</v>
      </c>
      <c r="N462" s="1" t="s">
        <v>56</v>
      </c>
      <c r="O462" t="e">
        <f t="shared" si="78"/>
        <v>#N/A</v>
      </c>
      <c r="P462" t="e">
        <f t="shared" si="79"/>
        <v>#N/A</v>
      </c>
      <c r="Q462">
        <f t="shared" si="80"/>
        <v>480</v>
      </c>
      <c r="T462" s="22"/>
      <c r="U462" s="22"/>
      <c r="Z462" s="1">
        <v>87.5</v>
      </c>
      <c r="AA462" s="1" t="s">
        <v>56</v>
      </c>
      <c r="AB462" t="e">
        <f t="shared" si="81"/>
        <v>#N/A</v>
      </c>
      <c r="AC462" t="e">
        <f t="shared" si="82"/>
        <v>#N/A</v>
      </c>
      <c r="AD462">
        <f t="shared" si="83"/>
        <v>87.5</v>
      </c>
    </row>
    <row r="463" spans="1:30">
      <c r="A463" s="1">
        <v>152</v>
      </c>
      <c r="B463" s="1" t="s">
        <v>89</v>
      </c>
      <c r="C463" t="str">
        <f t="shared" si="74"/>
        <v>Large</v>
      </c>
      <c r="D463" t="e">
        <f t="shared" si="75"/>
        <v>#N/A</v>
      </c>
      <c r="E463" t="e">
        <f t="shared" si="76"/>
        <v>#N/A</v>
      </c>
      <c r="F463">
        <f t="shared" si="76"/>
        <v>152</v>
      </c>
      <c r="G463" t="e">
        <f t="shared" si="76"/>
        <v>#N/A</v>
      </c>
      <c r="H463" t="e">
        <f t="shared" si="77"/>
        <v>#N/A</v>
      </c>
      <c r="I463" t="e">
        <f t="shared" si="77"/>
        <v>#N/A</v>
      </c>
      <c r="J463" t="e">
        <f t="shared" si="77"/>
        <v>#N/A</v>
      </c>
      <c r="K463" t="e">
        <f t="shared" si="77"/>
        <v>#N/A</v>
      </c>
      <c r="M463" s="1">
        <v>370</v>
      </c>
      <c r="N463" s="1" t="s">
        <v>56</v>
      </c>
      <c r="O463" t="e">
        <f t="shared" si="78"/>
        <v>#N/A</v>
      </c>
      <c r="P463" t="e">
        <f t="shared" si="79"/>
        <v>#N/A</v>
      </c>
      <c r="Q463">
        <f t="shared" si="80"/>
        <v>370</v>
      </c>
      <c r="T463" s="22"/>
      <c r="U463" s="22"/>
      <c r="Z463" s="1">
        <v>66</v>
      </c>
      <c r="AA463" s="1" t="s">
        <v>56</v>
      </c>
      <c r="AB463" t="e">
        <f t="shared" si="81"/>
        <v>#N/A</v>
      </c>
      <c r="AC463" t="e">
        <f t="shared" si="82"/>
        <v>#N/A</v>
      </c>
      <c r="AD463">
        <f t="shared" si="83"/>
        <v>66</v>
      </c>
    </row>
    <row r="464" spans="1:30">
      <c r="A464" s="1">
        <v>179</v>
      </c>
      <c r="B464" s="1" t="s">
        <v>57</v>
      </c>
      <c r="C464" t="str">
        <f t="shared" si="74"/>
        <v>Executive</v>
      </c>
      <c r="D464" t="e">
        <f t="shared" si="75"/>
        <v>#N/A</v>
      </c>
      <c r="E464">
        <f t="shared" si="76"/>
        <v>179</v>
      </c>
      <c r="F464" t="e">
        <f t="shared" si="76"/>
        <v>#N/A</v>
      </c>
      <c r="G464" t="e">
        <f t="shared" si="76"/>
        <v>#N/A</v>
      </c>
      <c r="H464" t="e">
        <f t="shared" si="77"/>
        <v>#N/A</v>
      </c>
      <c r="I464" t="e">
        <f t="shared" si="77"/>
        <v>#N/A</v>
      </c>
      <c r="J464" t="e">
        <f t="shared" si="77"/>
        <v>#N/A</v>
      </c>
      <c r="K464" t="e">
        <f t="shared" si="77"/>
        <v>#N/A</v>
      </c>
      <c r="M464" s="1">
        <v>465</v>
      </c>
      <c r="N464" s="1" t="s">
        <v>63</v>
      </c>
      <c r="O464" t="e">
        <f t="shared" si="78"/>
        <v>#N/A</v>
      </c>
      <c r="P464">
        <f t="shared" si="79"/>
        <v>465</v>
      </c>
      <c r="Q464" t="e">
        <f t="shared" si="80"/>
        <v>#N/A</v>
      </c>
      <c r="T464" s="22"/>
      <c r="U464" s="22"/>
      <c r="Z464" s="1">
        <v>93.1</v>
      </c>
      <c r="AA464" s="1" t="s">
        <v>63</v>
      </c>
      <c r="AB464" t="e">
        <f t="shared" si="81"/>
        <v>#N/A</v>
      </c>
      <c r="AC464">
        <f t="shared" si="82"/>
        <v>93.1</v>
      </c>
      <c r="AD464" t="e">
        <f t="shared" si="83"/>
        <v>#N/A</v>
      </c>
    </row>
    <row r="465" spans="1:30">
      <c r="A465" s="1">
        <v>163</v>
      </c>
      <c r="B465" s="1" t="s">
        <v>57</v>
      </c>
      <c r="C465" t="str">
        <f t="shared" si="74"/>
        <v>Executive</v>
      </c>
      <c r="D465" t="e">
        <f t="shared" si="75"/>
        <v>#N/A</v>
      </c>
      <c r="E465">
        <f t="shared" si="76"/>
        <v>163</v>
      </c>
      <c r="F465" t="e">
        <f t="shared" si="76"/>
        <v>#N/A</v>
      </c>
      <c r="G465" t="e">
        <f t="shared" si="76"/>
        <v>#N/A</v>
      </c>
      <c r="H465" t="e">
        <f t="shared" si="77"/>
        <v>#N/A</v>
      </c>
      <c r="I465" t="e">
        <f t="shared" si="77"/>
        <v>#N/A</v>
      </c>
      <c r="J465" t="e">
        <f t="shared" si="77"/>
        <v>#N/A</v>
      </c>
      <c r="K465" t="e">
        <f t="shared" si="77"/>
        <v>#N/A</v>
      </c>
      <c r="M465" s="1">
        <v>480</v>
      </c>
      <c r="N465" s="1" t="s">
        <v>56</v>
      </c>
      <c r="O465" t="e">
        <f t="shared" si="78"/>
        <v>#N/A</v>
      </c>
      <c r="P465" t="e">
        <f t="shared" si="79"/>
        <v>#N/A</v>
      </c>
      <c r="Q465">
        <f t="shared" si="80"/>
        <v>480</v>
      </c>
      <c r="T465" s="22"/>
      <c r="U465" s="22"/>
      <c r="Z465" s="1">
        <v>93.1</v>
      </c>
      <c r="AA465" s="1" t="s">
        <v>56</v>
      </c>
      <c r="AB465" t="e">
        <f t="shared" si="81"/>
        <v>#N/A</v>
      </c>
      <c r="AC465" t="e">
        <f t="shared" si="82"/>
        <v>#N/A</v>
      </c>
      <c r="AD465">
        <f t="shared" si="83"/>
        <v>93.1</v>
      </c>
    </row>
    <row r="466" spans="1:30">
      <c r="A466" s="1">
        <v>165</v>
      </c>
      <c r="B466" s="1" t="s">
        <v>57</v>
      </c>
      <c r="C466" t="str">
        <f t="shared" si="74"/>
        <v>Executive</v>
      </c>
      <c r="D466" t="e">
        <f t="shared" si="75"/>
        <v>#N/A</v>
      </c>
      <c r="E466">
        <f t="shared" si="76"/>
        <v>165</v>
      </c>
      <c r="F466" t="e">
        <f t="shared" si="76"/>
        <v>#N/A</v>
      </c>
      <c r="G466" t="e">
        <f t="shared" si="76"/>
        <v>#N/A</v>
      </c>
      <c r="H466" t="e">
        <f t="shared" si="77"/>
        <v>#N/A</v>
      </c>
      <c r="I466" t="e">
        <f t="shared" si="77"/>
        <v>#N/A</v>
      </c>
      <c r="J466" t="e">
        <f t="shared" si="77"/>
        <v>#N/A</v>
      </c>
      <c r="K466" t="e">
        <f t="shared" si="77"/>
        <v>#N/A</v>
      </c>
      <c r="M466" s="1">
        <v>395</v>
      </c>
      <c r="N466" s="1" t="s">
        <v>56</v>
      </c>
      <c r="O466" t="e">
        <f t="shared" si="78"/>
        <v>#N/A</v>
      </c>
      <c r="P466" t="e">
        <f t="shared" si="79"/>
        <v>#N/A</v>
      </c>
      <c r="Q466">
        <f t="shared" si="80"/>
        <v>395</v>
      </c>
      <c r="T466" s="22"/>
      <c r="U466" s="22"/>
      <c r="Z466" s="1">
        <v>75.8</v>
      </c>
      <c r="AA466" s="1" t="s">
        <v>56</v>
      </c>
      <c r="AB466" t="e">
        <f t="shared" si="81"/>
        <v>#N/A</v>
      </c>
      <c r="AC466" t="e">
        <f t="shared" si="82"/>
        <v>#N/A</v>
      </c>
      <c r="AD466">
        <f t="shared" si="83"/>
        <v>75.8</v>
      </c>
    </row>
    <row r="467" spans="1:30">
      <c r="A467" s="1">
        <v>164</v>
      </c>
      <c r="B467" s="1" t="s">
        <v>131</v>
      </c>
      <c r="C467" t="str">
        <f t="shared" si="74"/>
        <v>Executive</v>
      </c>
      <c r="D467" t="e">
        <f t="shared" si="75"/>
        <v>#N/A</v>
      </c>
      <c r="E467">
        <f t="shared" si="76"/>
        <v>164</v>
      </c>
      <c r="F467" t="e">
        <f t="shared" si="76"/>
        <v>#N/A</v>
      </c>
      <c r="G467" t="e">
        <f t="shared" si="76"/>
        <v>#N/A</v>
      </c>
      <c r="H467" t="e">
        <f t="shared" si="77"/>
        <v>#N/A</v>
      </c>
      <c r="I467" t="e">
        <f t="shared" si="77"/>
        <v>#N/A</v>
      </c>
      <c r="J467" t="e">
        <f t="shared" si="77"/>
        <v>#N/A</v>
      </c>
      <c r="K467" t="e">
        <f t="shared" si="77"/>
        <v>#N/A</v>
      </c>
      <c r="M467" s="1">
        <v>460</v>
      </c>
      <c r="N467" s="1" t="s">
        <v>63</v>
      </c>
      <c r="O467" t="e">
        <f t="shared" si="78"/>
        <v>#N/A</v>
      </c>
      <c r="P467">
        <f t="shared" si="79"/>
        <v>460</v>
      </c>
      <c r="Q467" t="e">
        <f t="shared" si="80"/>
        <v>#N/A</v>
      </c>
      <c r="T467" s="22"/>
      <c r="U467" s="22"/>
      <c r="Z467" s="1">
        <v>82.7</v>
      </c>
      <c r="AA467" s="1" t="s">
        <v>63</v>
      </c>
      <c r="AB467" t="e">
        <f t="shared" si="81"/>
        <v>#N/A</v>
      </c>
      <c r="AC467">
        <f t="shared" si="82"/>
        <v>82.7</v>
      </c>
      <c r="AD467" t="e">
        <f t="shared" si="83"/>
        <v>#N/A</v>
      </c>
    </row>
    <row r="468" spans="1:30">
      <c r="A468" s="1">
        <v>144</v>
      </c>
      <c r="B468" s="1" t="s">
        <v>131</v>
      </c>
      <c r="C468" t="str">
        <f t="shared" si="74"/>
        <v>Executive</v>
      </c>
      <c r="D468" t="e">
        <f t="shared" si="75"/>
        <v>#N/A</v>
      </c>
      <c r="E468">
        <f t="shared" si="76"/>
        <v>144</v>
      </c>
      <c r="F468" t="e">
        <f t="shared" si="76"/>
        <v>#N/A</v>
      </c>
      <c r="G468" t="e">
        <f t="shared" si="76"/>
        <v>#N/A</v>
      </c>
      <c r="H468" t="e">
        <f t="shared" si="77"/>
        <v>#N/A</v>
      </c>
      <c r="I468" t="e">
        <f t="shared" si="77"/>
        <v>#N/A</v>
      </c>
      <c r="J468" t="e">
        <f t="shared" si="77"/>
        <v>#N/A</v>
      </c>
      <c r="K468" t="e">
        <f t="shared" si="77"/>
        <v>#N/A</v>
      </c>
      <c r="M468" s="1">
        <v>495</v>
      </c>
      <c r="N468" s="1" t="s">
        <v>56</v>
      </c>
      <c r="O468" t="e">
        <f t="shared" si="78"/>
        <v>#N/A</v>
      </c>
      <c r="P468" t="e">
        <f t="shared" si="79"/>
        <v>#N/A</v>
      </c>
      <c r="Q468">
        <f t="shared" si="80"/>
        <v>495</v>
      </c>
      <c r="T468" s="22"/>
      <c r="U468" s="22"/>
      <c r="Z468" s="1">
        <v>82.7</v>
      </c>
      <c r="AA468" s="1" t="s">
        <v>56</v>
      </c>
      <c r="AB468" t="e">
        <f t="shared" si="81"/>
        <v>#N/A</v>
      </c>
      <c r="AC468" t="e">
        <f t="shared" si="82"/>
        <v>#N/A</v>
      </c>
      <c r="AD468">
        <f t="shared" si="83"/>
        <v>82.7</v>
      </c>
    </row>
    <row r="469" spans="1:30">
      <c r="A469" s="1">
        <v>164</v>
      </c>
      <c r="B469" s="1" t="s">
        <v>131</v>
      </c>
      <c r="C469" t="str">
        <f t="shared" si="74"/>
        <v>Executive</v>
      </c>
      <c r="D469" t="e">
        <f t="shared" si="75"/>
        <v>#N/A</v>
      </c>
      <c r="E469">
        <f t="shared" si="76"/>
        <v>164</v>
      </c>
      <c r="F469" t="e">
        <f t="shared" si="76"/>
        <v>#N/A</v>
      </c>
      <c r="G469" t="e">
        <f t="shared" si="76"/>
        <v>#N/A</v>
      </c>
      <c r="H469" t="e">
        <f t="shared" si="77"/>
        <v>#N/A</v>
      </c>
      <c r="I469" t="e">
        <f t="shared" si="77"/>
        <v>#N/A</v>
      </c>
      <c r="J469" t="e">
        <f t="shared" si="77"/>
        <v>#N/A</v>
      </c>
      <c r="K469" t="e">
        <f t="shared" si="77"/>
        <v>#N/A</v>
      </c>
      <c r="M469" s="1">
        <v>455</v>
      </c>
      <c r="N469" s="1" t="s">
        <v>63</v>
      </c>
      <c r="O469" t="e">
        <f t="shared" si="78"/>
        <v>#N/A</v>
      </c>
      <c r="P469">
        <f t="shared" si="79"/>
        <v>455</v>
      </c>
      <c r="Q469" t="e">
        <f t="shared" si="80"/>
        <v>#N/A</v>
      </c>
      <c r="T469" s="22"/>
      <c r="U469" s="22"/>
      <c r="Z469" s="1">
        <v>82.7</v>
      </c>
      <c r="AA469" s="1" t="s">
        <v>63</v>
      </c>
      <c r="AB469" t="e">
        <f t="shared" si="81"/>
        <v>#N/A</v>
      </c>
      <c r="AC469">
        <f t="shared" si="82"/>
        <v>82.7</v>
      </c>
      <c r="AD469" t="e">
        <f t="shared" si="83"/>
        <v>#N/A</v>
      </c>
    </row>
    <row r="470" spans="1:30">
      <c r="A470" s="1">
        <v>152</v>
      </c>
      <c r="B470" s="1" t="s">
        <v>131</v>
      </c>
      <c r="C470" t="str">
        <f t="shared" si="74"/>
        <v>Executive</v>
      </c>
      <c r="D470" t="e">
        <f t="shared" si="75"/>
        <v>#N/A</v>
      </c>
      <c r="E470">
        <f t="shared" si="76"/>
        <v>152</v>
      </c>
      <c r="F470" t="e">
        <f t="shared" si="76"/>
        <v>#N/A</v>
      </c>
      <c r="G470" t="e">
        <f t="shared" si="76"/>
        <v>#N/A</v>
      </c>
      <c r="H470" t="e">
        <f t="shared" si="77"/>
        <v>#N/A</v>
      </c>
      <c r="I470" t="e">
        <f t="shared" si="77"/>
        <v>#N/A</v>
      </c>
      <c r="J470" t="e">
        <f t="shared" si="77"/>
        <v>#N/A</v>
      </c>
      <c r="K470" t="e">
        <f t="shared" si="77"/>
        <v>#N/A</v>
      </c>
      <c r="M470" s="1">
        <v>505</v>
      </c>
      <c r="N470" s="1" t="s">
        <v>56</v>
      </c>
      <c r="O470" t="e">
        <f t="shared" si="78"/>
        <v>#N/A</v>
      </c>
      <c r="P470" t="e">
        <f t="shared" si="79"/>
        <v>#N/A</v>
      </c>
      <c r="Q470">
        <f t="shared" si="80"/>
        <v>505</v>
      </c>
      <c r="T470" s="22"/>
      <c r="U470" s="22"/>
      <c r="Z470" s="1">
        <v>94</v>
      </c>
      <c r="AA470" s="1" t="s">
        <v>56</v>
      </c>
      <c r="AB470" t="e">
        <f t="shared" si="81"/>
        <v>#N/A</v>
      </c>
      <c r="AC470" t="e">
        <f t="shared" si="82"/>
        <v>#N/A</v>
      </c>
      <c r="AD470">
        <f t="shared" si="83"/>
        <v>94</v>
      </c>
    </row>
    <row r="471" spans="1:30">
      <c r="A471" s="1">
        <v>159</v>
      </c>
      <c r="B471" s="1" t="s">
        <v>131</v>
      </c>
      <c r="C471" t="str">
        <f t="shared" si="74"/>
        <v>Executive</v>
      </c>
      <c r="D471" t="e">
        <f t="shared" si="75"/>
        <v>#N/A</v>
      </c>
      <c r="E471">
        <f t="shared" si="76"/>
        <v>159</v>
      </c>
      <c r="F471" t="e">
        <f t="shared" si="76"/>
        <v>#N/A</v>
      </c>
      <c r="G471" t="e">
        <f t="shared" si="76"/>
        <v>#N/A</v>
      </c>
      <c r="H471" t="e">
        <f t="shared" si="77"/>
        <v>#N/A</v>
      </c>
      <c r="I471" t="e">
        <f t="shared" si="77"/>
        <v>#N/A</v>
      </c>
      <c r="J471" t="e">
        <f t="shared" si="77"/>
        <v>#N/A</v>
      </c>
      <c r="K471" t="e">
        <f t="shared" si="77"/>
        <v>#N/A</v>
      </c>
      <c r="M471" s="1">
        <v>480</v>
      </c>
      <c r="N471" s="1" t="s">
        <v>63</v>
      </c>
      <c r="O471" t="e">
        <f t="shared" si="78"/>
        <v>#N/A</v>
      </c>
      <c r="P471">
        <f t="shared" si="79"/>
        <v>480</v>
      </c>
      <c r="Q471" t="e">
        <f t="shared" si="80"/>
        <v>#N/A</v>
      </c>
      <c r="T471" s="22"/>
      <c r="U471" s="22"/>
      <c r="Z471" s="1">
        <v>94</v>
      </c>
      <c r="AA471" s="1" t="s">
        <v>63</v>
      </c>
      <c r="AB471" t="e">
        <f t="shared" si="81"/>
        <v>#N/A</v>
      </c>
      <c r="AC471">
        <f t="shared" si="82"/>
        <v>94</v>
      </c>
      <c r="AD471" t="e">
        <f t="shared" si="83"/>
        <v>#N/A</v>
      </c>
    </row>
    <row r="472" spans="1:30">
      <c r="A472" s="1">
        <v>162</v>
      </c>
      <c r="B472" s="1" t="s">
        <v>131</v>
      </c>
      <c r="C472" t="str">
        <f t="shared" si="74"/>
        <v>Executive</v>
      </c>
      <c r="D472" t="e">
        <f t="shared" si="75"/>
        <v>#N/A</v>
      </c>
      <c r="E472">
        <f t="shared" si="76"/>
        <v>162</v>
      </c>
      <c r="F472" t="e">
        <f t="shared" si="76"/>
        <v>#N/A</v>
      </c>
      <c r="G472" t="e">
        <f t="shared" si="76"/>
        <v>#N/A</v>
      </c>
      <c r="H472" t="e">
        <f t="shared" si="77"/>
        <v>#N/A</v>
      </c>
      <c r="I472" t="e">
        <f t="shared" si="77"/>
        <v>#N/A</v>
      </c>
      <c r="J472" t="e">
        <f t="shared" si="77"/>
        <v>#N/A</v>
      </c>
      <c r="K472" t="e">
        <f t="shared" si="77"/>
        <v>#N/A</v>
      </c>
      <c r="M472" s="1">
        <v>480</v>
      </c>
      <c r="N472" s="1" t="s">
        <v>63</v>
      </c>
      <c r="O472" t="e">
        <f t="shared" si="78"/>
        <v>#N/A</v>
      </c>
      <c r="P472">
        <f t="shared" si="79"/>
        <v>480</v>
      </c>
      <c r="Q472" t="e">
        <f t="shared" si="80"/>
        <v>#N/A</v>
      </c>
      <c r="T472" s="22"/>
      <c r="U472" s="22"/>
      <c r="Z472" s="1">
        <v>94</v>
      </c>
      <c r="AA472" s="1" t="s">
        <v>63</v>
      </c>
      <c r="AB472" t="e">
        <f t="shared" si="81"/>
        <v>#N/A</v>
      </c>
      <c r="AC472">
        <f t="shared" si="82"/>
        <v>94</v>
      </c>
      <c r="AD472" t="e">
        <f t="shared" si="83"/>
        <v>#N/A</v>
      </c>
    </row>
    <row r="473" spans="1:30">
      <c r="A473" s="1">
        <v>153</v>
      </c>
      <c r="B473" s="1" t="s">
        <v>89</v>
      </c>
      <c r="C473" t="str">
        <f t="shared" si="74"/>
        <v>Large</v>
      </c>
      <c r="D473" t="e">
        <f t="shared" si="75"/>
        <v>#N/A</v>
      </c>
      <c r="E473" t="e">
        <f t="shared" si="76"/>
        <v>#N/A</v>
      </c>
      <c r="F473">
        <f t="shared" si="76"/>
        <v>153</v>
      </c>
      <c r="G473" t="e">
        <f t="shared" si="76"/>
        <v>#N/A</v>
      </c>
      <c r="H473" t="e">
        <f t="shared" si="77"/>
        <v>#N/A</v>
      </c>
      <c r="I473" t="e">
        <f t="shared" si="77"/>
        <v>#N/A</v>
      </c>
      <c r="J473" t="e">
        <f t="shared" si="77"/>
        <v>#N/A</v>
      </c>
      <c r="K473" t="e">
        <f t="shared" si="77"/>
        <v>#N/A</v>
      </c>
      <c r="M473" s="1">
        <v>475</v>
      </c>
      <c r="N473" s="1" t="s">
        <v>56</v>
      </c>
      <c r="O473" t="e">
        <f t="shared" si="78"/>
        <v>#N/A</v>
      </c>
      <c r="P473" t="e">
        <f t="shared" si="79"/>
        <v>#N/A</v>
      </c>
      <c r="Q473">
        <f t="shared" si="80"/>
        <v>475</v>
      </c>
      <c r="T473" s="22"/>
      <c r="U473" s="22"/>
      <c r="Z473" s="1">
        <v>94</v>
      </c>
      <c r="AA473" s="1" t="s">
        <v>56</v>
      </c>
      <c r="AB473" t="e">
        <f t="shared" si="81"/>
        <v>#N/A</v>
      </c>
      <c r="AC473" t="e">
        <f t="shared" si="82"/>
        <v>#N/A</v>
      </c>
      <c r="AD473">
        <f t="shared" si="83"/>
        <v>94</v>
      </c>
    </row>
    <row r="474" spans="1:30">
      <c r="A474" s="1">
        <v>173</v>
      </c>
      <c r="B474" s="1" t="s">
        <v>89</v>
      </c>
      <c r="C474" t="str">
        <f t="shared" si="74"/>
        <v>Large</v>
      </c>
      <c r="D474" t="e">
        <f t="shared" si="75"/>
        <v>#N/A</v>
      </c>
      <c r="E474" t="e">
        <f t="shared" si="76"/>
        <v>#N/A</v>
      </c>
      <c r="F474">
        <f t="shared" si="76"/>
        <v>173</v>
      </c>
      <c r="G474" t="e">
        <f t="shared" si="76"/>
        <v>#N/A</v>
      </c>
      <c r="H474" t="e">
        <f t="shared" si="77"/>
        <v>#N/A</v>
      </c>
      <c r="I474" t="e">
        <f t="shared" si="77"/>
        <v>#N/A</v>
      </c>
      <c r="J474" t="e">
        <f t="shared" si="77"/>
        <v>#N/A</v>
      </c>
      <c r="K474" t="e">
        <f t="shared" si="77"/>
        <v>#N/A</v>
      </c>
      <c r="M474" s="1">
        <v>450</v>
      </c>
      <c r="N474" s="1" t="s">
        <v>63</v>
      </c>
      <c r="O474" t="e">
        <f t="shared" si="78"/>
        <v>#N/A</v>
      </c>
      <c r="P474">
        <f t="shared" si="79"/>
        <v>450</v>
      </c>
      <c r="Q474" t="e">
        <f t="shared" si="80"/>
        <v>#N/A</v>
      </c>
      <c r="T474" s="22"/>
      <c r="U474" s="22"/>
      <c r="Z474" s="1">
        <v>94</v>
      </c>
      <c r="AA474" s="1" t="s">
        <v>63</v>
      </c>
      <c r="AB474" t="e">
        <f t="shared" si="81"/>
        <v>#N/A</v>
      </c>
      <c r="AC474">
        <f t="shared" si="82"/>
        <v>94</v>
      </c>
      <c r="AD474" t="e">
        <f t="shared" si="83"/>
        <v>#N/A</v>
      </c>
    </row>
    <row r="475" spans="1:30">
      <c r="A475" s="1">
        <v>148</v>
      </c>
      <c r="B475" s="1" t="s">
        <v>89</v>
      </c>
      <c r="C475" t="str">
        <f t="shared" si="74"/>
        <v>Large</v>
      </c>
      <c r="D475" t="e">
        <f t="shared" si="75"/>
        <v>#N/A</v>
      </c>
      <c r="E475" t="e">
        <f t="shared" si="76"/>
        <v>#N/A</v>
      </c>
      <c r="F475">
        <f t="shared" si="76"/>
        <v>148</v>
      </c>
      <c r="G475" t="e">
        <f t="shared" si="76"/>
        <v>#N/A</v>
      </c>
      <c r="H475" t="e">
        <f t="shared" si="77"/>
        <v>#N/A</v>
      </c>
      <c r="I475" t="e">
        <f t="shared" si="77"/>
        <v>#N/A</v>
      </c>
      <c r="J475" t="e">
        <f t="shared" si="77"/>
        <v>#N/A</v>
      </c>
      <c r="K475" t="e">
        <f t="shared" si="77"/>
        <v>#N/A</v>
      </c>
      <c r="M475" s="1">
        <v>365</v>
      </c>
      <c r="N475" s="1" t="s">
        <v>56</v>
      </c>
      <c r="O475" t="e">
        <f t="shared" si="78"/>
        <v>#N/A</v>
      </c>
      <c r="P475" t="e">
        <f t="shared" si="79"/>
        <v>#N/A</v>
      </c>
      <c r="Q475">
        <f t="shared" si="80"/>
        <v>365</v>
      </c>
      <c r="T475" s="22"/>
      <c r="U475" s="22"/>
      <c r="Z475" s="1">
        <v>71</v>
      </c>
      <c r="AA475" s="1" t="s">
        <v>56</v>
      </c>
      <c r="AB475" t="e">
        <f t="shared" si="81"/>
        <v>#N/A</v>
      </c>
      <c r="AC475" t="e">
        <f t="shared" si="82"/>
        <v>#N/A</v>
      </c>
      <c r="AD475">
        <f t="shared" si="83"/>
        <v>71</v>
      </c>
    </row>
    <row r="476" spans="1:30">
      <c r="A476" s="1">
        <v>148</v>
      </c>
      <c r="B476" s="1" t="s">
        <v>33</v>
      </c>
      <c r="C476" t="str">
        <f t="shared" si="74"/>
        <v>Compact</v>
      </c>
      <c r="D476">
        <f t="shared" si="75"/>
        <v>148</v>
      </c>
      <c r="E476" t="e">
        <f t="shared" si="76"/>
        <v>#N/A</v>
      </c>
      <c r="F476" t="e">
        <f t="shared" si="76"/>
        <v>#N/A</v>
      </c>
      <c r="G476" t="e">
        <f t="shared" si="76"/>
        <v>#N/A</v>
      </c>
      <c r="H476" t="e">
        <f t="shared" si="77"/>
        <v>#N/A</v>
      </c>
      <c r="I476" t="e">
        <f t="shared" si="77"/>
        <v>#N/A</v>
      </c>
      <c r="J476" t="e">
        <f t="shared" si="77"/>
        <v>#N/A</v>
      </c>
      <c r="K476" t="e">
        <f t="shared" si="77"/>
        <v>#N/A</v>
      </c>
      <c r="M476" s="1">
        <v>265</v>
      </c>
      <c r="N476" s="1" t="s">
        <v>56</v>
      </c>
      <c r="O476" t="e">
        <f t="shared" si="78"/>
        <v>#N/A</v>
      </c>
      <c r="P476" t="e">
        <f t="shared" si="79"/>
        <v>#N/A</v>
      </c>
      <c r="Q476">
        <f t="shared" si="80"/>
        <v>265</v>
      </c>
      <c r="T476" s="22"/>
      <c r="U476" s="22"/>
      <c r="Z476" s="1">
        <v>49</v>
      </c>
      <c r="AA476" s="1" t="s">
        <v>56</v>
      </c>
      <c r="AB476" t="e">
        <f t="shared" si="81"/>
        <v>#N/A</v>
      </c>
      <c r="AC476" t="e">
        <f t="shared" si="82"/>
        <v>#N/A</v>
      </c>
      <c r="AD476">
        <f t="shared" si="83"/>
        <v>49</v>
      </c>
    </row>
    <row r="477" spans="1:30">
      <c r="A477" s="1">
        <v>146</v>
      </c>
      <c r="B477" s="1" t="s">
        <v>33</v>
      </c>
      <c r="C477" t="str">
        <f t="shared" si="74"/>
        <v>Compact</v>
      </c>
      <c r="D477">
        <f t="shared" si="75"/>
        <v>146</v>
      </c>
      <c r="E477" t="e">
        <f t="shared" si="76"/>
        <v>#N/A</v>
      </c>
      <c r="F477" t="e">
        <f t="shared" si="76"/>
        <v>#N/A</v>
      </c>
      <c r="G477" t="e">
        <f t="shared" si="76"/>
        <v>#N/A</v>
      </c>
      <c r="H477" t="e">
        <f t="shared" si="77"/>
        <v>#N/A</v>
      </c>
      <c r="I477" t="e">
        <f t="shared" si="77"/>
        <v>#N/A</v>
      </c>
      <c r="J477" t="e">
        <f t="shared" si="77"/>
        <v>#N/A</v>
      </c>
      <c r="K477" t="e">
        <f t="shared" si="77"/>
        <v>#N/A</v>
      </c>
      <c r="M477" s="1">
        <v>360</v>
      </c>
      <c r="N477" s="1" t="s">
        <v>56</v>
      </c>
      <c r="O477" t="e">
        <f t="shared" si="78"/>
        <v>#N/A</v>
      </c>
      <c r="P477" t="e">
        <f t="shared" si="79"/>
        <v>#N/A</v>
      </c>
      <c r="Q477">
        <f t="shared" si="80"/>
        <v>360</v>
      </c>
      <c r="T477" s="22"/>
      <c r="U477" s="22"/>
      <c r="Z477" s="1">
        <v>65</v>
      </c>
      <c r="AA477" s="1" t="s">
        <v>56</v>
      </c>
      <c r="AB477" t="e">
        <f t="shared" si="81"/>
        <v>#N/A</v>
      </c>
      <c r="AC477" t="e">
        <f t="shared" si="82"/>
        <v>#N/A</v>
      </c>
      <c r="AD477">
        <f t="shared" si="83"/>
        <v>65</v>
      </c>
    </row>
    <row r="478" spans="1:30">
      <c r="A478" s="1">
        <v>153</v>
      </c>
      <c r="B478" s="1" t="s">
        <v>33</v>
      </c>
      <c r="C478" t="str">
        <f t="shared" si="74"/>
        <v>Compact</v>
      </c>
      <c r="D478">
        <f t="shared" si="75"/>
        <v>153</v>
      </c>
      <c r="E478" t="e">
        <f t="shared" si="76"/>
        <v>#N/A</v>
      </c>
      <c r="F478" t="e">
        <f t="shared" si="76"/>
        <v>#N/A</v>
      </c>
      <c r="G478" t="e">
        <f t="shared" si="76"/>
        <v>#N/A</v>
      </c>
      <c r="H478" t="e">
        <f t="shared" si="77"/>
        <v>#N/A</v>
      </c>
      <c r="I478" t="e">
        <f t="shared" si="77"/>
        <v>#N/A</v>
      </c>
      <c r="J478" t="e">
        <f t="shared" si="77"/>
        <v>#N/A</v>
      </c>
      <c r="K478" t="e">
        <f t="shared" si="77"/>
        <v>#N/A</v>
      </c>
      <c r="M478" s="1">
        <v>350</v>
      </c>
      <c r="N478" s="1" t="s">
        <v>63</v>
      </c>
      <c r="O478" t="e">
        <f t="shared" si="78"/>
        <v>#N/A</v>
      </c>
      <c r="P478">
        <f t="shared" si="79"/>
        <v>350</v>
      </c>
      <c r="Q478" t="e">
        <f t="shared" si="80"/>
        <v>#N/A</v>
      </c>
      <c r="T478" s="22"/>
      <c r="U478" s="22"/>
      <c r="Z478" s="1">
        <v>65</v>
      </c>
      <c r="AA478" s="1" t="s">
        <v>63</v>
      </c>
      <c r="AB478" t="e">
        <f t="shared" si="81"/>
        <v>#N/A</v>
      </c>
      <c r="AC478">
        <f t="shared" si="82"/>
        <v>65</v>
      </c>
      <c r="AD478" t="e">
        <f t="shared" si="83"/>
        <v>#N/A</v>
      </c>
    </row>
    <row r="479" spans="1:30">
      <c r="A479" s="1">
        <v>125</v>
      </c>
      <c r="B479" s="1" t="s">
        <v>27</v>
      </c>
      <c r="C479" t="str">
        <f t="shared" si="74"/>
        <v>Compact</v>
      </c>
      <c r="D479">
        <f t="shared" si="75"/>
        <v>125</v>
      </c>
      <c r="E479" t="e">
        <f t="shared" si="76"/>
        <v>#N/A</v>
      </c>
      <c r="F479" t="e">
        <f t="shared" si="76"/>
        <v>#N/A</v>
      </c>
      <c r="G479" t="e">
        <f t="shared" si="76"/>
        <v>#N/A</v>
      </c>
      <c r="H479" t="e">
        <f t="shared" si="77"/>
        <v>#N/A</v>
      </c>
      <c r="I479" t="e">
        <f t="shared" si="77"/>
        <v>#N/A</v>
      </c>
      <c r="J479" t="e">
        <f t="shared" si="77"/>
        <v>#N/A</v>
      </c>
      <c r="K479" t="e">
        <f t="shared" si="77"/>
        <v>#N/A</v>
      </c>
      <c r="M479" s="1">
        <v>250</v>
      </c>
      <c r="N479" s="1" t="s">
        <v>56</v>
      </c>
      <c r="O479" t="e">
        <f t="shared" si="78"/>
        <v>#N/A</v>
      </c>
      <c r="P479" t="e">
        <f t="shared" si="79"/>
        <v>#N/A</v>
      </c>
      <c r="Q479">
        <f t="shared" si="80"/>
        <v>250</v>
      </c>
      <c r="T479" s="22"/>
      <c r="U479" s="22"/>
      <c r="Z479" s="1">
        <v>41.2</v>
      </c>
      <c r="AA479" s="1" t="s">
        <v>56</v>
      </c>
      <c r="AB479" t="e">
        <f t="shared" si="81"/>
        <v>#N/A</v>
      </c>
      <c r="AC479" t="e">
        <f t="shared" si="82"/>
        <v>#N/A</v>
      </c>
      <c r="AD479">
        <f t="shared" si="83"/>
        <v>41.2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C146B-12FF-40ED-A1A4-EACF04C843D4}">
  <dimension ref="A1:R479"/>
  <sheetViews>
    <sheetView showGridLines="0" topLeftCell="J1" workbookViewId="0">
      <selection activeCell="M20" sqref="M20"/>
    </sheetView>
  </sheetViews>
  <sheetFormatPr defaultRowHeight="15"/>
  <cols>
    <col min="1" max="1" width="19.6328125" customWidth="1"/>
    <col min="2" max="2" width="24.08984375" customWidth="1"/>
    <col min="3" max="3" width="14.08984375" customWidth="1"/>
    <col min="4" max="4" width="24.1796875" customWidth="1"/>
    <col min="5" max="5" width="22.6328125" customWidth="1"/>
    <col min="6" max="6" width="29.81640625" customWidth="1"/>
    <col min="7" max="7" width="14.1796875" customWidth="1"/>
    <col min="10" max="10" width="6.08984375" customWidth="1"/>
    <col min="11" max="11" width="25.453125" customWidth="1"/>
    <col min="12" max="12" width="14.26953125" bestFit="1" customWidth="1"/>
    <col min="13" max="13" width="19.26953125" bestFit="1" customWidth="1"/>
    <col min="14" max="14" width="10" bestFit="1" customWidth="1"/>
    <col min="15" max="15" width="19.6328125" bestFit="1" customWidth="1"/>
    <col min="16" max="16" width="19.26953125" bestFit="1" customWidth="1"/>
    <col min="17" max="17" width="24.54296875" bestFit="1" customWidth="1"/>
    <col min="18" max="18" width="18.36328125" bestFit="1" customWidth="1"/>
  </cols>
  <sheetData>
    <row r="1" spans="1:18" ht="21.6" thickBot="1">
      <c r="A1" s="15" t="s">
        <v>2</v>
      </c>
      <c r="B1" s="15" t="s">
        <v>3</v>
      </c>
      <c r="C1" s="15" t="s">
        <v>6</v>
      </c>
      <c r="D1" s="15" t="s">
        <v>7</v>
      </c>
      <c r="E1" s="15" t="s">
        <v>9</v>
      </c>
      <c r="F1" s="15" t="s">
        <v>10</v>
      </c>
      <c r="G1" s="15" t="s">
        <v>8</v>
      </c>
    </row>
    <row r="2" spans="1:18" ht="15.6">
      <c r="A2" s="1">
        <v>155</v>
      </c>
      <c r="B2" s="1">
        <v>37.799999999999997</v>
      </c>
      <c r="C2" s="1">
        <v>235</v>
      </c>
      <c r="D2" s="1">
        <v>156</v>
      </c>
      <c r="E2" s="1">
        <v>7</v>
      </c>
      <c r="F2" s="1">
        <v>67</v>
      </c>
      <c r="G2" s="1">
        <v>225</v>
      </c>
      <c r="K2" s="35"/>
      <c r="L2" s="35" t="s">
        <v>2</v>
      </c>
      <c r="M2" s="35" t="s">
        <v>3</v>
      </c>
      <c r="N2" s="35" t="s">
        <v>6</v>
      </c>
      <c r="O2" s="35" t="s">
        <v>7</v>
      </c>
      <c r="P2" s="35" t="s">
        <v>9</v>
      </c>
      <c r="Q2" s="35" t="s">
        <v>10</v>
      </c>
      <c r="R2" s="35" t="s">
        <v>8</v>
      </c>
    </row>
    <row r="3" spans="1:18">
      <c r="A3" s="1">
        <v>155</v>
      </c>
      <c r="B3" s="1">
        <v>37.799999999999997</v>
      </c>
      <c r="C3" s="1">
        <v>235</v>
      </c>
      <c r="D3" s="1">
        <v>149</v>
      </c>
      <c r="E3" s="1">
        <v>7</v>
      </c>
      <c r="F3" s="1">
        <v>67</v>
      </c>
      <c r="G3" s="1">
        <v>225</v>
      </c>
      <c r="K3" t="s">
        <v>2</v>
      </c>
      <c r="L3" s="38">
        <v>1</v>
      </c>
      <c r="M3" s="36"/>
      <c r="N3" s="36"/>
      <c r="O3" s="36"/>
      <c r="P3" s="36"/>
      <c r="Q3" s="36"/>
      <c r="R3" s="36"/>
    </row>
    <row r="4" spans="1:18">
      <c r="A4" s="1">
        <v>200</v>
      </c>
      <c r="B4" s="1">
        <v>50.8</v>
      </c>
      <c r="C4" s="1">
        <v>345</v>
      </c>
      <c r="D4" s="1">
        <v>158</v>
      </c>
      <c r="E4" s="1">
        <v>5.9</v>
      </c>
      <c r="F4" s="1">
        <v>79</v>
      </c>
      <c r="G4" s="1">
        <v>280</v>
      </c>
      <c r="K4" t="s">
        <v>3</v>
      </c>
      <c r="L4" s="36">
        <v>0.70848571488317336</v>
      </c>
      <c r="M4" s="38">
        <v>1</v>
      </c>
      <c r="N4" s="36"/>
      <c r="O4" s="36"/>
      <c r="P4" s="36"/>
      <c r="Q4" s="36"/>
      <c r="R4" s="36"/>
    </row>
    <row r="5" spans="1:18">
      <c r="A5" s="1">
        <v>200</v>
      </c>
      <c r="B5" s="1">
        <v>50.8</v>
      </c>
      <c r="C5" s="1">
        <v>345</v>
      </c>
      <c r="D5" s="1">
        <v>158</v>
      </c>
      <c r="E5" s="1">
        <v>6.2</v>
      </c>
      <c r="F5" s="1">
        <v>79</v>
      </c>
      <c r="G5" s="1">
        <v>280</v>
      </c>
      <c r="K5" t="s">
        <v>6</v>
      </c>
      <c r="L5" s="36">
        <v>0.78452442967754388</v>
      </c>
      <c r="M5" s="36">
        <v>0.75063146405445624</v>
      </c>
      <c r="N5" s="38">
        <v>1</v>
      </c>
      <c r="O5" s="36"/>
      <c r="P5" s="36"/>
      <c r="Q5" s="36"/>
      <c r="R5" s="36"/>
    </row>
    <row r="6" spans="1:18">
      <c r="A6" s="1">
        <v>150</v>
      </c>
      <c r="B6" s="1">
        <v>60</v>
      </c>
      <c r="C6" s="1">
        <v>310</v>
      </c>
      <c r="D6" s="1">
        <v>156</v>
      </c>
      <c r="E6" s="1">
        <v>7.5</v>
      </c>
      <c r="F6" s="1">
        <v>78</v>
      </c>
      <c r="G6" s="1">
        <v>315</v>
      </c>
      <c r="K6" t="s">
        <v>7</v>
      </c>
      <c r="L6" s="36">
        <v>0.17124221228957104</v>
      </c>
      <c r="M6" s="36">
        <v>0.38360743274435288</v>
      </c>
      <c r="N6" s="36">
        <v>0.36965060003847577</v>
      </c>
      <c r="O6" s="38">
        <v>1</v>
      </c>
      <c r="P6" s="36"/>
      <c r="Q6" s="36"/>
      <c r="R6" s="36"/>
    </row>
    <row r="7" spans="1:18">
      <c r="A7" s="1">
        <v>160</v>
      </c>
      <c r="B7" s="1">
        <v>60</v>
      </c>
      <c r="C7" s="1">
        <v>315</v>
      </c>
      <c r="D7" s="1">
        <v>150</v>
      </c>
      <c r="E7" s="1">
        <v>7</v>
      </c>
      <c r="F7" s="1">
        <v>78</v>
      </c>
      <c r="G7" s="1">
        <v>350</v>
      </c>
      <c r="K7" t="s">
        <v>9</v>
      </c>
      <c r="L7" s="36">
        <v>-0.82344278480220734</v>
      </c>
      <c r="M7" s="36">
        <v>-0.64371617441257101</v>
      </c>
      <c r="N7" s="36">
        <v>-0.77855880209269523</v>
      </c>
      <c r="O7" s="36">
        <v>-6.6512239172972637E-2</v>
      </c>
      <c r="P7" s="38">
        <v>1</v>
      </c>
      <c r="Q7" s="36"/>
      <c r="R7" s="36"/>
    </row>
    <row r="8" spans="1:18">
      <c r="A8" s="1">
        <v>150</v>
      </c>
      <c r="B8" s="1">
        <v>50.8</v>
      </c>
      <c r="C8" s="1">
        <v>260</v>
      </c>
      <c r="D8" s="1">
        <v>128</v>
      </c>
      <c r="E8" s="1">
        <v>9</v>
      </c>
      <c r="F8" s="1">
        <v>85</v>
      </c>
      <c r="G8" s="1">
        <v>320</v>
      </c>
      <c r="K8" t="s">
        <v>10</v>
      </c>
      <c r="L8" s="36">
        <v>0.77181011902373087</v>
      </c>
      <c r="M8" s="36">
        <v>0.72806557035731667</v>
      </c>
      <c r="N8" s="36">
        <v>0.65475741366791096</v>
      </c>
      <c r="O8" s="36">
        <v>0.1820313629879958</v>
      </c>
      <c r="P8" s="36">
        <v>-0.62855282112948174</v>
      </c>
      <c r="Q8" s="38">
        <v>1</v>
      </c>
      <c r="R8" s="36"/>
    </row>
    <row r="9" spans="1:18" ht="16.2" thickBot="1">
      <c r="A9" s="1">
        <v>200</v>
      </c>
      <c r="B9" s="1">
        <v>50.8</v>
      </c>
      <c r="C9" s="1">
        <v>345</v>
      </c>
      <c r="D9" s="1">
        <v>164</v>
      </c>
      <c r="E9" s="1">
        <v>6</v>
      </c>
      <c r="F9" s="1">
        <v>85</v>
      </c>
      <c r="G9" s="1">
        <v>310</v>
      </c>
      <c r="K9" s="40" t="s">
        <v>8</v>
      </c>
      <c r="L9" s="37">
        <v>0.73213010733920214</v>
      </c>
      <c r="M9" s="37">
        <v>0.88043268487095849</v>
      </c>
      <c r="N9" s="37">
        <v>0.64146774843124155</v>
      </c>
      <c r="O9" s="37">
        <v>2.2943124571898819E-2</v>
      </c>
      <c r="P9" s="37">
        <v>-0.71248621866645823</v>
      </c>
      <c r="Q9" s="37">
        <v>0.72093248070414051</v>
      </c>
      <c r="R9" s="39">
        <v>1</v>
      </c>
    </row>
    <row r="10" spans="1:18">
      <c r="A10" s="1">
        <v>160</v>
      </c>
      <c r="B10" s="1">
        <v>52</v>
      </c>
      <c r="C10" s="1">
        <v>285</v>
      </c>
      <c r="D10" s="1">
        <v>138</v>
      </c>
      <c r="E10" s="1">
        <v>7.4</v>
      </c>
      <c r="F10" s="1">
        <v>70</v>
      </c>
      <c r="G10" s="1">
        <v>310</v>
      </c>
    </row>
    <row r="11" spans="1:18">
      <c r="A11" s="1">
        <v>170</v>
      </c>
      <c r="B11" s="1">
        <v>52</v>
      </c>
      <c r="C11" s="1">
        <v>300</v>
      </c>
      <c r="D11" s="1">
        <v>144</v>
      </c>
      <c r="E11" s="1">
        <v>6.4</v>
      </c>
      <c r="F11" s="1">
        <v>70</v>
      </c>
      <c r="G11" s="1">
        <v>305</v>
      </c>
    </row>
    <row r="12" spans="1:18">
      <c r="A12" s="1">
        <v>210</v>
      </c>
      <c r="B12" s="1">
        <v>75.8</v>
      </c>
      <c r="C12" s="1">
        <v>435</v>
      </c>
      <c r="D12" s="1">
        <v>146</v>
      </c>
      <c r="E12" s="1">
        <v>6</v>
      </c>
      <c r="F12" s="1">
        <v>150</v>
      </c>
      <c r="G12" s="1">
        <v>465</v>
      </c>
    </row>
    <row r="13" spans="1:18">
      <c r="A13" s="1">
        <v>210</v>
      </c>
      <c r="B13" s="1">
        <v>94.9</v>
      </c>
      <c r="C13" s="1">
        <v>565</v>
      </c>
      <c r="D13" s="1">
        <v>151</v>
      </c>
      <c r="E13" s="1">
        <v>5.4</v>
      </c>
      <c r="F13" s="1">
        <v>200</v>
      </c>
      <c r="G13" s="1">
        <v>575</v>
      </c>
    </row>
    <row r="14" spans="1:18">
      <c r="A14" s="1">
        <v>210</v>
      </c>
      <c r="B14" s="1">
        <v>94.9</v>
      </c>
      <c r="C14" s="1">
        <v>855</v>
      </c>
      <c r="D14" s="1">
        <v>157</v>
      </c>
      <c r="E14" s="1">
        <v>4.5</v>
      </c>
      <c r="F14" s="1">
        <v>200</v>
      </c>
      <c r="G14" s="1">
        <v>560</v>
      </c>
    </row>
    <row r="15" spans="1:18">
      <c r="A15" s="1">
        <v>210</v>
      </c>
      <c r="B15" s="1">
        <v>75.8</v>
      </c>
      <c r="C15" s="1">
        <v>435</v>
      </c>
      <c r="D15" s="1">
        <v>136</v>
      </c>
      <c r="E15" s="1">
        <v>6</v>
      </c>
      <c r="F15" s="1">
        <v>150</v>
      </c>
      <c r="G15" s="1">
        <v>495</v>
      </c>
      <c r="M15" t="s">
        <v>1134</v>
      </c>
    </row>
    <row r="16" spans="1:18">
      <c r="A16" s="1">
        <v>210</v>
      </c>
      <c r="B16" s="1">
        <v>94.9</v>
      </c>
      <c r="C16" s="1">
        <v>565</v>
      </c>
      <c r="D16" s="1">
        <v>141</v>
      </c>
      <c r="E16" s="1">
        <v>5.4</v>
      </c>
      <c r="F16" s="1">
        <v>200</v>
      </c>
      <c r="G16" s="1">
        <v>610</v>
      </c>
    </row>
    <row r="17" spans="1:7">
      <c r="A17" s="1">
        <v>210</v>
      </c>
      <c r="B17" s="1">
        <v>94.9</v>
      </c>
      <c r="C17" s="1">
        <v>855</v>
      </c>
      <c r="D17" s="1">
        <v>147</v>
      </c>
      <c r="E17" s="1">
        <v>4.7</v>
      </c>
      <c r="F17" s="1">
        <v>200</v>
      </c>
      <c r="G17" s="1">
        <v>590</v>
      </c>
    </row>
    <row r="18" spans="1:7">
      <c r="A18" s="1">
        <v>160</v>
      </c>
      <c r="B18" s="1">
        <v>59</v>
      </c>
      <c r="C18" s="1">
        <v>310</v>
      </c>
      <c r="D18" s="1">
        <v>156</v>
      </c>
      <c r="E18" s="1">
        <v>8.1</v>
      </c>
      <c r="F18" s="1">
        <v>110</v>
      </c>
      <c r="G18" s="1">
        <v>340</v>
      </c>
    </row>
    <row r="19" spans="1:7">
      <c r="A19" s="1">
        <v>180</v>
      </c>
      <c r="B19" s="1">
        <v>77</v>
      </c>
      <c r="C19" s="1">
        <v>545</v>
      </c>
      <c r="D19" s="1">
        <v>162</v>
      </c>
      <c r="E19" s="1">
        <v>6.7</v>
      </c>
      <c r="F19" s="1">
        <v>120</v>
      </c>
      <c r="G19" s="1">
        <v>435</v>
      </c>
    </row>
    <row r="20" spans="1:7">
      <c r="A20" s="1">
        <v>180</v>
      </c>
      <c r="B20" s="1">
        <v>77</v>
      </c>
      <c r="C20" s="1">
        <v>679</v>
      </c>
      <c r="D20" s="1">
        <v>165</v>
      </c>
      <c r="E20" s="1">
        <v>6.6</v>
      </c>
      <c r="F20" s="1">
        <v>120</v>
      </c>
      <c r="G20" s="1">
        <v>410</v>
      </c>
    </row>
    <row r="21" spans="1:7">
      <c r="A21" s="1">
        <v>180</v>
      </c>
      <c r="B21" s="1">
        <v>77</v>
      </c>
      <c r="C21" s="1">
        <v>679</v>
      </c>
      <c r="D21" s="1">
        <v>165</v>
      </c>
      <c r="E21" s="1">
        <v>5.4</v>
      </c>
      <c r="F21" s="1">
        <v>120</v>
      </c>
      <c r="G21" s="1">
        <v>415</v>
      </c>
    </row>
    <row r="22" spans="1:7">
      <c r="A22" s="1">
        <v>160</v>
      </c>
      <c r="B22" s="1">
        <v>59</v>
      </c>
      <c r="C22" s="1">
        <v>310</v>
      </c>
      <c r="D22" s="1">
        <v>159</v>
      </c>
      <c r="E22" s="1">
        <v>8.1</v>
      </c>
      <c r="F22" s="1">
        <v>110</v>
      </c>
      <c r="G22" s="1">
        <v>325</v>
      </c>
    </row>
    <row r="23" spans="1:7">
      <c r="A23" s="1">
        <v>180</v>
      </c>
      <c r="B23" s="1">
        <v>77</v>
      </c>
      <c r="C23" s="1">
        <v>545</v>
      </c>
      <c r="D23" s="1">
        <v>169</v>
      </c>
      <c r="E23" s="1">
        <v>6.7</v>
      </c>
      <c r="F23" s="1">
        <v>120</v>
      </c>
      <c r="G23" s="1">
        <v>420</v>
      </c>
    </row>
    <row r="24" spans="1:7">
      <c r="A24" s="1">
        <v>180</v>
      </c>
      <c r="B24" s="1">
        <v>77</v>
      </c>
      <c r="C24" s="1">
        <v>679</v>
      </c>
      <c r="D24" s="1">
        <v>171</v>
      </c>
      <c r="E24" s="1">
        <v>6.6</v>
      </c>
      <c r="F24" s="1">
        <v>120</v>
      </c>
      <c r="G24" s="1">
        <v>395</v>
      </c>
    </row>
    <row r="25" spans="1:7">
      <c r="A25" s="1">
        <v>180</v>
      </c>
      <c r="B25" s="1">
        <v>77</v>
      </c>
      <c r="C25" s="1">
        <v>679</v>
      </c>
      <c r="D25" s="1">
        <v>171</v>
      </c>
      <c r="E25" s="1">
        <v>5.4</v>
      </c>
      <c r="F25" s="1">
        <v>120</v>
      </c>
      <c r="G25" s="1">
        <v>395</v>
      </c>
    </row>
    <row r="26" spans="1:7">
      <c r="A26" s="1">
        <v>210</v>
      </c>
      <c r="B26" s="1">
        <v>75.8</v>
      </c>
      <c r="C26" s="1">
        <v>450</v>
      </c>
      <c r="D26" s="1">
        <v>166</v>
      </c>
      <c r="E26" s="1">
        <v>7</v>
      </c>
      <c r="F26" s="1">
        <v>150</v>
      </c>
      <c r="G26" s="1">
        <v>395</v>
      </c>
    </row>
    <row r="27" spans="1:7">
      <c r="A27" s="1">
        <v>210</v>
      </c>
      <c r="B27" s="1">
        <v>75.8</v>
      </c>
      <c r="C27" s="1">
        <v>450</v>
      </c>
      <c r="D27" s="1">
        <v>139</v>
      </c>
      <c r="E27" s="1">
        <v>7</v>
      </c>
      <c r="F27" s="1">
        <v>150</v>
      </c>
      <c r="G27" s="1">
        <v>410</v>
      </c>
    </row>
    <row r="28" spans="1:7">
      <c r="A28" s="1">
        <v>210</v>
      </c>
      <c r="B28" s="1">
        <v>94.9</v>
      </c>
      <c r="C28" s="1">
        <v>485</v>
      </c>
      <c r="D28" s="1">
        <v>145</v>
      </c>
      <c r="E28" s="1">
        <v>6.6</v>
      </c>
      <c r="F28" s="1">
        <v>190</v>
      </c>
      <c r="G28" s="1">
        <v>510</v>
      </c>
    </row>
    <row r="29" spans="1:7">
      <c r="A29" s="1">
        <v>210</v>
      </c>
      <c r="B29" s="1">
        <v>94.9</v>
      </c>
      <c r="C29" s="1">
        <v>855</v>
      </c>
      <c r="D29" s="1">
        <v>149</v>
      </c>
      <c r="E29" s="1">
        <v>5.9</v>
      </c>
      <c r="F29" s="1">
        <v>200</v>
      </c>
      <c r="G29" s="1">
        <v>500</v>
      </c>
    </row>
    <row r="30" spans="1:7">
      <c r="A30" s="1">
        <v>210</v>
      </c>
      <c r="B30" s="1">
        <v>94.9</v>
      </c>
      <c r="C30" s="1">
        <v>485</v>
      </c>
      <c r="D30" s="1">
        <v>171</v>
      </c>
      <c r="E30" s="1">
        <v>6.6</v>
      </c>
      <c r="F30" s="1">
        <v>190</v>
      </c>
      <c r="G30" s="1">
        <v>490</v>
      </c>
    </row>
    <row r="31" spans="1:7">
      <c r="A31" s="1">
        <v>210</v>
      </c>
      <c r="B31" s="1">
        <v>94.9</v>
      </c>
      <c r="C31" s="1">
        <v>855</v>
      </c>
      <c r="D31" s="1">
        <v>176</v>
      </c>
      <c r="E31" s="1">
        <v>5.9</v>
      </c>
      <c r="F31" s="1">
        <v>200</v>
      </c>
      <c r="G31" s="1">
        <v>480</v>
      </c>
    </row>
    <row r="32" spans="1:7">
      <c r="A32" s="1">
        <v>240</v>
      </c>
      <c r="B32" s="1">
        <v>94.9</v>
      </c>
      <c r="C32" s="1">
        <v>855</v>
      </c>
      <c r="D32" s="1">
        <v>156</v>
      </c>
      <c r="E32" s="1">
        <v>3.9</v>
      </c>
      <c r="F32" s="1">
        <v>200</v>
      </c>
      <c r="G32" s="1">
        <v>530</v>
      </c>
    </row>
    <row r="33" spans="1:7">
      <c r="A33" s="1">
        <v>240</v>
      </c>
      <c r="B33" s="1">
        <v>94.9</v>
      </c>
      <c r="C33" s="1">
        <v>855</v>
      </c>
      <c r="D33" s="1">
        <v>149</v>
      </c>
      <c r="E33" s="1">
        <v>3.9</v>
      </c>
      <c r="F33" s="1">
        <v>200</v>
      </c>
      <c r="G33" s="1">
        <v>555</v>
      </c>
    </row>
    <row r="34" spans="1:7">
      <c r="A34" s="1">
        <v>230</v>
      </c>
      <c r="B34" s="1">
        <v>94.9</v>
      </c>
      <c r="C34" s="1">
        <v>855</v>
      </c>
      <c r="D34" s="1">
        <v>169</v>
      </c>
      <c r="E34" s="1">
        <v>4.3</v>
      </c>
      <c r="F34" s="1">
        <v>200</v>
      </c>
      <c r="G34" s="1">
        <v>470</v>
      </c>
    </row>
    <row r="35" spans="1:7">
      <c r="A35" s="1">
        <v>230</v>
      </c>
      <c r="B35" s="1">
        <v>94.9</v>
      </c>
      <c r="C35" s="1">
        <v>855</v>
      </c>
      <c r="D35" s="1">
        <v>164</v>
      </c>
      <c r="E35" s="1">
        <v>4.3</v>
      </c>
      <c r="F35" s="1">
        <v>200</v>
      </c>
      <c r="G35" s="1">
        <v>495</v>
      </c>
    </row>
    <row r="36" spans="1:7">
      <c r="A36" s="1">
        <v>250</v>
      </c>
      <c r="B36" s="1">
        <v>97</v>
      </c>
      <c r="C36" s="1">
        <v>865</v>
      </c>
      <c r="D36" s="1">
        <v>184</v>
      </c>
      <c r="E36" s="1">
        <v>2.8</v>
      </c>
      <c r="F36" s="1">
        <v>281</v>
      </c>
      <c r="G36" s="1">
        <v>525</v>
      </c>
    </row>
    <row r="37" spans="1:7">
      <c r="A37" s="1">
        <v>250</v>
      </c>
      <c r="B37" s="1">
        <v>97</v>
      </c>
      <c r="C37" s="1">
        <v>1027</v>
      </c>
      <c r="D37" s="1">
        <v>182</v>
      </c>
      <c r="E37" s="1">
        <v>2.5</v>
      </c>
      <c r="F37" s="1">
        <v>281</v>
      </c>
      <c r="G37" s="1">
        <v>525</v>
      </c>
    </row>
    <row r="38" spans="1:7">
      <c r="A38" s="1">
        <v>245</v>
      </c>
      <c r="B38" s="1">
        <v>97</v>
      </c>
      <c r="C38" s="1">
        <v>740</v>
      </c>
      <c r="D38" s="1">
        <v>172</v>
      </c>
      <c r="E38" s="1">
        <v>3.4</v>
      </c>
      <c r="F38" s="1">
        <v>281</v>
      </c>
      <c r="G38" s="1">
        <v>540</v>
      </c>
    </row>
    <row r="39" spans="1:7">
      <c r="A39" s="1">
        <v>245</v>
      </c>
      <c r="B39" s="1">
        <v>97</v>
      </c>
      <c r="C39" s="1">
        <v>625</v>
      </c>
      <c r="D39" s="1">
        <v>169</v>
      </c>
      <c r="E39" s="1">
        <v>4</v>
      </c>
      <c r="F39" s="1">
        <v>281</v>
      </c>
      <c r="G39" s="1">
        <v>540</v>
      </c>
    </row>
    <row r="40" spans="1:7">
      <c r="A40" s="1">
        <v>225</v>
      </c>
      <c r="B40" s="1">
        <v>81.3</v>
      </c>
      <c r="C40" s="1">
        <v>795</v>
      </c>
      <c r="D40" s="1">
        <v>197</v>
      </c>
      <c r="E40" s="1">
        <v>3.9</v>
      </c>
      <c r="F40" s="1">
        <v>131</v>
      </c>
      <c r="G40" s="1">
        <v>450</v>
      </c>
    </row>
    <row r="41" spans="1:7">
      <c r="A41" s="1">
        <v>190</v>
      </c>
      <c r="B41" s="1">
        <v>67.099999999999994</v>
      </c>
      <c r="C41" s="1">
        <v>400</v>
      </c>
      <c r="D41" s="1">
        <v>174</v>
      </c>
      <c r="E41" s="1">
        <v>6</v>
      </c>
      <c r="F41" s="1">
        <v>95</v>
      </c>
      <c r="G41" s="1">
        <v>430</v>
      </c>
    </row>
    <row r="42" spans="1:7">
      <c r="A42" s="1">
        <v>190</v>
      </c>
      <c r="B42" s="1">
        <v>81.3</v>
      </c>
      <c r="C42" s="1">
        <v>430</v>
      </c>
      <c r="D42" s="1">
        <v>174</v>
      </c>
      <c r="E42" s="1">
        <v>5.6</v>
      </c>
      <c r="F42" s="1">
        <v>131</v>
      </c>
      <c r="G42" s="1">
        <v>515</v>
      </c>
    </row>
    <row r="43" spans="1:7">
      <c r="A43" s="1">
        <v>200</v>
      </c>
      <c r="B43" s="1">
        <v>81.3</v>
      </c>
      <c r="C43" s="1">
        <v>600</v>
      </c>
      <c r="D43" s="1">
        <v>183</v>
      </c>
      <c r="E43" s="1">
        <v>5.0999999999999996</v>
      </c>
      <c r="F43" s="1">
        <v>131</v>
      </c>
      <c r="G43" s="1">
        <v>490</v>
      </c>
    </row>
    <row r="44" spans="1:7">
      <c r="A44" s="1">
        <v>230</v>
      </c>
      <c r="B44" s="1">
        <v>81.2</v>
      </c>
      <c r="C44" s="1">
        <v>795</v>
      </c>
      <c r="D44" s="1">
        <v>172</v>
      </c>
      <c r="E44" s="1">
        <v>3.8</v>
      </c>
      <c r="F44" s="1">
        <v>136</v>
      </c>
      <c r="G44" s="1">
        <v>430</v>
      </c>
    </row>
    <row r="45" spans="1:7">
      <c r="A45" s="1">
        <v>230</v>
      </c>
      <c r="B45" s="1">
        <v>81.2</v>
      </c>
      <c r="C45" s="1">
        <v>795</v>
      </c>
      <c r="D45" s="1">
        <v>179</v>
      </c>
      <c r="E45" s="1">
        <v>3.9</v>
      </c>
      <c r="F45" s="1">
        <v>136</v>
      </c>
      <c r="G45" s="1">
        <v>425</v>
      </c>
    </row>
    <row r="46" spans="1:7">
      <c r="A46" s="1">
        <v>193</v>
      </c>
      <c r="B46" s="1">
        <v>81.2</v>
      </c>
      <c r="C46" s="1">
        <v>400</v>
      </c>
      <c r="D46" s="1">
        <v>159</v>
      </c>
      <c r="E46" s="1">
        <v>6</v>
      </c>
      <c r="F46" s="1">
        <v>136</v>
      </c>
      <c r="G46" s="1">
        <v>480</v>
      </c>
    </row>
    <row r="47" spans="1:7">
      <c r="A47" s="1">
        <v>193</v>
      </c>
      <c r="B47" s="1">
        <v>81.2</v>
      </c>
      <c r="C47" s="1">
        <v>400</v>
      </c>
      <c r="D47" s="1">
        <v>165</v>
      </c>
      <c r="E47" s="1">
        <v>6.1</v>
      </c>
      <c r="F47" s="1">
        <v>136</v>
      </c>
      <c r="G47" s="1">
        <v>465</v>
      </c>
    </row>
    <row r="48" spans="1:7">
      <c r="A48" s="1">
        <v>215</v>
      </c>
      <c r="B48" s="1">
        <v>81.2</v>
      </c>
      <c r="C48" s="1">
        <v>590</v>
      </c>
      <c r="D48" s="1">
        <v>167</v>
      </c>
      <c r="E48" s="1">
        <v>5.4</v>
      </c>
      <c r="F48" s="1">
        <v>136</v>
      </c>
      <c r="G48" s="1">
        <v>465</v>
      </c>
    </row>
    <row r="49" spans="1:7">
      <c r="A49" s="1">
        <v>215</v>
      </c>
      <c r="B49" s="1">
        <v>81.2</v>
      </c>
      <c r="C49" s="1">
        <v>590</v>
      </c>
      <c r="D49" s="1">
        <v>174</v>
      </c>
      <c r="E49" s="1">
        <v>5.5</v>
      </c>
      <c r="F49" s="1">
        <v>136</v>
      </c>
      <c r="G49" s="1">
        <v>450</v>
      </c>
    </row>
    <row r="50" spans="1:7">
      <c r="A50" s="1">
        <v>250</v>
      </c>
      <c r="B50" s="1">
        <v>101.7</v>
      </c>
      <c r="C50" s="1">
        <v>1100</v>
      </c>
      <c r="D50" s="1">
        <v>208</v>
      </c>
      <c r="E50" s="1">
        <v>3.7</v>
      </c>
      <c r="F50" s="1">
        <v>159</v>
      </c>
      <c r="G50" s="1">
        <v>490</v>
      </c>
    </row>
    <row r="51" spans="1:7">
      <c r="A51" s="1">
        <v>205</v>
      </c>
      <c r="B51" s="1">
        <v>101.7</v>
      </c>
      <c r="C51" s="1">
        <v>650</v>
      </c>
      <c r="D51" s="1">
        <v>177</v>
      </c>
      <c r="E51" s="1">
        <v>5.5</v>
      </c>
      <c r="F51" s="1">
        <v>159</v>
      </c>
      <c r="G51" s="1">
        <v>520</v>
      </c>
    </row>
    <row r="52" spans="1:7">
      <c r="A52" s="1">
        <v>240</v>
      </c>
      <c r="B52" s="1">
        <v>101.7</v>
      </c>
      <c r="C52" s="1">
        <v>745</v>
      </c>
      <c r="D52" s="1">
        <v>172</v>
      </c>
      <c r="E52" s="1">
        <v>4.7</v>
      </c>
      <c r="F52" s="1">
        <v>159</v>
      </c>
      <c r="G52" s="1">
        <v>510</v>
      </c>
    </row>
    <row r="53" spans="1:7">
      <c r="A53" s="1">
        <v>250</v>
      </c>
      <c r="B53" s="1">
        <v>108.9</v>
      </c>
      <c r="C53" s="1">
        <v>1015</v>
      </c>
      <c r="D53" s="1">
        <v>209</v>
      </c>
      <c r="E53" s="1">
        <v>3.8</v>
      </c>
      <c r="F53" s="1">
        <v>150</v>
      </c>
      <c r="G53" s="1">
        <v>500</v>
      </c>
    </row>
    <row r="54" spans="1:7">
      <c r="A54" s="1">
        <v>200</v>
      </c>
      <c r="B54" s="1">
        <v>94.8</v>
      </c>
      <c r="C54" s="1">
        <v>700</v>
      </c>
      <c r="D54" s="1">
        <v>193</v>
      </c>
      <c r="E54" s="1">
        <v>5.0999999999999996</v>
      </c>
      <c r="F54" s="1">
        <v>115</v>
      </c>
      <c r="G54" s="1">
        <v>470</v>
      </c>
    </row>
    <row r="55" spans="1:7">
      <c r="A55" s="1">
        <v>200</v>
      </c>
      <c r="B55" s="1">
        <v>109.1</v>
      </c>
      <c r="C55" s="1">
        <v>765</v>
      </c>
      <c r="D55" s="1">
        <v>194</v>
      </c>
      <c r="E55" s="1">
        <v>4.5999999999999996</v>
      </c>
      <c r="F55" s="1">
        <v>150</v>
      </c>
      <c r="G55" s="1">
        <v>525</v>
      </c>
    </row>
    <row r="56" spans="1:7">
      <c r="A56" s="1">
        <v>170</v>
      </c>
      <c r="B56" s="1">
        <v>64.7</v>
      </c>
      <c r="C56" s="1">
        <v>247</v>
      </c>
      <c r="D56" s="1">
        <v>150</v>
      </c>
      <c r="E56" s="1">
        <v>8.3000000000000007</v>
      </c>
      <c r="F56" s="1">
        <v>94</v>
      </c>
      <c r="G56" s="1">
        <v>390</v>
      </c>
    </row>
    <row r="57" spans="1:7">
      <c r="A57" s="1">
        <v>180</v>
      </c>
      <c r="B57" s="1">
        <v>64.7</v>
      </c>
      <c r="C57" s="1">
        <v>494</v>
      </c>
      <c r="D57" s="1">
        <v>155</v>
      </c>
      <c r="E57" s="1">
        <v>5.6</v>
      </c>
      <c r="F57" s="1">
        <v>94</v>
      </c>
      <c r="G57" s="1">
        <v>380</v>
      </c>
    </row>
    <row r="58" spans="1:7">
      <c r="A58" s="1">
        <v>170</v>
      </c>
      <c r="B58" s="1">
        <v>64.7</v>
      </c>
      <c r="C58" s="1">
        <v>247</v>
      </c>
      <c r="D58" s="1">
        <v>147</v>
      </c>
      <c r="E58" s="1">
        <v>8.6</v>
      </c>
      <c r="F58" s="1">
        <v>94</v>
      </c>
      <c r="G58" s="1">
        <v>395</v>
      </c>
    </row>
    <row r="59" spans="1:7">
      <c r="A59" s="1">
        <v>180</v>
      </c>
      <c r="B59" s="1">
        <v>64.7</v>
      </c>
      <c r="C59" s="1">
        <v>494</v>
      </c>
      <c r="D59" s="1">
        <v>155</v>
      </c>
      <c r="E59" s="1">
        <v>5.6</v>
      </c>
      <c r="F59" s="1">
        <v>94</v>
      </c>
      <c r="G59" s="1">
        <v>385</v>
      </c>
    </row>
    <row r="60" spans="1:7">
      <c r="A60" s="1">
        <v>160</v>
      </c>
      <c r="B60" s="1">
        <v>45.1</v>
      </c>
      <c r="C60" s="1">
        <v>290</v>
      </c>
      <c r="D60" s="1">
        <v>145</v>
      </c>
      <c r="E60" s="1">
        <v>7.9</v>
      </c>
      <c r="F60" s="1">
        <v>51</v>
      </c>
      <c r="G60" s="1">
        <v>245</v>
      </c>
    </row>
    <row r="61" spans="1:7">
      <c r="A61" s="1">
        <v>160</v>
      </c>
      <c r="B61" s="1">
        <v>60.5</v>
      </c>
      <c r="C61" s="1">
        <v>310</v>
      </c>
      <c r="D61" s="1">
        <v>144</v>
      </c>
      <c r="E61" s="1">
        <v>7.3</v>
      </c>
      <c r="F61" s="1">
        <v>75</v>
      </c>
      <c r="G61" s="1">
        <v>340</v>
      </c>
    </row>
    <row r="62" spans="1:7">
      <c r="A62" s="1">
        <v>150</v>
      </c>
      <c r="B62" s="1">
        <v>44.9</v>
      </c>
      <c r="C62" s="1">
        <v>180</v>
      </c>
      <c r="D62" s="1">
        <v>132</v>
      </c>
      <c r="E62" s="1">
        <v>12.3</v>
      </c>
      <c r="F62" s="1">
        <v>50</v>
      </c>
      <c r="G62" s="1">
        <v>265</v>
      </c>
    </row>
    <row r="63" spans="1:7">
      <c r="A63" s="1">
        <v>160</v>
      </c>
      <c r="B63" s="1">
        <v>44.9</v>
      </c>
      <c r="C63" s="1">
        <v>498</v>
      </c>
      <c r="D63" s="1">
        <v>145</v>
      </c>
      <c r="E63" s="1">
        <v>8</v>
      </c>
      <c r="F63" s="1">
        <v>50</v>
      </c>
      <c r="G63" s="1">
        <v>260</v>
      </c>
    </row>
    <row r="64" spans="1:7">
      <c r="A64" s="1">
        <v>160</v>
      </c>
      <c r="B64" s="1">
        <v>60.5</v>
      </c>
      <c r="C64" s="1">
        <v>310</v>
      </c>
      <c r="D64" s="1">
        <v>142</v>
      </c>
      <c r="E64" s="1">
        <v>7</v>
      </c>
      <c r="F64" s="1">
        <v>65</v>
      </c>
      <c r="G64" s="1">
        <v>350</v>
      </c>
    </row>
    <row r="65" spans="1:7">
      <c r="A65" s="1">
        <v>150</v>
      </c>
      <c r="B65" s="1">
        <v>30</v>
      </c>
      <c r="C65" s="1">
        <v>175</v>
      </c>
      <c r="D65" s="1">
        <v>136</v>
      </c>
      <c r="E65" s="1">
        <v>11.1</v>
      </c>
      <c r="F65" s="1">
        <v>45</v>
      </c>
      <c r="G65" s="1">
        <v>190</v>
      </c>
    </row>
    <row r="66" spans="1:7">
      <c r="A66" s="1">
        <v>150</v>
      </c>
      <c r="B66" s="1">
        <v>43.2</v>
      </c>
      <c r="C66" s="1">
        <v>175</v>
      </c>
      <c r="D66" s="1">
        <v>134</v>
      </c>
      <c r="E66" s="1">
        <v>12.1</v>
      </c>
      <c r="F66" s="1">
        <v>60</v>
      </c>
      <c r="G66" s="1">
        <v>270</v>
      </c>
    </row>
    <row r="67" spans="1:7">
      <c r="A67" s="1">
        <v>150</v>
      </c>
      <c r="B67" s="1">
        <v>43.2</v>
      </c>
      <c r="C67" s="1">
        <v>220</v>
      </c>
      <c r="D67" s="1">
        <v>139</v>
      </c>
      <c r="E67" s="1">
        <v>9.1</v>
      </c>
      <c r="F67" s="1">
        <v>60</v>
      </c>
      <c r="G67" s="1">
        <v>265</v>
      </c>
    </row>
    <row r="68" spans="1:7">
      <c r="A68" s="1">
        <v>220</v>
      </c>
      <c r="B68" s="1">
        <v>61.4</v>
      </c>
      <c r="C68" s="1">
        <v>380</v>
      </c>
      <c r="D68" s="1">
        <v>133</v>
      </c>
      <c r="E68" s="1">
        <v>7.5</v>
      </c>
      <c r="F68" s="1">
        <v>75</v>
      </c>
      <c r="G68" s="1">
        <v>365</v>
      </c>
    </row>
    <row r="69" spans="1:7">
      <c r="A69" s="1">
        <v>180</v>
      </c>
      <c r="B69" s="1">
        <v>82.5</v>
      </c>
      <c r="C69" s="1">
        <v>670</v>
      </c>
      <c r="D69" s="1">
        <v>159</v>
      </c>
      <c r="E69" s="1">
        <v>3.8</v>
      </c>
      <c r="F69" s="1">
        <v>100</v>
      </c>
      <c r="G69" s="1">
        <v>445</v>
      </c>
    </row>
    <row r="70" spans="1:7">
      <c r="A70" s="1">
        <v>180</v>
      </c>
      <c r="B70" s="1">
        <v>82.5</v>
      </c>
      <c r="C70" s="1">
        <v>360</v>
      </c>
      <c r="D70" s="1">
        <v>145</v>
      </c>
      <c r="E70" s="1">
        <v>5.9</v>
      </c>
      <c r="F70" s="1">
        <v>100</v>
      </c>
      <c r="G70" s="1">
        <v>480</v>
      </c>
    </row>
    <row r="71" spans="1:7">
      <c r="A71" s="1">
        <v>175</v>
      </c>
      <c r="B71" s="1">
        <v>71.8</v>
      </c>
      <c r="C71" s="1">
        <v>310</v>
      </c>
      <c r="D71" s="1">
        <v>171</v>
      </c>
      <c r="E71" s="1">
        <v>9.3000000000000007</v>
      </c>
      <c r="F71" s="1">
        <v>72</v>
      </c>
      <c r="G71" s="1">
        <v>360</v>
      </c>
    </row>
    <row r="72" spans="1:7">
      <c r="A72" s="1">
        <v>175</v>
      </c>
      <c r="B72" s="1">
        <v>87</v>
      </c>
      <c r="C72" s="1">
        <v>330</v>
      </c>
      <c r="D72" s="1">
        <v>174</v>
      </c>
      <c r="E72" s="1">
        <v>9.6</v>
      </c>
      <c r="F72" s="1">
        <v>85</v>
      </c>
      <c r="G72" s="1">
        <v>425</v>
      </c>
    </row>
    <row r="73" spans="1:7">
      <c r="A73" s="1">
        <v>215</v>
      </c>
      <c r="B73" s="1">
        <v>82.5</v>
      </c>
      <c r="C73" s="1">
        <v>690</v>
      </c>
      <c r="D73" s="1">
        <v>181</v>
      </c>
      <c r="E73" s="1">
        <v>4.5</v>
      </c>
      <c r="F73" s="1">
        <v>115</v>
      </c>
      <c r="G73" s="1">
        <v>400</v>
      </c>
    </row>
    <row r="74" spans="1:7">
      <c r="A74" s="1">
        <v>215</v>
      </c>
      <c r="B74" s="1">
        <v>82.5</v>
      </c>
      <c r="C74" s="1">
        <v>380</v>
      </c>
      <c r="D74" s="1">
        <v>171</v>
      </c>
      <c r="E74" s="1">
        <v>6.7</v>
      </c>
      <c r="F74" s="1">
        <v>115</v>
      </c>
      <c r="G74" s="1">
        <v>415</v>
      </c>
    </row>
    <row r="75" spans="1:7">
      <c r="A75" s="1">
        <v>215</v>
      </c>
      <c r="B75" s="1">
        <v>91.3</v>
      </c>
      <c r="C75" s="1">
        <v>690</v>
      </c>
      <c r="D75" s="1">
        <v>182</v>
      </c>
      <c r="E75" s="1">
        <v>4.5</v>
      </c>
      <c r="F75" s="1">
        <v>165</v>
      </c>
      <c r="G75" s="1">
        <v>430</v>
      </c>
    </row>
    <row r="76" spans="1:7">
      <c r="A76" s="1">
        <v>190</v>
      </c>
      <c r="B76" s="1">
        <v>108.8</v>
      </c>
      <c r="C76" s="1">
        <v>700</v>
      </c>
      <c r="D76" s="1">
        <v>205</v>
      </c>
      <c r="E76" s="1">
        <v>4.9000000000000004</v>
      </c>
      <c r="F76" s="1">
        <v>100</v>
      </c>
      <c r="G76" s="1">
        <v>460</v>
      </c>
    </row>
    <row r="77" spans="1:7">
      <c r="A77" s="1">
        <v>160</v>
      </c>
      <c r="B77" s="1">
        <v>59</v>
      </c>
      <c r="C77" s="1">
        <v>310</v>
      </c>
      <c r="D77" s="1">
        <v>156</v>
      </c>
      <c r="E77" s="1">
        <v>6.7</v>
      </c>
      <c r="F77" s="1">
        <v>110</v>
      </c>
      <c r="G77" s="1">
        <v>360</v>
      </c>
    </row>
    <row r="78" spans="1:7">
      <c r="A78" s="1">
        <v>160</v>
      </c>
      <c r="B78" s="1">
        <v>77</v>
      </c>
      <c r="C78" s="1">
        <v>310</v>
      </c>
      <c r="D78" s="1">
        <v>157</v>
      </c>
      <c r="E78" s="1">
        <v>7</v>
      </c>
      <c r="F78" s="1">
        <v>125</v>
      </c>
      <c r="G78" s="1">
        <v>460</v>
      </c>
    </row>
    <row r="79" spans="1:7">
      <c r="A79" s="1">
        <v>200</v>
      </c>
      <c r="B79" s="1">
        <v>79</v>
      </c>
      <c r="C79" s="1">
        <v>545</v>
      </c>
      <c r="D79" s="1">
        <v>149</v>
      </c>
      <c r="E79" s="1">
        <v>5.6</v>
      </c>
      <c r="F79" s="1">
        <v>135</v>
      </c>
      <c r="G79" s="1">
        <v>465</v>
      </c>
    </row>
    <row r="80" spans="1:7">
      <c r="A80" s="1">
        <v>180</v>
      </c>
      <c r="B80" s="1">
        <v>77</v>
      </c>
      <c r="C80" s="1">
        <v>545</v>
      </c>
      <c r="D80" s="1">
        <v>142</v>
      </c>
      <c r="E80" s="1">
        <v>6.8</v>
      </c>
      <c r="F80" s="1">
        <v>120</v>
      </c>
      <c r="G80" s="1">
        <v>445</v>
      </c>
    </row>
    <row r="81" spans="1:7">
      <c r="A81" s="1">
        <v>180</v>
      </c>
      <c r="B81" s="1">
        <v>77</v>
      </c>
      <c r="C81" s="1">
        <v>545</v>
      </c>
      <c r="D81" s="1">
        <v>150</v>
      </c>
      <c r="E81" s="1">
        <v>5.5</v>
      </c>
      <c r="F81" s="1">
        <v>120</v>
      </c>
      <c r="G81" s="1">
        <v>425</v>
      </c>
    </row>
    <row r="82" spans="1:7">
      <c r="A82" s="1">
        <v>210</v>
      </c>
      <c r="B82" s="1">
        <v>102</v>
      </c>
      <c r="C82" s="1">
        <v>610</v>
      </c>
      <c r="D82" s="1">
        <v>192</v>
      </c>
      <c r="E82" s="1">
        <v>5.3</v>
      </c>
      <c r="F82" s="1">
        <v>165</v>
      </c>
      <c r="G82" s="1">
        <v>460</v>
      </c>
    </row>
    <row r="83" spans="1:7">
      <c r="A83" s="1">
        <v>132</v>
      </c>
      <c r="B83" s="1">
        <v>50</v>
      </c>
      <c r="C83" s="1">
        <v>260</v>
      </c>
      <c r="D83" s="1">
        <v>149</v>
      </c>
      <c r="E83" s="1">
        <v>11.7</v>
      </c>
      <c r="F83" s="1">
        <v>80</v>
      </c>
      <c r="G83" s="1">
        <v>235</v>
      </c>
    </row>
    <row r="84" spans="1:7">
      <c r="A84" s="1">
        <v>132</v>
      </c>
      <c r="B84" s="1">
        <v>50</v>
      </c>
      <c r="C84" s="1">
        <v>260</v>
      </c>
      <c r="D84" s="1">
        <v>149</v>
      </c>
      <c r="E84" s="1">
        <v>11.7</v>
      </c>
      <c r="F84" s="1">
        <v>80</v>
      </c>
      <c r="G84" s="1">
        <v>230</v>
      </c>
    </row>
    <row r="85" spans="1:7">
      <c r="A85" s="1">
        <v>135</v>
      </c>
      <c r="B85" s="1">
        <v>44</v>
      </c>
      <c r="C85" s="1">
        <v>120</v>
      </c>
      <c r="D85" s="1">
        <v>135</v>
      </c>
      <c r="E85" s="1">
        <v>11.5</v>
      </c>
      <c r="F85" s="1">
        <v>60</v>
      </c>
      <c r="G85" s="1">
        <v>255</v>
      </c>
    </row>
    <row r="86" spans="1:7">
      <c r="A86" s="1">
        <v>145</v>
      </c>
      <c r="B86" s="1">
        <v>44</v>
      </c>
      <c r="C86" s="1">
        <v>125</v>
      </c>
      <c r="D86" s="1">
        <v>144</v>
      </c>
      <c r="E86" s="1">
        <v>12.9</v>
      </c>
      <c r="F86" s="1">
        <v>60</v>
      </c>
      <c r="G86" s="1">
        <v>240</v>
      </c>
    </row>
    <row r="87" spans="1:7">
      <c r="A87" s="1">
        <v>150</v>
      </c>
      <c r="B87" s="1">
        <v>46.3</v>
      </c>
      <c r="C87" s="1">
        <v>260</v>
      </c>
      <c r="D87" s="1">
        <v>135</v>
      </c>
      <c r="E87" s="1">
        <v>9.9</v>
      </c>
      <c r="F87" s="1">
        <v>78</v>
      </c>
      <c r="G87" s="1">
        <v>285</v>
      </c>
    </row>
    <row r="88" spans="1:7">
      <c r="A88" s="1">
        <v>150</v>
      </c>
      <c r="B88" s="1">
        <v>50.8</v>
      </c>
      <c r="C88" s="1">
        <v>260</v>
      </c>
      <c r="D88" s="1">
        <v>122</v>
      </c>
      <c r="E88" s="1">
        <v>9.1</v>
      </c>
      <c r="F88" s="1">
        <v>78</v>
      </c>
      <c r="G88" s="1">
        <v>325</v>
      </c>
    </row>
    <row r="89" spans="1:7">
      <c r="A89" s="1">
        <v>150</v>
      </c>
      <c r="B89" s="1">
        <v>46.3</v>
      </c>
      <c r="C89" s="1">
        <v>260</v>
      </c>
      <c r="D89" s="1">
        <v>132</v>
      </c>
      <c r="E89" s="1">
        <v>9.9</v>
      </c>
      <c r="F89" s="1">
        <v>78</v>
      </c>
      <c r="G89" s="1">
        <v>290</v>
      </c>
    </row>
    <row r="90" spans="1:7">
      <c r="A90" s="1">
        <v>150</v>
      </c>
      <c r="B90" s="1">
        <v>50.8</v>
      </c>
      <c r="C90" s="1">
        <v>260</v>
      </c>
      <c r="D90" s="1">
        <v>119</v>
      </c>
      <c r="E90" s="1">
        <v>9.1</v>
      </c>
      <c r="F90" s="1">
        <v>78</v>
      </c>
      <c r="G90" s="1">
        <v>335</v>
      </c>
    </row>
    <row r="91" spans="1:7">
      <c r="A91" s="1">
        <v>130</v>
      </c>
      <c r="B91" s="1">
        <v>46.3</v>
      </c>
      <c r="C91" s="1">
        <v>220</v>
      </c>
      <c r="D91" s="1">
        <v>217</v>
      </c>
      <c r="E91" s="1">
        <v>13.3</v>
      </c>
      <c r="F91" s="1">
        <v>78</v>
      </c>
      <c r="G91" s="1">
        <v>180</v>
      </c>
    </row>
    <row r="92" spans="1:7">
      <c r="A92" s="1">
        <v>130</v>
      </c>
      <c r="B92" s="1">
        <v>68</v>
      </c>
      <c r="C92" s="1">
        <v>220</v>
      </c>
      <c r="D92" s="1">
        <v>202</v>
      </c>
      <c r="E92" s="1">
        <v>14.2</v>
      </c>
      <c r="F92" s="1">
        <v>79</v>
      </c>
      <c r="G92" s="1">
        <v>260</v>
      </c>
    </row>
    <row r="93" spans="1:7">
      <c r="A93" s="1">
        <v>130</v>
      </c>
      <c r="B93" s="1">
        <v>46.3</v>
      </c>
      <c r="C93" s="1">
        <v>220</v>
      </c>
      <c r="D93" s="1">
        <v>219</v>
      </c>
      <c r="E93" s="1">
        <v>13.3</v>
      </c>
      <c r="F93" s="1">
        <v>78</v>
      </c>
      <c r="G93" s="1">
        <v>180</v>
      </c>
    </row>
    <row r="94" spans="1:7">
      <c r="A94" s="1">
        <v>130</v>
      </c>
      <c r="B94" s="1">
        <v>68</v>
      </c>
      <c r="C94" s="1">
        <v>220</v>
      </c>
      <c r="D94" s="1">
        <v>204</v>
      </c>
      <c r="E94" s="1">
        <v>14.2</v>
      </c>
      <c r="F94" s="1">
        <v>79</v>
      </c>
      <c r="G94" s="1">
        <v>260</v>
      </c>
    </row>
    <row r="95" spans="1:7">
      <c r="A95" s="1">
        <v>150</v>
      </c>
      <c r="B95" s="1">
        <v>50.8</v>
      </c>
      <c r="C95" s="1">
        <v>260</v>
      </c>
      <c r="D95" s="1">
        <v>128</v>
      </c>
      <c r="E95" s="1">
        <v>9</v>
      </c>
      <c r="F95" s="1">
        <v>85</v>
      </c>
      <c r="G95" s="1">
        <v>300</v>
      </c>
    </row>
    <row r="96" spans="1:7">
      <c r="A96" s="1">
        <v>160</v>
      </c>
      <c r="B96" s="1">
        <v>58.3</v>
      </c>
      <c r="C96" s="1">
        <v>345</v>
      </c>
      <c r="D96" s="1">
        <v>130</v>
      </c>
      <c r="E96" s="1">
        <v>7.1</v>
      </c>
      <c r="F96" s="1">
        <v>70</v>
      </c>
      <c r="G96" s="1">
        <v>375</v>
      </c>
    </row>
    <row r="97" spans="1:7">
      <c r="A97" s="1">
        <v>190</v>
      </c>
      <c r="B97" s="1">
        <v>97.2</v>
      </c>
      <c r="C97" s="1">
        <v>511</v>
      </c>
      <c r="D97" s="1">
        <v>146</v>
      </c>
      <c r="E97" s="1">
        <v>5.4</v>
      </c>
      <c r="F97" s="1">
        <v>130</v>
      </c>
      <c r="G97" s="1">
        <v>530</v>
      </c>
    </row>
    <row r="98" spans="1:7">
      <c r="A98" s="1">
        <v>190</v>
      </c>
      <c r="B98" s="1">
        <v>73.7</v>
      </c>
      <c r="C98" s="1">
        <v>345</v>
      </c>
      <c r="D98" s="1">
        <v>141</v>
      </c>
      <c r="E98" s="1">
        <v>7.7</v>
      </c>
      <c r="F98" s="1">
        <v>100</v>
      </c>
      <c r="G98" s="1">
        <v>415</v>
      </c>
    </row>
    <row r="99" spans="1:7">
      <c r="A99" s="1">
        <v>190</v>
      </c>
      <c r="B99" s="1">
        <v>97.2</v>
      </c>
      <c r="C99" s="1">
        <v>345</v>
      </c>
      <c r="D99" s="1">
        <v>136</v>
      </c>
      <c r="E99" s="1">
        <v>7.8</v>
      </c>
      <c r="F99" s="1">
        <v>130</v>
      </c>
      <c r="G99" s="1">
        <v>545</v>
      </c>
    </row>
    <row r="100" spans="1:7">
      <c r="A100" s="1">
        <v>125</v>
      </c>
      <c r="B100" s="1">
        <v>25</v>
      </c>
      <c r="C100" s="1">
        <v>125</v>
      </c>
      <c r="D100" s="1">
        <v>109</v>
      </c>
      <c r="E100" s="1">
        <v>19.100000000000001</v>
      </c>
      <c r="F100" s="1">
        <v>29</v>
      </c>
      <c r="G100" s="1">
        <v>165</v>
      </c>
    </row>
    <row r="101" spans="1:7">
      <c r="A101" s="1">
        <v>125</v>
      </c>
      <c r="B101" s="1">
        <v>25</v>
      </c>
      <c r="C101" s="1">
        <v>113</v>
      </c>
      <c r="D101" s="1">
        <v>114</v>
      </c>
      <c r="E101" s="1">
        <v>13.7</v>
      </c>
      <c r="F101" s="1">
        <v>29</v>
      </c>
      <c r="G101" s="1">
        <v>160</v>
      </c>
    </row>
    <row r="102" spans="1:7">
      <c r="A102" s="1">
        <v>140</v>
      </c>
      <c r="B102" s="1">
        <v>29</v>
      </c>
      <c r="C102" s="1">
        <v>160</v>
      </c>
      <c r="D102" s="1">
        <v>126</v>
      </c>
      <c r="E102" s="1">
        <v>12.5</v>
      </c>
      <c r="F102" s="1">
        <v>50</v>
      </c>
      <c r="G102" s="1">
        <v>190</v>
      </c>
    </row>
    <row r="103" spans="1:7">
      <c r="A103" s="1">
        <v>140</v>
      </c>
      <c r="B103" s="1">
        <v>40</v>
      </c>
      <c r="C103" s="1">
        <v>160</v>
      </c>
      <c r="D103" s="1">
        <v>129</v>
      </c>
      <c r="E103" s="1">
        <v>12.5</v>
      </c>
      <c r="F103" s="1">
        <v>51</v>
      </c>
      <c r="G103" s="1">
        <v>255</v>
      </c>
    </row>
    <row r="104" spans="1:7">
      <c r="A104" s="1">
        <v>150</v>
      </c>
      <c r="B104" s="1">
        <v>81</v>
      </c>
      <c r="C104" s="1">
        <v>320</v>
      </c>
      <c r="D104" s="1">
        <v>203</v>
      </c>
      <c r="E104" s="1">
        <v>9.5</v>
      </c>
      <c r="F104" s="1">
        <v>65</v>
      </c>
      <c r="G104" s="1">
        <v>390</v>
      </c>
    </row>
    <row r="105" spans="1:7">
      <c r="A105" s="1">
        <v>135</v>
      </c>
      <c r="B105" s="1">
        <v>21.3</v>
      </c>
      <c r="C105" s="1">
        <v>220</v>
      </c>
      <c r="D105" s="1">
        <v>112</v>
      </c>
      <c r="E105" s="1">
        <v>9</v>
      </c>
      <c r="F105" s="1">
        <v>40</v>
      </c>
      <c r="G105" s="1">
        <v>135</v>
      </c>
    </row>
    <row r="106" spans="1:7">
      <c r="A106" s="1">
        <v>150</v>
      </c>
      <c r="B106" s="1">
        <v>37.299999999999997</v>
      </c>
      <c r="C106" s="1">
        <v>220</v>
      </c>
      <c r="D106" s="1">
        <v>122</v>
      </c>
      <c r="E106" s="1">
        <v>9</v>
      </c>
      <c r="F106" s="1">
        <v>67</v>
      </c>
      <c r="G106" s="1">
        <v>235</v>
      </c>
    </row>
    <row r="107" spans="1:7">
      <c r="A107" s="1">
        <v>135</v>
      </c>
      <c r="B107" s="1">
        <v>21.3</v>
      </c>
      <c r="C107" s="1">
        <v>220</v>
      </c>
      <c r="D107" s="1">
        <v>112</v>
      </c>
      <c r="E107" s="1">
        <v>9</v>
      </c>
      <c r="F107" s="1">
        <v>40</v>
      </c>
      <c r="G107" s="1">
        <v>135</v>
      </c>
    </row>
    <row r="108" spans="1:7">
      <c r="A108" s="1">
        <v>150</v>
      </c>
      <c r="B108" s="1">
        <v>37.299999999999997</v>
      </c>
      <c r="C108" s="1">
        <v>220</v>
      </c>
      <c r="D108" s="1">
        <v>125</v>
      </c>
      <c r="E108" s="1">
        <v>9</v>
      </c>
      <c r="F108" s="1">
        <v>67</v>
      </c>
      <c r="G108" s="1">
        <v>230</v>
      </c>
    </row>
    <row r="109" spans="1:7">
      <c r="A109" s="1">
        <v>135</v>
      </c>
      <c r="B109" s="1">
        <v>21.3</v>
      </c>
      <c r="C109" s="1">
        <v>220</v>
      </c>
      <c r="D109" s="1">
        <v>112</v>
      </c>
      <c r="E109" s="1">
        <v>9</v>
      </c>
      <c r="F109" s="1">
        <v>40</v>
      </c>
      <c r="G109" s="1">
        <v>135</v>
      </c>
    </row>
    <row r="110" spans="1:7">
      <c r="A110" s="1">
        <v>150</v>
      </c>
      <c r="B110" s="1">
        <v>37.299999999999997</v>
      </c>
      <c r="C110" s="1">
        <v>220</v>
      </c>
      <c r="D110" s="1">
        <v>118</v>
      </c>
      <c r="E110" s="1">
        <v>9</v>
      </c>
      <c r="F110" s="1">
        <v>67</v>
      </c>
      <c r="G110" s="1">
        <v>235</v>
      </c>
    </row>
    <row r="111" spans="1:7">
      <c r="A111" s="1">
        <v>150</v>
      </c>
      <c r="B111" s="1">
        <v>50.8</v>
      </c>
      <c r="C111" s="1">
        <v>260</v>
      </c>
      <c r="D111" s="1">
        <v>124</v>
      </c>
      <c r="E111" s="1">
        <v>9</v>
      </c>
      <c r="F111" s="1">
        <v>79</v>
      </c>
      <c r="G111" s="1">
        <v>310</v>
      </c>
    </row>
    <row r="112" spans="1:7">
      <c r="A112" s="1">
        <v>132</v>
      </c>
      <c r="B112" s="1">
        <v>43.8</v>
      </c>
      <c r="C112" s="1">
        <v>122</v>
      </c>
      <c r="D112" s="1">
        <v>136</v>
      </c>
      <c r="E112" s="1">
        <v>11</v>
      </c>
      <c r="F112" s="1">
        <v>60</v>
      </c>
      <c r="G112" s="1">
        <v>260</v>
      </c>
    </row>
    <row r="113" spans="1:7">
      <c r="A113" s="1">
        <v>180</v>
      </c>
      <c r="B113" s="1">
        <v>79</v>
      </c>
      <c r="C113" s="1">
        <v>679</v>
      </c>
      <c r="D113" s="1">
        <v>148</v>
      </c>
      <c r="E113" s="1">
        <v>5.3</v>
      </c>
      <c r="F113" s="1">
        <v>135</v>
      </c>
      <c r="G113" s="1">
        <v>455</v>
      </c>
    </row>
    <row r="114" spans="1:7">
      <c r="A114" s="1">
        <v>180</v>
      </c>
      <c r="B114" s="1">
        <v>77</v>
      </c>
      <c r="C114" s="1">
        <v>545</v>
      </c>
      <c r="D114" s="1">
        <v>135</v>
      </c>
      <c r="E114" s="1">
        <v>6.4</v>
      </c>
      <c r="F114" s="1">
        <v>120</v>
      </c>
      <c r="G114" s="1">
        <v>455</v>
      </c>
    </row>
    <row r="115" spans="1:7">
      <c r="A115" s="1">
        <v>160</v>
      </c>
      <c r="B115" s="1">
        <v>52</v>
      </c>
      <c r="C115" s="1">
        <v>310</v>
      </c>
      <c r="D115" s="1">
        <v>163</v>
      </c>
      <c r="E115" s="1">
        <v>9</v>
      </c>
      <c r="F115" s="1">
        <v>85</v>
      </c>
      <c r="G115" s="1">
        <v>320</v>
      </c>
    </row>
    <row r="116" spans="1:7">
      <c r="A116" s="1">
        <v>180</v>
      </c>
      <c r="B116" s="1">
        <v>79</v>
      </c>
      <c r="C116" s="1">
        <v>679</v>
      </c>
      <c r="D116" s="1">
        <v>153</v>
      </c>
      <c r="E116" s="1">
        <v>5.3</v>
      </c>
      <c r="F116" s="1">
        <v>135</v>
      </c>
      <c r="G116" s="1">
        <v>440</v>
      </c>
    </row>
    <row r="117" spans="1:7">
      <c r="A117" s="1">
        <v>180</v>
      </c>
      <c r="B117" s="1">
        <v>77</v>
      </c>
      <c r="C117" s="1">
        <v>545</v>
      </c>
      <c r="D117" s="1">
        <v>139</v>
      </c>
      <c r="E117" s="1">
        <v>6.4</v>
      </c>
      <c r="F117" s="1">
        <v>120</v>
      </c>
      <c r="G117" s="1">
        <v>435</v>
      </c>
    </row>
    <row r="118" spans="1:7">
      <c r="A118" s="1">
        <v>160</v>
      </c>
      <c r="B118" s="1">
        <v>52</v>
      </c>
      <c r="C118" s="1">
        <v>310</v>
      </c>
      <c r="D118" s="1">
        <v>137</v>
      </c>
      <c r="E118" s="1">
        <v>8.6999999999999993</v>
      </c>
      <c r="F118" s="1">
        <v>85</v>
      </c>
      <c r="G118" s="1">
        <v>305</v>
      </c>
    </row>
    <row r="119" spans="1:7">
      <c r="A119" s="1">
        <v>180</v>
      </c>
      <c r="B119" s="1">
        <v>88</v>
      </c>
      <c r="C119" s="1">
        <v>675</v>
      </c>
      <c r="D119" s="1">
        <v>160</v>
      </c>
      <c r="E119" s="1">
        <v>4.8</v>
      </c>
      <c r="F119" s="1">
        <v>105</v>
      </c>
      <c r="G119" s="1">
        <v>435</v>
      </c>
    </row>
    <row r="120" spans="1:7">
      <c r="A120" s="1">
        <v>180</v>
      </c>
      <c r="B120" s="1">
        <v>91</v>
      </c>
      <c r="C120" s="1">
        <v>675</v>
      </c>
      <c r="D120" s="1">
        <v>165</v>
      </c>
      <c r="E120" s="1">
        <v>4.5999999999999996</v>
      </c>
      <c r="F120" s="1">
        <v>115</v>
      </c>
      <c r="G120" s="1">
        <v>445</v>
      </c>
    </row>
    <row r="121" spans="1:7">
      <c r="A121" s="1">
        <v>180</v>
      </c>
      <c r="B121" s="1">
        <v>88</v>
      </c>
      <c r="C121" s="1">
        <v>525</v>
      </c>
      <c r="D121" s="1">
        <v>147</v>
      </c>
      <c r="E121" s="1">
        <v>6.1</v>
      </c>
      <c r="F121" s="1">
        <v>105</v>
      </c>
      <c r="G121" s="1">
        <v>475</v>
      </c>
    </row>
    <row r="122" spans="1:7">
      <c r="A122" s="1">
        <v>180</v>
      </c>
      <c r="B122" s="1">
        <v>91</v>
      </c>
      <c r="C122" s="1">
        <v>525</v>
      </c>
      <c r="D122" s="1">
        <v>152</v>
      </c>
      <c r="E122" s="1">
        <v>5.9</v>
      </c>
      <c r="F122" s="1">
        <v>115</v>
      </c>
      <c r="G122" s="1">
        <v>480</v>
      </c>
    </row>
    <row r="123" spans="1:7">
      <c r="A123" s="1">
        <v>200</v>
      </c>
      <c r="B123" s="1">
        <v>91</v>
      </c>
      <c r="C123" s="1">
        <v>950</v>
      </c>
      <c r="D123" s="1">
        <v>177</v>
      </c>
      <c r="E123" s="1">
        <v>3.8</v>
      </c>
      <c r="F123" s="1">
        <v>115</v>
      </c>
      <c r="G123" s="1">
        <v>425</v>
      </c>
    </row>
    <row r="124" spans="1:7">
      <c r="A124" s="1">
        <v>200</v>
      </c>
      <c r="B124" s="1">
        <v>91</v>
      </c>
      <c r="C124" s="1">
        <v>950</v>
      </c>
      <c r="D124" s="1">
        <v>177</v>
      </c>
      <c r="E124" s="1">
        <v>3.8</v>
      </c>
      <c r="F124" s="1">
        <v>115</v>
      </c>
      <c r="G124" s="1">
        <v>435</v>
      </c>
    </row>
    <row r="125" spans="1:7">
      <c r="A125" s="1">
        <v>200</v>
      </c>
      <c r="B125" s="1">
        <v>91</v>
      </c>
      <c r="C125" s="1">
        <v>950</v>
      </c>
      <c r="D125" s="1">
        <v>178</v>
      </c>
      <c r="E125" s="1">
        <v>3.9</v>
      </c>
      <c r="F125" s="1">
        <v>115</v>
      </c>
      <c r="G125" s="1">
        <v>415</v>
      </c>
    </row>
    <row r="126" spans="1:7">
      <c r="A126" s="1">
        <v>200</v>
      </c>
      <c r="B126" s="1">
        <v>91</v>
      </c>
      <c r="C126" s="1">
        <v>950</v>
      </c>
      <c r="D126" s="1">
        <v>178</v>
      </c>
      <c r="E126" s="1">
        <v>3.9</v>
      </c>
      <c r="F126" s="1">
        <v>115</v>
      </c>
      <c r="G126" s="1">
        <v>410</v>
      </c>
    </row>
    <row r="127" spans="1:7">
      <c r="A127" s="1">
        <v>180</v>
      </c>
      <c r="B127" s="1">
        <v>72.599999999999994</v>
      </c>
      <c r="C127" s="1">
        <v>525</v>
      </c>
      <c r="D127" s="1">
        <v>154</v>
      </c>
      <c r="E127" s="1">
        <v>6.2</v>
      </c>
      <c r="F127" s="1">
        <v>100</v>
      </c>
      <c r="G127" s="1">
        <v>385</v>
      </c>
    </row>
    <row r="128" spans="1:7">
      <c r="A128" s="1">
        <v>180</v>
      </c>
      <c r="B128" s="1">
        <v>72.599999999999994</v>
      </c>
      <c r="C128" s="1">
        <v>525</v>
      </c>
      <c r="D128" s="1">
        <v>154</v>
      </c>
      <c r="E128" s="1">
        <v>6.2</v>
      </c>
      <c r="F128" s="1">
        <v>100</v>
      </c>
      <c r="G128" s="1">
        <v>380</v>
      </c>
    </row>
    <row r="129" spans="1:7">
      <c r="A129" s="1">
        <v>160</v>
      </c>
      <c r="B129" s="1">
        <v>43.6</v>
      </c>
      <c r="C129" s="1">
        <v>290</v>
      </c>
      <c r="D129" s="1">
        <v>126</v>
      </c>
      <c r="E129" s="1">
        <v>8</v>
      </c>
      <c r="F129" s="1">
        <v>85</v>
      </c>
      <c r="G129" s="1">
        <v>275</v>
      </c>
    </row>
    <row r="130" spans="1:7">
      <c r="A130" s="1">
        <v>145</v>
      </c>
      <c r="B130" s="1">
        <v>43.6</v>
      </c>
      <c r="C130" s="1">
        <v>290</v>
      </c>
      <c r="D130" s="1">
        <v>164</v>
      </c>
      <c r="E130" s="1">
        <v>11</v>
      </c>
      <c r="F130" s="1">
        <v>80</v>
      </c>
      <c r="G130" s="1">
        <v>200</v>
      </c>
    </row>
    <row r="131" spans="1:7">
      <c r="A131" s="1">
        <v>130</v>
      </c>
      <c r="B131" s="1">
        <v>64</v>
      </c>
      <c r="C131" s="1">
        <v>415</v>
      </c>
      <c r="D131" s="1">
        <v>370</v>
      </c>
      <c r="E131" s="1">
        <v>9</v>
      </c>
      <c r="F131" s="1">
        <v>70</v>
      </c>
      <c r="G131" s="1">
        <v>235</v>
      </c>
    </row>
    <row r="132" spans="1:7">
      <c r="A132" s="1">
        <v>130</v>
      </c>
      <c r="B132" s="1">
        <v>64</v>
      </c>
      <c r="C132" s="1">
        <v>415</v>
      </c>
      <c r="D132" s="1">
        <v>370</v>
      </c>
      <c r="E132" s="1">
        <v>8</v>
      </c>
      <c r="F132" s="1">
        <v>70</v>
      </c>
      <c r="G132" s="1">
        <v>235</v>
      </c>
    </row>
    <row r="133" spans="1:7">
      <c r="A133" s="1">
        <v>150</v>
      </c>
      <c r="B133" s="1">
        <v>64</v>
      </c>
      <c r="C133" s="1">
        <v>415</v>
      </c>
      <c r="D133" s="1">
        <v>370</v>
      </c>
      <c r="E133" s="1">
        <v>9</v>
      </c>
      <c r="F133" s="1">
        <v>70</v>
      </c>
      <c r="G133" s="1">
        <v>235</v>
      </c>
    </row>
    <row r="134" spans="1:7">
      <c r="A134" s="1">
        <v>150</v>
      </c>
      <c r="B134" s="1">
        <v>64</v>
      </c>
      <c r="C134" s="1">
        <v>415</v>
      </c>
      <c r="D134" s="1">
        <v>370</v>
      </c>
      <c r="E134" s="1">
        <v>8</v>
      </c>
      <c r="F134" s="1">
        <v>70</v>
      </c>
      <c r="G134" s="1">
        <v>235</v>
      </c>
    </row>
    <row r="135" spans="1:7">
      <c r="A135" s="1">
        <v>160</v>
      </c>
      <c r="B135" s="1">
        <v>45.4</v>
      </c>
      <c r="C135" s="1">
        <v>250</v>
      </c>
      <c r="D135" s="1">
        <v>146</v>
      </c>
      <c r="E135" s="1">
        <v>8.3000000000000007</v>
      </c>
      <c r="F135" s="1">
        <v>45</v>
      </c>
      <c r="G135" s="1">
        <v>260</v>
      </c>
    </row>
    <row r="136" spans="1:7">
      <c r="A136" s="1">
        <v>160</v>
      </c>
      <c r="B136" s="1">
        <v>59.3</v>
      </c>
      <c r="C136" s="1">
        <v>250</v>
      </c>
      <c r="D136" s="1">
        <v>141</v>
      </c>
      <c r="E136" s="1">
        <v>8.1999999999999993</v>
      </c>
      <c r="F136" s="1">
        <v>56</v>
      </c>
      <c r="G136" s="1">
        <v>340</v>
      </c>
    </row>
    <row r="137" spans="1:7">
      <c r="A137" s="1">
        <v>160</v>
      </c>
      <c r="B137" s="1">
        <v>59.3</v>
      </c>
      <c r="C137" s="1">
        <v>250</v>
      </c>
      <c r="D137" s="1">
        <v>148</v>
      </c>
      <c r="E137" s="1">
        <v>8.1999999999999993</v>
      </c>
      <c r="F137" s="1">
        <v>56</v>
      </c>
      <c r="G137" s="1">
        <v>325</v>
      </c>
    </row>
    <row r="138" spans="1:7">
      <c r="A138" s="1">
        <v>180</v>
      </c>
      <c r="B138" s="1">
        <v>83.5</v>
      </c>
      <c r="C138" s="1">
        <v>680</v>
      </c>
      <c r="D138" s="1">
        <v>161</v>
      </c>
      <c r="E138" s="1">
        <v>4.5</v>
      </c>
      <c r="F138" s="1">
        <v>80</v>
      </c>
      <c r="G138" s="1">
        <v>430</v>
      </c>
    </row>
    <row r="139" spans="1:7">
      <c r="A139" s="1">
        <v>170</v>
      </c>
      <c r="B139" s="1">
        <v>64.3</v>
      </c>
      <c r="C139" s="1">
        <v>340</v>
      </c>
      <c r="D139" s="1">
        <v>146</v>
      </c>
      <c r="E139" s="1">
        <v>8.1999999999999993</v>
      </c>
      <c r="F139" s="1">
        <v>75</v>
      </c>
      <c r="G139" s="1">
        <v>350</v>
      </c>
    </row>
    <row r="140" spans="1:7">
      <c r="A140" s="1">
        <v>170</v>
      </c>
      <c r="B140" s="1">
        <v>64.3</v>
      </c>
      <c r="C140" s="1">
        <v>340</v>
      </c>
      <c r="D140" s="1">
        <v>146</v>
      </c>
      <c r="E140" s="1">
        <v>8.1999999999999993</v>
      </c>
      <c r="F140" s="1">
        <v>75</v>
      </c>
      <c r="G140" s="1">
        <v>350</v>
      </c>
    </row>
    <row r="141" spans="1:7">
      <c r="A141" s="1">
        <v>225</v>
      </c>
      <c r="B141" s="1">
        <v>82.5</v>
      </c>
      <c r="C141" s="1">
        <v>700</v>
      </c>
      <c r="D141" s="1">
        <v>159</v>
      </c>
      <c r="E141" s="1">
        <v>4.9000000000000004</v>
      </c>
      <c r="F141" s="1">
        <v>160</v>
      </c>
      <c r="G141" s="1">
        <v>440</v>
      </c>
    </row>
    <row r="142" spans="1:7">
      <c r="A142" s="1">
        <v>185</v>
      </c>
      <c r="B142" s="1">
        <v>74</v>
      </c>
      <c r="C142" s="1">
        <v>350</v>
      </c>
      <c r="D142" s="1">
        <v>143</v>
      </c>
      <c r="E142" s="1">
        <v>7.8</v>
      </c>
      <c r="F142" s="1">
        <v>200</v>
      </c>
      <c r="G142" s="1">
        <v>390</v>
      </c>
    </row>
    <row r="143" spans="1:7">
      <c r="A143" s="1">
        <v>200</v>
      </c>
      <c r="B143" s="1">
        <v>74</v>
      </c>
      <c r="C143" s="1">
        <v>605</v>
      </c>
      <c r="D143" s="1">
        <v>157</v>
      </c>
      <c r="E143" s="1">
        <v>5.5</v>
      </c>
      <c r="F143" s="1">
        <v>200</v>
      </c>
      <c r="G143" s="1">
        <v>375</v>
      </c>
    </row>
    <row r="144" spans="1:7">
      <c r="A144" s="1">
        <v>235</v>
      </c>
      <c r="B144" s="1">
        <v>74</v>
      </c>
      <c r="C144" s="1">
        <v>700</v>
      </c>
      <c r="D144" s="1">
        <v>159</v>
      </c>
      <c r="E144" s="1">
        <v>4</v>
      </c>
      <c r="F144" s="1">
        <v>200</v>
      </c>
      <c r="G144" s="1">
        <v>360</v>
      </c>
    </row>
    <row r="145" spans="1:7">
      <c r="A145" s="1">
        <v>235</v>
      </c>
      <c r="B145" s="1">
        <v>74</v>
      </c>
      <c r="C145" s="1">
        <v>700</v>
      </c>
      <c r="D145" s="1">
        <v>163</v>
      </c>
      <c r="E145" s="1">
        <v>4.2</v>
      </c>
      <c r="F145" s="1">
        <v>190</v>
      </c>
      <c r="G145" s="1">
        <v>350</v>
      </c>
    </row>
    <row r="146" spans="1:7">
      <c r="A146" s="1">
        <v>160</v>
      </c>
      <c r="B146" s="1">
        <v>61.9</v>
      </c>
      <c r="C146" s="1">
        <v>310</v>
      </c>
      <c r="D146" s="1">
        <v>150</v>
      </c>
      <c r="E146" s="1">
        <v>7.6</v>
      </c>
      <c r="F146" s="1">
        <v>60</v>
      </c>
      <c r="G146" s="1">
        <v>335</v>
      </c>
    </row>
    <row r="147" spans="1:7">
      <c r="A147" s="1">
        <v>200</v>
      </c>
      <c r="B147" s="1">
        <v>112</v>
      </c>
      <c r="C147" s="1">
        <v>750</v>
      </c>
      <c r="D147" s="1">
        <v>217</v>
      </c>
      <c r="E147" s="1">
        <v>4.9000000000000004</v>
      </c>
      <c r="F147" s="1">
        <v>110</v>
      </c>
      <c r="G147" s="1">
        <v>455</v>
      </c>
    </row>
    <row r="148" spans="1:7">
      <c r="A148" s="1">
        <v>200</v>
      </c>
      <c r="B148" s="1">
        <v>76.5</v>
      </c>
      <c r="C148" s="1">
        <v>600</v>
      </c>
      <c r="D148" s="1">
        <v>193</v>
      </c>
      <c r="E148" s="1">
        <v>6.5</v>
      </c>
      <c r="F148" s="1">
        <v>112</v>
      </c>
      <c r="G148" s="1">
        <v>320</v>
      </c>
    </row>
    <row r="149" spans="1:7">
      <c r="A149" s="1">
        <v>200</v>
      </c>
      <c r="B149" s="1">
        <v>90</v>
      </c>
      <c r="C149" s="1">
        <v>750</v>
      </c>
      <c r="D149" s="1">
        <v>194</v>
      </c>
      <c r="E149" s="1">
        <v>4.9000000000000004</v>
      </c>
      <c r="F149" s="1">
        <v>112</v>
      </c>
      <c r="G149" s="1">
        <v>370</v>
      </c>
    </row>
    <row r="150" spans="1:7">
      <c r="A150" s="1">
        <v>150</v>
      </c>
      <c r="B150" s="1">
        <v>46</v>
      </c>
      <c r="C150" s="1">
        <v>147</v>
      </c>
      <c r="D150" s="1">
        <v>124</v>
      </c>
      <c r="E150" s="1">
        <v>10.6</v>
      </c>
      <c r="F150" s="1">
        <v>70</v>
      </c>
      <c r="G150" s="1">
        <v>300</v>
      </c>
    </row>
    <row r="151" spans="1:7">
      <c r="A151" s="1">
        <v>140</v>
      </c>
      <c r="B151" s="1">
        <v>39</v>
      </c>
      <c r="C151" s="1">
        <v>147</v>
      </c>
      <c r="D151" s="1">
        <v>119</v>
      </c>
      <c r="E151" s="1">
        <v>11.7</v>
      </c>
      <c r="F151" s="1">
        <v>60</v>
      </c>
      <c r="G151" s="1">
        <v>255</v>
      </c>
    </row>
    <row r="152" spans="1:7">
      <c r="A152" s="1">
        <v>185</v>
      </c>
      <c r="B152" s="1">
        <v>60</v>
      </c>
      <c r="C152" s="1">
        <v>350</v>
      </c>
      <c r="D152" s="1">
        <v>136</v>
      </c>
      <c r="E152" s="1">
        <v>8.5</v>
      </c>
      <c r="F152" s="1">
        <v>150</v>
      </c>
      <c r="G152" s="1">
        <v>345</v>
      </c>
    </row>
    <row r="153" spans="1:7">
      <c r="A153" s="1">
        <v>185</v>
      </c>
      <c r="B153" s="1">
        <v>80</v>
      </c>
      <c r="C153" s="1">
        <v>605</v>
      </c>
      <c r="D153" s="1">
        <v>162</v>
      </c>
      <c r="E153" s="1">
        <v>5.3</v>
      </c>
      <c r="F153" s="1">
        <v>205</v>
      </c>
      <c r="G153" s="1">
        <v>445</v>
      </c>
    </row>
    <row r="154" spans="1:7">
      <c r="A154" s="1">
        <v>185</v>
      </c>
      <c r="B154" s="1">
        <v>80</v>
      </c>
      <c r="C154" s="1">
        <v>350</v>
      </c>
      <c r="D154" s="1">
        <v>155</v>
      </c>
      <c r="E154" s="1">
        <v>7.5</v>
      </c>
      <c r="F154" s="1">
        <v>205</v>
      </c>
      <c r="G154" s="1">
        <v>450</v>
      </c>
    </row>
    <row r="155" spans="1:7">
      <c r="A155" s="1">
        <v>260</v>
      </c>
      <c r="B155" s="1">
        <v>80</v>
      </c>
      <c r="C155" s="1">
        <v>740</v>
      </c>
      <c r="D155" s="1">
        <v>179</v>
      </c>
      <c r="E155" s="1">
        <v>3.4</v>
      </c>
      <c r="F155" s="1">
        <v>205</v>
      </c>
      <c r="G155" s="1">
        <v>390</v>
      </c>
    </row>
    <row r="156" spans="1:7">
      <c r="A156" s="1">
        <v>185</v>
      </c>
      <c r="B156" s="1">
        <v>74</v>
      </c>
      <c r="C156" s="1">
        <v>350</v>
      </c>
      <c r="D156" s="1">
        <v>136</v>
      </c>
      <c r="E156" s="1">
        <v>7.4</v>
      </c>
      <c r="F156" s="1">
        <v>200</v>
      </c>
      <c r="G156" s="1">
        <v>495</v>
      </c>
    </row>
    <row r="157" spans="1:7">
      <c r="A157" s="1">
        <v>185</v>
      </c>
      <c r="B157" s="1">
        <v>74</v>
      </c>
      <c r="C157" s="1">
        <v>605</v>
      </c>
      <c r="D157" s="1">
        <v>143</v>
      </c>
      <c r="E157" s="1">
        <v>5.0999999999999996</v>
      </c>
      <c r="F157" s="1">
        <v>200</v>
      </c>
      <c r="G157" s="1">
        <v>440</v>
      </c>
    </row>
    <row r="158" spans="1:7">
      <c r="A158" s="1">
        <v>185</v>
      </c>
      <c r="B158" s="1">
        <v>50</v>
      </c>
      <c r="C158" s="1">
        <v>350</v>
      </c>
      <c r="D158" s="1">
        <v>117</v>
      </c>
      <c r="E158" s="1">
        <v>8.8000000000000007</v>
      </c>
      <c r="F158" s="1">
        <v>120</v>
      </c>
      <c r="G158" s="1">
        <v>335</v>
      </c>
    </row>
    <row r="159" spans="1:7">
      <c r="A159" s="1">
        <v>200</v>
      </c>
      <c r="B159" s="1">
        <v>106</v>
      </c>
      <c r="C159" s="1">
        <v>605</v>
      </c>
      <c r="D159" s="1">
        <v>177</v>
      </c>
      <c r="E159" s="1">
        <v>6.7</v>
      </c>
      <c r="F159" s="1">
        <v>195</v>
      </c>
      <c r="G159" s="1">
        <v>490</v>
      </c>
    </row>
    <row r="160" spans="1:7">
      <c r="A160" s="1">
        <v>185</v>
      </c>
      <c r="B160" s="1">
        <v>106</v>
      </c>
      <c r="C160" s="1">
        <v>350</v>
      </c>
      <c r="D160" s="1">
        <v>171</v>
      </c>
      <c r="E160" s="1">
        <v>9.4</v>
      </c>
      <c r="F160" s="1">
        <v>195</v>
      </c>
      <c r="G160" s="1">
        <v>500</v>
      </c>
    </row>
    <row r="161" spans="1:7">
      <c r="A161" s="1">
        <v>200</v>
      </c>
      <c r="B161" s="1">
        <v>106</v>
      </c>
      <c r="C161" s="1">
        <v>700</v>
      </c>
      <c r="D161" s="1">
        <v>177</v>
      </c>
      <c r="E161" s="1">
        <v>5.2</v>
      </c>
      <c r="F161" s="1">
        <v>195</v>
      </c>
      <c r="G161" s="1">
        <v>480</v>
      </c>
    </row>
    <row r="162" spans="1:7">
      <c r="A162" s="1">
        <v>160</v>
      </c>
      <c r="B162" s="1">
        <v>48.4</v>
      </c>
      <c r="C162" s="1">
        <v>255</v>
      </c>
      <c r="D162" s="1">
        <v>128</v>
      </c>
      <c r="E162" s="1">
        <v>8.8000000000000007</v>
      </c>
      <c r="F162" s="1">
        <v>50</v>
      </c>
      <c r="G162" s="1">
        <v>295</v>
      </c>
    </row>
    <row r="163" spans="1:7">
      <c r="A163" s="1">
        <v>170</v>
      </c>
      <c r="B163" s="1">
        <v>65.400000000000006</v>
      </c>
      <c r="C163" s="1">
        <v>255</v>
      </c>
      <c r="D163" s="1">
        <v>144</v>
      </c>
      <c r="E163" s="1">
        <v>7.8</v>
      </c>
      <c r="F163" s="1">
        <v>86</v>
      </c>
      <c r="G163" s="1">
        <v>390</v>
      </c>
    </row>
    <row r="164" spans="1:7">
      <c r="A164" s="1">
        <v>200</v>
      </c>
      <c r="B164" s="1">
        <v>84.7</v>
      </c>
      <c r="C164" s="1">
        <v>696</v>
      </c>
      <c r="D164" s="1">
        <v>208</v>
      </c>
      <c r="E164" s="1">
        <v>4.8</v>
      </c>
      <c r="F164" s="1">
        <v>85</v>
      </c>
      <c r="G164" s="1">
        <v>380</v>
      </c>
    </row>
    <row r="165" spans="1:7">
      <c r="A165" s="1">
        <v>150</v>
      </c>
      <c r="B165" s="1">
        <v>50.8</v>
      </c>
      <c r="C165" s="1">
        <v>260</v>
      </c>
      <c r="D165" s="1">
        <v>132</v>
      </c>
      <c r="E165" s="1">
        <v>9</v>
      </c>
      <c r="F165" s="1">
        <v>85</v>
      </c>
      <c r="G165" s="1">
        <v>310</v>
      </c>
    </row>
    <row r="166" spans="1:7">
      <c r="A166" s="1">
        <v>180</v>
      </c>
      <c r="B166" s="1">
        <v>74</v>
      </c>
      <c r="C166" s="1">
        <v>345</v>
      </c>
      <c r="D166" s="1">
        <v>148</v>
      </c>
      <c r="E166" s="1">
        <v>8.5</v>
      </c>
      <c r="F166" s="1">
        <v>90</v>
      </c>
      <c r="G166" s="1">
        <v>370</v>
      </c>
    </row>
    <row r="167" spans="1:7">
      <c r="A167" s="1">
        <v>175</v>
      </c>
      <c r="B167" s="1">
        <v>72</v>
      </c>
      <c r="C167" s="1">
        <v>339</v>
      </c>
      <c r="D167" s="1">
        <v>156</v>
      </c>
      <c r="E167" s="1">
        <v>8.1</v>
      </c>
      <c r="F167" s="1">
        <v>85</v>
      </c>
      <c r="G167" s="1">
        <v>370</v>
      </c>
    </row>
    <row r="168" spans="1:7">
      <c r="A168" s="1">
        <v>170</v>
      </c>
      <c r="B168" s="1">
        <v>78</v>
      </c>
      <c r="C168" s="1">
        <v>283</v>
      </c>
      <c r="D168" s="1">
        <v>139</v>
      </c>
      <c r="E168" s="1">
        <v>7.7</v>
      </c>
      <c r="F168" s="1">
        <v>105</v>
      </c>
      <c r="G168" s="1">
        <v>455</v>
      </c>
    </row>
    <row r="169" spans="1:7">
      <c r="A169" s="1">
        <v>170</v>
      </c>
      <c r="B169" s="1">
        <v>55</v>
      </c>
      <c r="C169" s="1">
        <v>283</v>
      </c>
      <c r="D169" s="1">
        <v>133</v>
      </c>
      <c r="E169" s="1">
        <v>7.5</v>
      </c>
      <c r="F169" s="1">
        <v>80</v>
      </c>
      <c r="G169" s="1">
        <v>325</v>
      </c>
    </row>
    <row r="170" spans="1:7">
      <c r="A170" s="1">
        <v>170</v>
      </c>
      <c r="B170" s="1">
        <v>78</v>
      </c>
      <c r="C170" s="1">
        <v>283</v>
      </c>
      <c r="D170" s="1">
        <v>132</v>
      </c>
      <c r="E170" s="1">
        <v>7.7</v>
      </c>
      <c r="F170" s="1">
        <v>105</v>
      </c>
      <c r="G170" s="1">
        <v>475</v>
      </c>
    </row>
    <row r="171" spans="1:7">
      <c r="A171" s="1">
        <v>170</v>
      </c>
      <c r="B171" s="1">
        <v>55</v>
      </c>
      <c r="C171" s="1">
        <v>283</v>
      </c>
      <c r="D171" s="1">
        <v>134</v>
      </c>
      <c r="E171" s="1">
        <v>7.4</v>
      </c>
      <c r="F171" s="1">
        <v>80</v>
      </c>
      <c r="G171" s="1">
        <v>340</v>
      </c>
    </row>
    <row r="172" spans="1:7">
      <c r="A172" s="1">
        <v>170</v>
      </c>
      <c r="B172" s="1">
        <v>78</v>
      </c>
      <c r="C172" s="1">
        <v>283</v>
      </c>
      <c r="D172" s="1">
        <v>124</v>
      </c>
      <c r="E172" s="1">
        <v>7.7</v>
      </c>
      <c r="F172" s="1">
        <v>105</v>
      </c>
      <c r="G172" s="1">
        <v>495</v>
      </c>
    </row>
    <row r="173" spans="1:7">
      <c r="A173" s="1">
        <v>170</v>
      </c>
      <c r="B173" s="1">
        <v>55</v>
      </c>
      <c r="C173" s="1">
        <v>283</v>
      </c>
      <c r="D173" s="1">
        <v>128</v>
      </c>
      <c r="E173" s="1">
        <v>7.4</v>
      </c>
      <c r="F173" s="1">
        <v>80</v>
      </c>
      <c r="G173" s="1">
        <v>355</v>
      </c>
    </row>
    <row r="174" spans="1:7">
      <c r="A174" s="1">
        <v>260</v>
      </c>
      <c r="B174" s="1">
        <v>80</v>
      </c>
      <c r="C174" s="1">
        <v>770</v>
      </c>
      <c r="D174" s="1">
        <v>178</v>
      </c>
      <c r="E174" s="1">
        <v>3.5</v>
      </c>
      <c r="F174" s="1">
        <v>205</v>
      </c>
      <c r="G174" s="1">
        <v>385</v>
      </c>
    </row>
    <row r="175" spans="1:7">
      <c r="A175" s="1">
        <v>185</v>
      </c>
      <c r="B175" s="1">
        <v>80</v>
      </c>
      <c r="C175" s="1">
        <v>350</v>
      </c>
      <c r="D175" s="1">
        <v>143</v>
      </c>
      <c r="E175" s="1">
        <v>7.3</v>
      </c>
      <c r="F175" s="1">
        <v>205</v>
      </c>
      <c r="G175" s="1">
        <v>455</v>
      </c>
    </row>
    <row r="176" spans="1:7">
      <c r="A176" s="1">
        <v>185</v>
      </c>
      <c r="B176" s="1">
        <v>80</v>
      </c>
      <c r="C176" s="1">
        <v>605</v>
      </c>
      <c r="D176" s="1">
        <v>154</v>
      </c>
      <c r="E176" s="1">
        <v>5.2</v>
      </c>
      <c r="F176" s="1">
        <v>205</v>
      </c>
      <c r="G176" s="1">
        <v>440</v>
      </c>
    </row>
    <row r="177" spans="1:7">
      <c r="A177" s="1">
        <v>185</v>
      </c>
      <c r="B177" s="1">
        <v>60</v>
      </c>
      <c r="C177" s="1">
        <v>350</v>
      </c>
      <c r="D177" s="1">
        <v>140</v>
      </c>
      <c r="E177" s="1">
        <v>8.6999999999999993</v>
      </c>
      <c r="F177" s="1">
        <v>150</v>
      </c>
      <c r="G177" s="1">
        <v>345</v>
      </c>
    </row>
    <row r="178" spans="1:7">
      <c r="A178" s="1">
        <v>190</v>
      </c>
      <c r="B178" s="1">
        <v>73</v>
      </c>
      <c r="C178" s="1">
        <v>350</v>
      </c>
      <c r="D178" s="1">
        <v>165</v>
      </c>
      <c r="E178" s="1">
        <v>8.5</v>
      </c>
      <c r="F178" s="1">
        <v>160</v>
      </c>
      <c r="G178" s="1">
        <v>355</v>
      </c>
    </row>
    <row r="179" spans="1:7">
      <c r="A179" s="1">
        <v>200</v>
      </c>
      <c r="B179" s="1">
        <v>96</v>
      </c>
      <c r="C179" s="1">
        <v>600</v>
      </c>
      <c r="D179" s="1">
        <v>188</v>
      </c>
      <c r="E179" s="1">
        <v>6</v>
      </c>
      <c r="F179" s="1">
        <v>194</v>
      </c>
      <c r="G179" s="1">
        <v>435</v>
      </c>
    </row>
    <row r="180" spans="1:7">
      <c r="A180" s="1">
        <v>220</v>
      </c>
      <c r="B180" s="1">
        <v>96</v>
      </c>
      <c r="C180" s="1">
        <v>740</v>
      </c>
      <c r="D180" s="1">
        <v>190</v>
      </c>
      <c r="E180" s="1">
        <v>4.5999999999999996</v>
      </c>
      <c r="F180" s="1">
        <v>194</v>
      </c>
      <c r="G180" s="1">
        <v>420</v>
      </c>
    </row>
    <row r="181" spans="1:7">
      <c r="A181" s="1">
        <v>200</v>
      </c>
      <c r="B181" s="1">
        <v>96</v>
      </c>
      <c r="C181" s="1">
        <v>700</v>
      </c>
      <c r="D181" s="1">
        <v>190</v>
      </c>
      <c r="E181" s="1">
        <v>5.3</v>
      </c>
      <c r="F181" s="1">
        <v>194</v>
      </c>
      <c r="G181" s="1">
        <v>425</v>
      </c>
    </row>
    <row r="182" spans="1:7">
      <c r="A182" s="1">
        <v>185</v>
      </c>
      <c r="B182" s="1">
        <v>96</v>
      </c>
      <c r="C182" s="1">
        <v>350</v>
      </c>
      <c r="D182" s="1">
        <v>171</v>
      </c>
      <c r="E182" s="1">
        <v>9.4</v>
      </c>
      <c r="F182" s="1">
        <v>194</v>
      </c>
      <c r="G182" s="1">
        <v>450</v>
      </c>
    </row>
    <row r="183" spans="1:7">
      <c r="A183" s="1">
        <v>167</v>
      </c>
      <c r="B183" s="1">
        <v>64.8</v>
      </c>
      <c r="C183" s="1">
        <v>255</v>
      </c>
      <c r="D183" s="1">
        <v>140</v>
      </c>
      <c r="E183" s="1">
        <v>7.8</v>
      </c>
      <c r="F183" s="1">
        <v>70</v>
      </c>
      <c r="G183" s="1">
        <v>385</v>
      </c>
    </row>
    <row r="184" spans="1:7">
      <c r="A184" s="1">
        <v>150</v>
      </c>
      <c r="B184" s="1">
        <v>48.1</v>
      </c>
      <c r="C184" s="1">
        <v>260</v>
      </c>
      <c r="D184" s="1">
        <v>122</v>
      </c>
      <c r="E184" s="1">
        <v>8.1999999999999993</v>
      </c>
      <c r="F184" s="1">
        <v>80</v>
      </c>
      <c r="G184" s="1">
        <v>310</v>
      </c>
    </row>
    <row r="185" spans="1:7">
      <c r="A185" s="1">
        <v>170</v>
      </c>
      <c r="B185" s="1">
        <v>69.900000000000006</v>
      </c>
      <c r="C185" s="1">
        <v>320</v>
      </c>
      <c r="D185" s="1">
        <v>166</v>
      </c>
      <c r="E185" s="1">
        <v>7.5</v>
      </c>
      <c r="F185" s="1">
        <v>70</v>
      </c>
      <c r="G185" s="1">
        <v>350</v>
      </c>
    </row>
    <row r="186" spans="1:7">
      <c r="A186" s="1">
        <v>130</v>
      </c>
      <c r="B186" s="1">
        <v>36</v>
      </c>
      <c r="C186" s="1">
        <v>158</v>
      </c>
      <c r="D186" s="1">
        <v>136</v>
      </c>
      <c r="E186" s="1">
        <v>12.7</v>
      </c>
      <c r="F186" s="1">
        <v>30</v>
      </c>
      <c r="G186" s="1">
        <v>225</v>
      </c>
    </row>
    <row r="187" spans="1:7">
      <c r="A187" s="1">
        <v>160</v>
      </c>
      <c r="B187" s="1">
        <v>64</v>
      </c>
      <c r="C187" s="1">
        <v>266</v>
      </c>
      <c r="D187" s="1">
        <v>149</v>
      </c>
      <c r="E187" s="1">
        <v>8</v>
      </c>
      <c r="F187" s="1">
        <v>100</v>
      </c>
      <c r="G187" s="1">
        <v>365</v>
      </c>
    </row>
    <row r="188" spans="1:7">
      <c r="A188" s="1">
        <v>160</v>
      </c>
      <c r="B188" s="1">
        <v>64</v>
      </c>
      <c r="C188" s="1">
        <v>435</v>
      </c>
      <c r="D188" s="1">
        <v>158</v>
      </c>
      <c r="E188" s="1">
        <v>5.6</v>
      </c>
      <c r="F188" s="1">
        <v>100</v>
      </c>
      <c r="G188" s="1">
        <v>350</v>
      </c>
    </row>
    <row r="189" spans="1:7">
      <c r="A189" s="1">
        <v>160</v>
      </c>
      <c r="B189" s="1">
        <v>64</v>
      </c>
      <c r="C189" s="1">
        <v>300</v>
      </c>
      <c r="D189" s="1">
        <v>145</v>
      </c>
      <c r="E189" s="1">
        <v>7.5</v>
      </c>
      <c r="F189" s="1">
        <v>35</v>
      </c>
      <c r="G189" s="1">
        <v>340</v>
      </c>
    </row>
    <row r="190" spans="1:7">
      <c r="A190" s="1">
        <v>250</v>
      </c>
      <c r="B190" s="1">
        <v>109</v>
      </c>
      <c r="C190" s="1">
        <v>710</v>
      </c>
      <c r="D190" s="1">
        <v>204</v>
      </c>
      <c r="E190" s="1">
        <v>4.5</v>
      </c>
      <c r="F190" s="1">
        <v>259</v>
      </c>
      <c r="G190" s="1">
        <v>495</v>
      </c>
    </row>
    <row r="191" spans="1:7">
      <c r="A191" s="1">
        <v>260</v>
      </c>
      <c r="B191" s="1">
        <v>109</v>
      </c>
      <c r="C191" s="1">
        <v>985</v>
      </c>
      <c r="D191" s="1">
        <v>266</v>
      </c>
      <c r="E191" s="1">
        <v>2.9</v>
      </c>
      <c r="F191" s="1">
        <v>259</v>
      </c>
      <c r="G191" s="1">
        <v>455</v>
      </c>
    </row>
    <row r="192" spans="1:7">
      <c r="A192" s="1">
        <v>250</v>
      </c>
      <c r="B192" s="1">
        <v>109</v>
      </c>
      <c r="C192" s="1">
        <v>710</v>
      </c>
      <c r="D192" s="1">
        <v>222</v>
      </c>
      <c r="E192" s="1">
        <v>4.5</v>
      </c>
      <c r="F192" s="1">
        <v>259</v>
      </c>
      <c r="G192" s="1">
        <v>480</v>
      </c>
    </row>
    <row r="193" spans="1:7">
      <c r="A193" s="1">
        <v>250</v>
      </c>
      <c r="B193" s="1">
        <v>98.9</v>
      </c>
      <c r="C193" s="1">
        <v>710</v>
      </c>
      <c r="D193" s="1">
        <v>198</v>
      </c>
      <c r="E193" s="1">
        <v>4.2</v>
      </c>
      <c r="F193" s="1">
        <v>240</v>
      </c>
      <c r="G193" s="1">
        <v>520</v>
      </c>
    </row>
    <row r="194" spans="1:7">
      <c r="A194" s="1">
        <v>256</v>
      </c>
      <c r="B194" s="1">
        <v>98.9</v>
      </c>
      <c r="C194" s="1">
        <v>985</v>
      </c>
      <c r="D194" s="1">
        <v>227</v>
      </c>
      <c r="E194" s="1">
        <v>2.8</v>
      </c>
      <c r="F194" s="1">
        <v>240</v>
      </c>
      <c r="G194" s="1">
        <v>465</v>
      </c>
    </row>
    <row r="195" spans="1:7">
      <c r="A195" s="1">
        <v>250</v>
      </c>
      <c r="B195" s="1">
        <v>98.9</v>
      </c>
      <c r="C195" s="1">
        <v>710</v>
      </c>
      <c r="D195" s="1">
        <v>198</v>
      </c>
      <c r="E195" s="1">
        <v>4.2</v>
      </c>
      <c r="F195" s="1">
        <v>240</v>
      </c>
      <c r="G195" s="1">
        <v>520</v>
      </c>
    </row>
    <row r="196" spans="1:7">
      <c r="A196" s="1">
        <v>270</v>
      </c>
      <c r="B196" s="1">
        <v>112</v>
      </c>
      <c r="C196" s="1">
        <v>1200</v>
      </c>
      <c r="D196" s="1">
        <v>143</v>
      </c>
      <c r="E196" s="1">
        <v>3</v>
      </c>
      <c r="F196" s="1">
        <v>184</v>
      </c>
      <c r="G196" s="1">
        <v>665</v>
      </c>
    </row>
    <row r="197" spans="1:7">
      <c r="A197" s="1">
        <v>200</v>
      </c>
      <c r="B197" s="1">
        <v>92</v>
      </c>
      <c r="C197" s="1">
        <v>498</v>
      </c>
      <c r="D197" s="1">
        <v>130</v>
      </c>
      <c r="E197" s="1">
        <v>4.7</v>
      </c>
      <c r="F197" s="1">
        <v>160</v>
      </c>
      <c r="G197" s="1">
        <v>565</v>
      </c>
    </row>
    <row r="198" spans="1:7">
      <c r="A198" s="1">
        <v>250</v>
      </c>
      <c r="B198" s="1">
        <v>92</v>
      </c>
      <c r="C198" s="1">
        <v>498</v>
      </c>
      <c r="D198" s="1">
        <v>142</v>
      </c>
      <c r="E198" s="1">
        <v>3.2</v>
      </c>
      <c r="F198" s="1">
        <v>160</v>
      </c>
      <c r="G198" s="1">
        <v>580</v>
      </c>
    </row>
    <row r="199" spans="1:7">
      <c r="A199" s="1">
        <v>180</v>
      </c>
      <c r="B199" s="1">
        <v>65</v>
      </c>
      <c r="C199" s="1">
        <v>343</v>
      </c>
      <c r="D199" s="1">
        <v>149</v>
      </c>
      <c r="E199" s="1">
        <v>5.5</v>
      </c>
      <c r="F199" s="1">
        <v>90</v>
      </c>
      <c r="G199" s="1">
        <v>370</v>
      </c>
    </row>
    <row r="200" spans="1:7">
      <c r="A200" s="1">
        <v>200</v>
      </c>
      <c r="B200" s="1">
        <v>74.400000000000006</v>
      </c>
      <c r="C200" s="1">
        <v>725</v>
      </c>
      <c r="D200" s="1">
        <v>168</v>
      </c>
      <c r="E200" s="1">
        <v>3.2</v>
      </c>
      <c r="F200" s="1">
        <v>85</v>
      </c>
      <c r="G200" s="1">
        <v>395</v>
      </c>
    </row>
    <row r="201" spans="1:7">
      <c r="A201" s="1">
        <v>195</v>
      </c>
      <c r="B201" s="1">
        <v>74.400000000000006</v>
      </c>
      <c r="C201" s="1">
        <v>475</v>
      </c>
      <c r="D201" s="1">
        <v>146</v>
      </c>
      <c r="E201" s="1">
        <v>5</v>
      </c>
      <c r="F201" s="1">
        <v>85</v>
      </c>
      <c r="G201" s="1">
        <v>425</v>
      </c>
    </row>
    <row r="202" spans="1:7">
      <c r="A202" s="1">
        <v>160</v>
      </c>
      <c r="B202" s="1">
        <v>50.8</v>
      </c>
      <c r="C202" s="1">
        <v>250</v>
      </c>
      <c r="D202" s="1">
        <v>145</v>
      </c>
      <c r="E202" s="1">
        <v>7.7</v>
      </c>
      <c r="F202" s="1">
        <v>68</v>
      </c>
      <c r="G202" s="1">
        <v>300</v>
      </c>
    </row>
    <row r="203" spans="1:7">
      <c r="A203" s="1">
        <v>160</v>
      </c>
      <c r="B203" s="1">
        <v>61.7</v>
      </c>
      <c r="C203" s="1">
        <v>250</v>
      </c>
      <c r="D203" s="1">
        <v>142</v>
      </c>
      <c r="E203" s="1">
        <v>7.9</v>
      </c>
      <c r="F203" s="1">
        <v>116</v>
      </c>
      <c r="G203" s="1">
        <v>360</v>
      </c>
    </row>
    <row r="204" spans="1:7">
      <c r="A204" s="1">
        <v>180</v>
      </c>
      <c r="B204" s="1">
        <v>74.400000000000006</v>
      </c>
      <c r="C204" s="1">
        <v>350</v>
      </c>
      <c r="D204" s="1">
        <v>143</v>
      </c>
      <c r="E204" s="1">
        <v>6.5</v>
      </c>
      <c r="F204" s="1">
        <v>110</v>
      </c>
      <c r="G204" s="1">
        <v>425</v>
      </c>
    </row>
    <row r="205" spans="1:7">
      <c r="A205" s="1">
        <v>200</v>
      </c>
      <c r="B205" s="1">
        <v>61.7</v>
      </c>
      <c r="C205" s="1">
        <v>600</v>
      </c>
      <c r="D205" s="1">
        <v>160</v>
      </c>
      <c r="E205" s="1">
        <v>3.8</v>
      </c>
      <c r="F205" s="1">
        <v>116</v>
      </c>
      <c r="G205" s="1">
        <v>320</v>
      </c>
    </row>
    <row r="206" spans="1:7">
      <c r="A206" s="1">
        <v>185</v>
      </c>
      <c r="B206" s="1">
        <v>57.4</v>
      </c>
      <c r="C206" s="1">
        <v>280</v>
      </c>
      <c r="D206" s="1">
        <v>151</v>
      </c>
      <c r="E206" s="1">
        <v>7.7</v>
      </c>
      <c r="F206" s="1">
        <v>60</v>
      </c>
      <c r="G206" s="1">
        <v>335</v>
      </c>
    </row>
    <row r="207" spans="1:7">
      <c r="A207" s="1">
        <v>185</v>
      </c>
      <c r="B207" s="1">
        <v>46</v>
      </c>
      <c r="C207" s="1">
        <v>280</v>
      </c>
      <c r="D207" s="1">
        <v>148</v>
      </c>
      <c r="E207" s="1">
        <v>7.7</v>
      </c>
      <c r="F207" s="1">
        <v>53</v>
      </c>
      <c r="G207" s="1">
        <v>265</v>
      </c>
    </row>
    <row r="208" spans="1:7">
      <c r="A208" s="1">
        <v>170</v>
      </c>
      <c r="B208" s="1">
        <v>47.1</v>
      </c>
      <c r="C208" s="1">
        <v>250</v>
      </c>
      <c r="D208" s="1">
        <v>139</v>
      </c>
      <c r="E208" s="1">
        <v>8</v>
      </c>
      <c r="F208" s="1">
        <v>80</v>
      </c>
      <c r="G208" s="1">
        <v>275</v>
      </c>
    </row>
    <row r="209" spans="1:7">
      <c r="A209" s="1">
        <v>190</v>
      </c>
      <c r="B209" s="1">
        <v>62.1</v>
      </c>
      <c r="C209" s="1">
        <v>350</v>
      </c>
      <c r="D209" s="1">
        <v>134</v>
      </c>
      <c r="E209" s="1">
        <v>6.3</v>
      </c>
      <c r="F209" s="1">
        <v>90</v>
      </c>
      <c r="G209" s="1">
        <v>365</v>
      </c>
    </row>
    <row r="210" spans="1:7">
      <c r="A210" s="1">
        <v>175</v>
      </c>
      <c r="B210" s="1">
        <v>68.3</v>
      </c>
      <c r="C210" s="1">
        <v>280</v>
      </c>
      <c r="D210" s="1">
        <v>155</v>
      </c>
      <c r="E210" s="1">
        <v>8.4</v>
      </c>
      <c r="F210" s="1">
        <v>82</v>
      </c>
      <c r="G210" s="1">
        <v>370</v>
      </c>
    </row>
    <row r="211" spans="1:7">
      <c r="A211" s="1">
        <v>175</v>
      </c>
      <c r="B211" s="1">
        <v>49</v>
      </c>
      <c r="C211" s="1">
        <v>280</v>
      </c>
      <c r="D211" s="1">
        <v>153</v>
      </c>
      <c r="E211" s="1">
        <v>8.6</v>
      </c>
      <c r="F211" s="1">
        <v>50</v>
      </c>
      <c r="G211" s="1">
        <v>265</v>
      </c>
    </row>
    <row r="212" spans="1:7">
      <c r="A212" s="1">
        <v>290</v>
      </c>
      <c r="B212" s="1">
        <v>83</v>
      </c>
      <c r="C212" s="1">
        <v>1350</v>
      </c>
      <c r="D212" s="1">
        <v>198</v>
      </c>
      <c r="E212" s="1">
        <v>2.8</v>
      </c>
      <c r="F212" s="1">
        <v>190</v>
      </c>
      <c r="G212" s="1">
        <v>395</v>
      </c>
    </row>
    <row r="213" spans="1:7">
      <c r="A213" s="1">
        <v>325</v>
      </c>
      <c r="B213" s="1">
        <v>83</v>
      </c>
      <c r="C213" s="1">
        <v>1350</v>
      </c>
      <c r="D213" s="1">
        <v>182</v>
      </c>
      <c r="E213" s="1">
        <v>2.7</v>
      </c>
      <c r="F213" s="1">
        <v>217</v>
      </c>
      <c r="G213" s="1">
        <v>420</v>
      </c>
    </row>
    <row r="214" spans="1:7">
      <c r="A214" s="1">
        <v>220</v>
      </c>
      <c r="B214" s="1">
        <v>95</v>
      </c>
      <c r="C214" s="1">
        <v>820</v>
      </c>
      <c r="D214" s="1">
        <v>220</v>
      </c>
      <c r="E214" s="1">
        <v>4.0999999999999996</v>
      </c>
      <c r="F214" s="1">
        <v>110</v>
      </c>
      <c r="G214" s="1">
        <v>400</v>
      </c>
    </row>
    <row r="215" spans="1:7">
      <c r="A215" s="1">
        <v>180</v>
      </c>
      <c r="B215" s="1">
        <v>84</v>
      </c>
      <c r="C215" s="1">
        <v>350</v>
      </c>
      <c r="D215" s="1">
        <v>195</v>
      </c>
      <c r="E215" s="1">
        <v>9.1999999999999993</v>
      </c>
      <c r="F215" s="1">
        <v>103</v>
      </c>
      <c r="G215" s="1">
        <v>365</v>
      </c>
    </row>
    <row r="216" spans="1:7">
      <c r="A216" s="1">
        <v>175</v>
      </c>
      <c r="B216" s="1">
        <v>66</v>
      </c>
      <c r="C216" s="1">
        <v>320</v>
      </c>
      <c r="D216" s="1">
        <v>138</v>
      </c>
      <c r="E216" s="1">
        <v>7.6</v>
      </c>
      <c r="F216" s="1">
        <v>120</v>
      </c>
      <c r="G216" s="1">
        <v>390</v>
      </c>
    </row>
    <row r="217" spans="1:7">
      <c r="A217" s="1">
        <v>175</v>
      </c>
      <c r="B217" s="1">
        <v>75</v>
      </c>
      <c r="C217" s="1">
        <v>320</v>
      </c>
      <c r="D217" s="1">
        <v>136</v>
      </c>
      <c r="E217" s="1">
        <v>7.8</v>
      </c>
      <c r="F217" s="1">
        <v>70</v>
      </c>
      <c r="G217" s="1">
        <v>440</v>
      </c>
    </row>
    <row r="218" spans="1:7">
      <c r="A218" s="1">
        <v>210</v>
      </c>
      <c r="B218" s="1">
        <v>85</v>
      </c>
      <c r="C218" s="1">
        <v>335</v>
      </c>
      <c r="D218" s="1">
        <v>122</v>
      </c>
      <c r="E218" s="1">
        <v>6.7</v>
      </c>
      <c r="F218" s="1">
        <v>235</v>
      </c>
      <c r="G218" s="1">
        <v>565</v>
      </c>
    </row>
    <row r="219" spans="1:7">
      <c r="A219" s="1">
        <v>210</v>
      </c>
      <c r="B219" s="1">
        <v>85</v>
      </c>
      <c r="C219" s="1">
        <v>515</v>
      </c>
      <c r="D219" s="1">
        <v>126</v>
      </c>
      <c r="E219" s="1">
        <v>4.9000000000000004</v>
      </c>
      <c r="F219" s="1">
        <v>235</v>
      </c>
      <c r="G219" s="1">
        <v>550</v>
      </c>
    </row>
    <row r="220" spans="1:7">
      <c r="A220" s="1">
        <v>160</v>
      </c>
      <c r="B220" s="1">
        <v>66.5</v>
      </c>
      <c r="C220" s="1">
        <v>385</v>
      </c>
      <c r="D220" s="1">
        <v>146</v>
      </c>
      <c r="E220" s="1">
        <v>8.6</v>
      </c>
      <c r="F220" s="1">
        <v>100</v>
      </c>
      <c r="G220" s="1">
        <v>395</v>
      </c>
    </row>
    <row r="221" spans="1:7">
      <c r="A221" s="1">
        <v>160</v>
      </c>
      <c r="B221" s="1">
        <v>70.5</v>
      </c>
      <c r="C221" s="1">
        <v>385</v>
      </c>
      <c r="D221" s="1">
        <v>142</v>
      </c>
      <c r="E221" s="1">
        <v>8.6</v>
      </c>
      <c r="F221" s="1">
        <v>90</v>
      </c>
      <c r="G221" s="1">
        <v>420</v>
      </c>
    </row>
    <row r="222" spans="1:7">
      <c r="A222" s="1">
        <v>160</v>
      </c>
      <c r="B222" s="1">
        <v>66.5</v>
      </c>
      <c r="C222" s="1">
        <v>390</v>
      </c>
      <c r="D222" s="1">
        <v>162</v>
      </c>
      <c r="E222" s="1">
        <v>7.7</v>
      </c>
      <c r="F222" s="1">
        <v>100</v>
      </c>
      <c r="G222" s="1">
        <v>350</v>
      </c>
    </row>
    <row r="223" spans="1:7">
      <c r="A223" s="1">
        <v>160</v>
      </c>
      <c r="B223" s="1">
        <v>66.5</v>
      </c>
      <c r="C223" s="1">
        <v>520</v>
      </c>
      <c r="D223" s="1">
        <v>162</v>
      </c>
      <c r="E223" s="1">
        <v>6</v>
      </c>
      <c r="F223" s="1">
        <v>100</v>
      </c>
      <c r="G223" s="1">
        <v>350</v>
      </c>
    </row>
    <row r="224" spans="1:7">
      <c r="A224" s="1">
        <v>160</v>
      </c>
      <c r="B224" s="1">
        <v>70.5</v>
      </c>
      <c r="C224" s="1">
        <v>385</v>
      </c>
      <c r="D224" s="1">
        <v>152</v>
      </c>
      <c r="E224" s="1">
        <v>8.9</v>
      </c>
      <c r="F224" s="1">
        <v>90</v>
      </c>
      <c r="G224" s="1">
        <v>415</v>
      </c>
    </row>
    <row r="225" spans="1:7">
      <c r="A225" s="1">
        <v>160</v>
      </c>
      <c r="B225" s="1">
        <v>66.5</v>
      </c>
      <c r="C225" s="1">
        <v>390</v>
      </c>
      <c r="D225" s="1">
        <v>168</v>
      </c>
      <c r="E225" s="1">
        <v>8</v>
      </c>
      <c r="F225" s="1">
        <v>100</v>
      </c>
      <c r="G225" s="1">
        <v>345</v>
      </c>
    </row>
    <row r="226" spans="1:7">
      <c r="A226" s="1">
        <v>160</v>
      </c>
      <c r="B226" s="1">
        <v>66.5</v>
      </c>
      <c r="C226" s="1">
        <v>520</v>
      </c>
      <c r="D226" s="1">
        <v>168</v>
      </c>
      <c r="E226" s="1">
        <v>6.2</v>
      </c>
      <c r="F226" s="1">
        <v>100</v>
      </c>
      <c r="G226" s="1">
        <v>345</v>
      </c>
    </row>
    <row r="227" spans="1:7">
      <c r="A227" s="1">
        <v>210</v>
      </c>
      <c r="B227" s="1">
        <v>89</v>
      </c>
      <c r="C227" s="1">
        <v>550</v>
      </c>
      <c r="D227" s="1">
        <v>163</v>
      </c>
      <c r="E227" s="1">
        <v>7.3</v>
      </c>
      <c r="F227" s="1">
        <v>120</v>
      </c>
      <c r="G227" s="1">
        <v>525</v>
      </c>
    </row>
    <row r="228" spans="1:7">
      <c r="A228" s="1">
        <v>210</v>
      </c>
      <c r="B228" s="1">
        <v>90.6</v>
      </c>
      <c r="C228" s="1">
        <v>765</v>
      </c>
      <c r="D228" s="1">
        <v>173</v>
      </c>
      <c r="E228" s="1">
        <v>6.3</v>
      </c>
      <c r="F228" s="1">
        <v>141</v>
      </c>
      <c r="G228" s="1">
        <v>515</v>
      </c>
    </row>
    <row r="229" spans="1:7">
      <c r="A229" s="1">
        <v>210</v>
      </c>
      <c r="B229" s="1">
        <v>96</v>
      </c>
      <c r="C229" s="1">
        <v>565</v>
      </c>
      <c r="D229" s="1">
        <v>164</v>
      </c>
      <c r="E229" s="1">
        <v>6.5</v>
      </c>
      <c r="F229" s="1">
        <v>141</v>
      </c>
      <c r="G229" s="1">
        <v>555</v>
      </c>
    </row>
    <row r="230" spans="1:7">
      <c r="A230" s="1">
        <v>210</v>
      </c>
      <c r="B230" s="1">
        <v>90.6</v>
      </c>
      <c r="C230" s="1">
        <v>858</v>
      </c>
      <c r="D230" s="1">
        <v>173</v>
      </c>
      <c r="E230" s="1">
        <v>4.7</v>
      </c>
      <c r="F230" s="1">
        <v>141</v>
      </c>
      <c r="G230" s="1">
        <v>505</v>
      </c>
    </row>
    <row r="231" spans="1:7">
      <c r="A231" s="1">
        <v>210</v>
      </c>
      <c r="B231" s="1">
        <v>90.6</v>
      </c>
      <c r="C231" s="1">
        <v>858</v>
      </c>
      <c r="D231" s="1">
        <v>207</v>
      </c>
      <c r="E231" s="1">
        <v>4.2</v>
      </c>
      <c r="F231" s="1">
        <v>141</v>
      </c>
      <c r="G231" s="1">
        <v>450</v>
      </c>
    </row>
    <row r="232" spans="1:7">
      <c r="A232" s="1">
        <v>220</v>
      </c>
      <c r="B232" s="1">
        <v>90.6</v>
      </c>
      <c r="C232" s="1">
        <v>950</v>
      </c>
      <c r="D232" s="1">
        <v>208</v>
      </c>
      <c r="E232" s="1">
        <v>3.5</v>
      </c>
      <c r="F232" s="1">
        <v>141</v>
      </c>
      <c r="G232" s="1">
        <v>450</v>
      </c>
    </row>
    <row r="233" spans="1:7">
      <c r="A233" s="1">
        <v>210</v>
      </c>
      <c r="B233" s="1">
        <v>90.6</v>
      </c>
      <c r="C233" s="1">
        <v>550</v>
      </c>
      <c r="D233" s="1">
        <v>182</v>
      </c>
      <c r="E233" s="1">
        <v>7.6</v>
      </c>
      <c r="F233" s="1">
        <v>141</v>
      </c>
      <c r="G233" s="1">
        <v>450</v>
      </c>
    </row>
    <row r="234" spans="1:7">
      <c r="A234" s="1">
        <v>210</v>
      </c>
      <c r="B234" s="1">
        <v>90.6</v>
      </c>
      <c r="C234" s="1">
        <v>765</v>
      </c>
      <c r="D234" s="1">
        <v>189</v>
      </c>
      <c r="E234" s="1">
        <v>6.6</v>
      </c>
      <c r="F234" s="1">
        <v>141</v>
      </c>
      <c r="G234" s="1">
        <v>435</v>
      </c>
    </row>
    <row r="235" spans="1:7">
      <c r="A235" s="1">
        <v>210</v>
      </c>
      <c r="B235" s="1">
        <v>96</v>
      </c>
      <c r="C235" s="1">
        <v>565</v>
      </c>
      <c r="D235" s="1">
        <v>164</v>
      </c>
      <c r="E235" s="1">
        <v>6.9</v>
      </c>
      <c r="F235" s="1">
        <v>141</v>
      </c>
      <c r="G235" s="1">
        <v>475</v>
      </c>
    </row>
    <row r="236" spans="1:7">
      <c r="A236" s="1">
        <v>210</v>
      </c>
      <c r="B236" s="1">
        <v>96</v>
      </c>
      <c r="C236" s="1">
        <v>858</v>
      </c>
      <c r="D236" s="1">
        <v>187</v>
      </c>
      <c r="E236" s="1">
        <v>4.9000000000000004</v>
      </c>
      <c r="F236" s="1">
        <v>141</v>
      </c>
      <c r="G236" s="1">
        <v>455</v>
      </c>
    </row>
    <row r="237" spans="1:7">
      <c r="A237" s="1">
        <v>210</v>
      </c>
      <c r="B237" s="1">
        <v>90.6</v>
      </c>
      <c r="C237" s="1">
        <v>858</v>
      </c>
      <c r="D237" s="1">
        <v>214</v>
      </c>
      <c r="E237" s="1">
        <v>4.3</v>
      </c>
      <c r="F237" s="1">
        <v>141</v>
      </c>
      <c r="G237" s="1">
        <v>425</v>
      </c>
    </row>
    <row r="238" spans="1:7">
      <c r="A238" s="1">
        <v>240</v>
      </c>
      <c r="B238" s="1">
        <v>90.6</v>
      </c>
      <c r="C238" s="1">
        <v>1000</v>
      </c>
      <c r="D238" s="1">
        <v>242</v>
      </c>
      <c r="E238" s="1">
        <v>3.5</v>
      </c>
      <c r="F238" s="1">
        <v>141</v>
      </c>
      <c r="G238" s="1">
        <v>420</v>
      </c>
    </row>
    <row r="239" spans="1:7">
      <c r="A239" s="1">
        <v>210</v>
      </c>
      <c r="B239" s="1">
        <v>96</v>
      </c>
      <c r="C239" s="1">
        <v>565</v>
      </c>
      <c r="D239" s="1">
        <v>165</v>
      </c>
      <c r="E239" s="1">
        <v>6.7</v>
      </c>
      <c r="F239" s="1">
        <v>130</v>
      </c>
      <c r="G239" s="1">
        <v>570</v>
      </c>
    </row>
    <row r="240" spans="1:7">
      <c r="A240" s="1">
        <v>210</v>
      </c>
      <c r="B240" s="1">
        <v>118</v>
      </c>
      <c r="C240" s="1">
        <v>800</v>
      </c>
      <c r="D240" s="1">
        <v>180</v>
      </c>
      <c r="E240" s="1">
        <v>5.7</v>
      </c>
      <c r="F240" s="1">
        <v>160</v>
      </c>
      <c r="G240" s="1">
        <v>655</v>
      </c>
    </row>
    <row r="241" spans="1:7">
      <c r="A241" s="1">
        <v>210</v>
      </c>
      <c r="B241" s="1">
        <v>118</v>
      </c>
      <c r="C241" s="1">
        <v>568</v>
      </c>
      <c r="D241" s="1">
        <v>173</v>
      </c>
      <c r="E241" s="1">
        <v>6.2</v>
      </c>
      <c r="F241" s="1">
        <v>160</v>
      </c>
      <c r="G241" s="1">
        <v>685</v>
      </c>
    </row>
    <row r="242" spans="1:7">
      <c r="A242" s="1">
        <v>210</v>
      </c>
      <c r="B242" s="1">
        <v>118</v>
      </c>
      <c r="C242" s="1">
        <v>828</v>
      </c>
      <c r="D242" s="1">
        <v>180</v>
      </c>
      <c r="E242" s="1">
        <v>4.9000000000000004</v>
      </c>
      <c r="F242" s="1">
        <v>160</v>
      </c>
      <c r="G242" s="1">
        <v>640</v>
      </c>
    </row>
    <row r="243" spans="1:7">
      <c r="A243" s="1">
        <v>210</v>
      </c>
      <c r="B243" s="1">
        <v>118</v>
      </c>
      <c r="C243" s="1">
        <v>858</v>
      </c>
      <c r="D243" s="1">
        <v>180</v>
      </c>
      <c r="E243" s="1">
        <v>4.4000000000000004</v>
      </c>
      <c r="F243" s="1">
        <v>160</v>
      </c>
      <c r="G243" s="1">
        <v>640</v>
      </c>
    </row>
    <row r="244" spans="1:7">
      <c r="A244" s="1">
        <v>250</v>
      </c>
      <c r="B244" s="1">
        <v>118</v>
      </c>
      <c r="C244" s="1">
        <v>1020</v>
      </c>
      <c r="D244" s="1">
        <v>222</v>
      </c>
      <c r="E244" s="1">
        <v>3.4</v>
      </c>
      <c r="F244" s="1">
        <v>160</v>
      </c>
      <c r="G244" s="1">
        <v>585</v>
      </c>
    </row>
    <row r="245" spans="1:7">
      <c r="A245" s="1">
        <v>210</v>
      </c>
      <c r="B245" s="1">
        <v>118</v>
      </c>
      <c r="C245" s="1">
        <v>800</v>
      </c>
      <c r="D245" s="1">
        <v>199</v>
      </c>
      <c r="E245" s="1">
        <v>6.1</v>
      </c>
      <c r="F245" s="1">
        <v>160</v>
      </c>
      <c r="G245" s="1">
        <v>530</v>
      </c>
    </row>
    <row r="246" spans="1:7">
      <c r="A246" s="1">
        <v>210</v>
      </c>
      <c r="B246" s="1">
        <v>118</v>
      </c>
      <c r="C246" s="1">
        <v>568</v>
      </c>
      <c r="D246" s="1">
        <v>195</v>
      </c>
      <c r="E246" s="1">
        <v>6.8</v>
      </c>
      <c r="F246" s="1">
        <v>160</v>
      </c>
      <c r="G246" s="1">
        <v>540</v>
      </c>
    </row>
    <row r="247" spans="1:7">
      <c r="A247" s="1">
        <v>210</v>
      </c>
      <c r="B247" s="1">
        <v>118</v>
      </c>
      <c r="C247" s="1">
        <v>828</v>
      </c>
      <c r="D247" s="1">
        <v>199</v>
      </c>
      <c r="E247" s="1">
        <v>5.3</v>
      </c>
      <c r="F247" s="1">
        <v>160</v>
      </c>
      <c r="G247" s="1">
        <v>530</v>
      </c>
    </row>
    <row r="248" spans="1:7">
      <c r="A248" s="1">
        <v>210</v>
      </c>
      <c r="B248" s="1">
        <v>118</v>
      </c>
      <c r="C248" s="1">
        <v>858</v>
      </c>
      <c r="D248" s="1">
        <v>199</v>
      </c>
      <c r="E248" s="1">
        <v>4.7</v>
      </c>
      <c r="F248" s="1">
        <v>160</v>
      </c>
      <c r="G248" s="1">
        <v>530</v>
      </c>
    </row>
    <row r="249" spans="1:7">
      <c r="A249" s="1">
        <v>210</v>
      </c>
      <c r="B249" s="1">
        <v>118</v>
      </c>
      <c r="C249" s="1">
        <v>950</v>
      </c>
      <c r="D249" s="1">
        <v>211</v>
      </c>
      <c r="E249" s="1">
        <v>4.4000000000000004</v>
      </c>
      <c r="F249" s="1">
        <v>160</v>
      </c>
      <c r="G249" s="1">
        <v>490</v>
      </c>
    </row>
    <row r="250" spans="1:7">
      <c r="A250" s="1">
        <v>132</v>
      </c>
      <c r="B250" s="1">
        <v>45</v>
      </c>
      <c r="C250" s="1">
        <v>245</v>
      </c>
      <c r="D250" s="1">
        <v>177</v>
      </c>
      <c r="E250" s="1">
        <v>13.3</v>
      </c>
      <c r="F250" s="1">
        <v>50</v>
      </c>
      <c r="G250" s="1">
        <v>220</v>
      </c>
    </row>
    <row r="251" spans="1:7">
      <c r="A251" s="1">
        <v>132</v>
      </c>
      <c r="B251" s="1">
        <v>45</v>
      </c>
      <c r="C251" s="1">
        <v>245</v>
      </c>
      <c r="D251" s="1">
        <v>167</v>
      </c>
      <c r="E251" s="1">
        <v>12.6</v>
      </c>
      <c r="F251" s="1">
        <v>50</v>
      </c>
      <c r="G251" s="1">
        <v>225</v>
      </c>
    </row>
    <row r="252" spans="1:7">
      <c r="A252" s="1">
        <v>160</v>
      </c>
      <c r="B252" s="1">
        <v>60</v>
      </c>
      <c r="C252" s="1">
        <v>365</v>
      </c>
      <c r="D252" s="1">
        <v>282</v>
      </c>
      <c r="E252" s="1">
        <v>12</v>
      </c>
      <c r="F252" s="1">
        <v>60</v>
      </c>
      <c r="G252" s="1">
        <v>210</v>
      </c>
    </row>
    <row r="253" spans="1:7">
      <c r="A253" s="1">
        <v>160</v>
      </c>
      <c r="B253" s="1">
        <v>60</v>
      </c>
      <c r="C253" s="1">
        <v>365</v>
      </c>
      <c r="D253" s="1">
        <v>282</v>
      </c>
      <c r="E253" s="1">
        <v>12</v>
      </c>
      <c r="F253" s="1">
        <v>60</v>
      </c>
      <c r="G253" s="1">
        <v>215</v>
      </c>
    </row>
    <row r="254" spans="1:7">
      <c r="A254" s="1">
        <v>140</v>
      </c>
      <c r="B254" s="1">
        <v>90</v>
      </c>
      <c r="C254" s="1">
        <v>365</v>
      </c>
      <c r="D254" s="1">
        <v>249</v>
      </c>
      <c r="E254" s="1">
        <v>12.2</v>
      </c>
      <c r="F254" s="1">
        <v>96</v>
      </c>
      <c r="G254" s="1">
        <v>315</v>
      </c>
    </row>
    <row r="255" spans="1:7">
      <c r="A255" s="1">
        <v>160</v>
      </c>
      <c r="B255" s="1">
        <v>90</v>
      </c>
      <c r="C255" s="1">
        <v>365</v>
      </c>
      <c r="D255" s="1">
        <v>276</v>
      </c>
      <c r="E255" s="1">
        <v>12.1</v>
      </c>
      <c r="F255" s="1">
        <v>96</v>
      </c>
      <c r="G255" s="1">
        <v>320</v>
      </c>
    </row>
    <row r="256" spans="1:7">
      <c r="A256" s="1">
        <v>180</v>
      </c>
      <c r="B256" s="1">
        <v>116</v>
      </c>
      <c r="C256" s="1">
        <v>1164</v>
      </c>
      <c r="D256" s="1">
        <v>267</v>
      </c>
      <c r="E256" s="1">
        <v>4.7</v>
      </c>
      <c r="F256" s="1">
        <v>150</v>
      </c>
      <c r="G256" s="1">
        <v>360</v>
      </c>
    </row>
    <row r="257" spans="1:7">
      <c r="A257" s="1">
        <v>160</v>
      </c>
      <c r="B257" s="1">
        <v>60</v>
      </c>
      <c r="C257" s="1">
        <v>360</v>
      </c>
      <c r="D257" s="1">
        <v>254</v>
      </c>
      <c r="E257" s="1">
        <v>12</v>
      </c>
      <c r="F257" s="1">
        <v>60</v>
      </c>
      <c r="G257" s="1">
        <v>215</v>
      </c>
    </row>
    <row r="258" spans="1:7">
      <c r="A258" s="1">
        <v>160</v>
      </c>
      <c r="B258" s="1">
        <v>60</v>
      </c>
      <c r="C258" s="1">
        <v>360</v>
      </c>
      <c r="D258" s="1">
        <v>259</v>
      </c>
      <c r="E258" s="1">
        <v>12</v>
      </c>
      <c r="F258" s="1">
        <v>60</v>
      </c>
      <c r="G258" s="1">
        <v>220</v>
      </c>
    </row>
    <row r="259" spans="1:7">
      <c r="A259" s="1">
        <v>160</v>
      </c>
      <c r="B259" s="1">
        <v>90</v>
      </c>
      <c r="C259" s="1">
        <v>360</v>
      </c>
      <c r="D259" s="1">
        <v>260</v>
      </c>
      <c r="E259" s="1">
        <v>12.1</v>
      </c>
      <c r="F259" s="1">
        <v>96</v>
      </c>
      <c r="G259" s="1">
        <v>325</v>
      </c>
    </row>
    <row r="260" spans="1:7">
      <c r="A260" s="1">
        <v>160</v>
      </c>
      <c r="B260" s="1">
        <v>38.5</v>
      </c>
      <c r="C260" s="1">
        <v>290</v>
      </c>
      <c r="D260" s="1">
        <v>129</v>
      </c>
      <c r="E260" s="1">
        <v>7.9</v>
      </c>
      <c r="F260" s="1">
        <v>60</v>
      </c>
      <c r="G260" s="1">
        <v>230</v>
      </c>
    </row>
    <row r="261" spans="1:7">
      <c r="A261" s="1">
        <v>200</v>
      </c>
      <c r="B261" s="1">
        <v>49.2</v>
      </c>
      <c r="C261" s="1">
        <v>350</v>
      </c>
      <c r="D261" s="1">
        <v>143</v>
      </c>
      <c r="E261" s="1">
        <v>6.4</v>
      </c>
      <c r="F261" s="1">
        <v>75</v>
      </c>
      <c r="G261" s="1">
        <v>280</v>
      </c>
    </row>
    <row r="262" spans="1:7">
      <c r="A262" s="1">
        <v>170</v>
      </c>
      <c r="B262" s="1">
        <v>49.2</v>
      </c>
      <c r="C262" s="1">
        <v>330</v>
      </c>
      <c r="D262" s="1">
        <v>129</v>
      </c>
      <c r="E262" s="1">
        <v>7.1</v>
      </c>
      <c r="F262" s="1">
        <v>75</v>
      </c>
      <c r="G262" s="1">
        <v>290</v>
      </c>
    </row>
    <row r="263" spans="1:7">
      <c r="A263" s="1">
        <v>160</v>
      </c>
      <c r="B263" s="1">
        <v>36.6</v>
      </c>
      <c r="C263" s="1">
        <v>290</v>
      </c>
      <c r="D263" s="1">
        <v>125</v>
      </c>
      <c r="E263" s="1">
        <v>7.3</v>
      </c>
      <c r="F263" s="1">
        <v>60</v>
      </c>
      <c r="G263" s="1">
        <v>250</v>
      </c>
    </row>
    <row r="264" spans="1:7">
      <c r="A264" s="1">
        <v>200</v>
      </c>
      <c r="B264" s="1">
        <v>49.2</v>
      </c>
      <c r="C264" s="1">
        <v>350</v>
      </c>
      <c r="D264" s="1">
        <v>135</v>
      </c>
      <c r="E264" s="1">
        <v>5.9</v>
      </c>
      <c r="F264" s="1">
        <v>75</v>
      </c>
      <c r="G264" s="1">
        <v>290</v>
      </c>
    </row>
    <row r="265" spans="1:7">
      <c r="A265" s="1">
        <v>170</v>
      </c>
      <c r="B265" s="1">
        <v>49.2</v>
      </c>
      <c r="C265" s="1">
        <v>330</v>
      </c>
      <c r="D265" s="1">
        <v>127</v>
      </c>
      <c r="E265" s="1">
        <v>6.7</v>
      </c>
      <c r="F265" s="1">
        <v>75</v>
      </c>
      <c r="G265" s="1">
        <v>330</v>
      </c>
    </row>
    <row r="266" spans="1:7">
      <c r="A266" s="1">
        <v>170</v>
      </c>
      <c r="B266" s="1">
        <v>64.599999999999994</v>
      </c>
      <c r="C266" s="1">
        <v>250</v>
      </c>
      <c r="D266" s="1">
        <v>140</v>
      </c>
      <c r="E266" s="1">
        <v>8.6</v>
      </c>
      <c r="F266" s="1">
        <v>94</v>
      </c>
      <c r="G266" s="1">
        <v>380</v>
      </c>
    </row>
    <row r="267" spans="1:7">
      <c r="A267" s="1">
        <v>180</v>
      </c>
      <c r="B267" s="1">
        <v>64.599999999999994</v>
      </c>
      <c r="C267" s="1">
        <v>494</v>
      </c>
      <c r="D267" s="1">
        <v>149</v>
      </c>
      <c r="E267" s="1">
        <v>5.6</v>
      </c>
      <c r="F267" s="1">
        <v>94</v>
      </c>
      <c r="G267" s="1">
        <v>365</v>
      </c>
    </row>
    <row r="268" spans="1:7">
      <c r="A268" s="1">
        <v>200</v>
      </c>
      <c r="B268" s="1">
        <v>90</v>
      </c>
      <c r="C268" s="1">
        <v>700</v>
      </c>
      <c r="D268" s="1">
        <v>170</v>
      </c>
      <c r="E268" s="1">
        <v>4.5</v>
      </c>
      <c r="F268" s="1">
        <v>135</v>
      </c>
      <c r="G268" s="1">
        <v>435</v>
      </c>
    </row>
    <row r="269" spans="1:7">
      <c r="A269" s="1">
        <v>200</v>
      </c>
      <c r="B269" s="1">
        <v>73.5</v>
      </c>
      <c r="C269" s="1">
        <v>700</v>
      </c>
      <c r="D269" s="1">
        <v>181</v>
      </c>
      <c r="E269" s="1">
        <v>4.5</v>
      </c>
      <c r="F269" s="1">
        <v>110</v>
      </c>
      <c r="G269" s="1">
        <v>365</v>
      </c>
    </row>
    <row r="270" spans="1:7">
      <c r="A270" s="1">
        <v>200</v>
      </c>
      <c r="B270" s="1">
        <v>90</v>
      </c>
      <c r="C270" s="1">
        <v>850</v>
      </c>
      <c r="D270" s="1">
        <v>185</v>
      </c>
      <c r="E270" s="1">
        <v>3.9</v>
      </c>
      <c r="F270" s="1">
        <v>100</v>
      </c>
      <c r="G270" s="1">
        <v>430</v>
      </c>
    </row>
    <row r="271" spans="1:7">
      <c r="A271" s="1">
        <v>200</v>
      </c>
      <c r="B271" s="1">
        <v>73.5</v>
      </c>
      <c r="C271" s="1">
        <v>850</v>
      </c>
      <c r="D271" s="1">
        <v>198</v>
      </c>
      <c r="E271" s="1">
        <v>3.9</v>
      </c>
      <c r="F271" s="1">
        <v>110</v>
      </c>
      <c r="G271" s="1">
        <v>355</v>
      </c>
    </row>
    <row r="272" spans="1:7">
      <c r="A272" s="1">
        <v>200</v>
      </c>
      <c r="B272" s="1">
        <v>90</v>
      </c>
      <c r="C272" s="1">
        <v>850</v>
      </c>
      <c r="D272" s="1">
        <v>185</v>
      </c>
      <c r="E272" s="1">
        <v>4.0999999999999996</v>
      </c>
      <c r="F272" s="1">
        <v>190</v>
      </c>
      <c r="G272" s="1">
        <v>440</v>
      </c>
    </row>
    <row r="273" spans="1:7">
      <c r="A273" s="1">
        <v>200</v>
      </c>
      <c r="B273" s="1">
        <v>73.5</v>
      </c>
      <c r="C273" s="1">
        <v>850</v>
      </c>
      <c r="D273" s="1">
        <v>196</v>
      </c>
      <c r="E273" s="1">
        <v>4.0999999999999996</v>
      </c>
      <c r="F273" s="1">
        <v>110</v>
      </c>
      <c r="G273" s="1">
        <v>360</v>
      </c>
    </row>
    <row r="274" spans="1:7">
      <c r="A274" s="1">
        <v>200</v>
      </c>
      <c r="B274" s="1">
        <v>90</v>
      </c>
      <c r="C274" s="1">
        <v>700</v>
      </c>
      <c r="D274" s="1">
        <v>167</v>
      </c>
      <c r="E274" s="1">
        <v>4</v>
      </c>
      <c r="F274" s="1">
        <v>100</v>
      </c>
      <c r="G274" s="1">
        <v>500</v>
      </c>
    </row>
    <row r="275" spans="1:7">
      <c r="A275" s="1">
        <v>200</v>
      </c>
      <c r="B275" s="1">
        <v>73.5</v>
      </c>
      <c r="C275" s="1">
        <v>700</v>
      </c>
      <c r="D275" s="1">
        <v>175</v>
      </c>
      <c r="E275" s="1">
        <v>4</v>
      </c>
      <c r="F275" s="1">
        <v>110</v>
      </c>
      <c r="G275" s="1">
        <v>410</v>
      </c>
    </row>
    <row r="276" spans="1:7">
      <c r="A276" s="1">
        <v>200</v>
      </c>
      <c r="B276" s="1">
        <v>90</v>
      </c>
      <c r="C276" s="1">
        <v>700</v>
      </c>
      <c r="D276" s="1">
        <v>178</v>
      </c>
      <c r="E276" s="1">
        <v>4</v>
      </c>
      <c r="F276" s="1">
        <v>135</v>
      </c>
      <c r="G276" s="1">
        <v>485</v>
      </c>
    </row>
    <row r="277" spans="1:7">
      <c r="A277" s="1">
        <v>200</v>
      </c>
      <c r="B277" s="1">
        <v>73.5</v>
      </c>
      <c r="C277" s="1">
        <v>700</v>
      </c>
      <c r="D277" s="1">
        <v>169</v>
      </c>
      <c r="E277" s="1">
        <v>4</v>
      </c>
      <c r="F277" s="1">
        <v>110</v>
      </c>
      <c r="G277" s="1">
        <v>400</v>
      </c>
    </row>
    <row r="278" spans="1:7">
      <c r="A278" s="1">
        <v>200</v>
      </c>
      <c r="B278" s="1">
        <v>90</v>
      </c>
      <c r="C278" s="1">
        <v>850</v>
      </c>
      <c r="D278" s="1">
        <v>178</v>
      </c>
      <c r="E278" s="1">
        <v>3.8</v>
      </c>
      <c r="F278" s="1">
        <v>100</v>
      </c>
      <c r="G278" s="1">
        <v>505</v>
      </c>
    </row>
    <row r="279" spans="1:7">
      <c r="A279" s="1">
        <v>200</v>
      </c>
      <c r="B279" s="1">
        <v>73.5</v>
      </c>
      <c r="C279" s="1">
        <v>850</v>
      </c>
      <c r="D279" s="1">
        <v>191</v>
      </c>
      <c r="E279" s="1">
        <v>3.8</v>
      </c>
      <c r="F279" s="1">
        <v>110</v>
      </c>
      <c r="G279" s="1">
        <v>415</v>
      </c>
    </row>
    <row r="280" spans="1:7">
      <c r="A280" s="1">
        <v>160</v>
      </c>
      <c r="B280" s="1">
        <v>63</v>
      </c>
      <c r="C280" s="1">
        <v>300</v>
      </c>
      <c r="D280" s="1">
        <v>175</v>
      </c>
      <c r="E280" s="1">
        <v>7.5</v>
      </c>
      <c r="F280" s="1">
        <v>90</v>
      </c>
      <c r="G280" s="1">
        <v>335</v>
      </c>
    </row>
    <row r="281" spans="1:7">
      <c r="A281" s="1">
        <v>160</v>
      </c>
      <c r="B281" s="1">
        <v>87</v>
      </c>
      <c r="C281" s="1">
        <v>300</v>
      </c>
      <c r="D281" s="1">
        <v>169</v>
      </c>
      <c r="E281" s="1">
        <v>7.6</v>
      </c>
      <c r="F281" s="1">
        <v>110</v>
      </c>
      <c r="G281" s="1">
        <v>450</v>
      </c>
    </row>
    <row r="282" spans="1:7">
      <c r="A282" s="1">
        <v>200</v>
      </c>
      <c r="B282" s="1">
        <v>87</v>
      </c>
      <c r="C282" s="1">
        <v>600</v>
      </c>
      <c r="D282" s="1">
        <v>190</v>
      </c>
      <c r="E282" s="1">
        <v>5.7</v>
      </c>
      <c r="F282" s="1">
        <v>110</v>
      </c>
      <c r="G282" s="1">
        <v>405</v>
      </c>
    </row>
    <row r="283" spans="1:7">
      <c r="A283" s="1">
        <v>200</v>
      </c>
      <c r="B283" s="1">
        <v>87</v>
      </c>
      <c r="C283" s="1">
        <v>600</v>
      </c>
      <c r="D283" s="1">
        <v>209</v>
      </c>
      <c r="E283" s="1">
        <v>5</v>
      </c>
      <c r="F283" s="1">
        <v>110</v>
      </c>
      <c r="G283" s="1">
        <v>385</v>
      </c>
    </row>
    <row r="284" spans="1:7">
      <c r="A284" s="1">
        <v>132</v>
      </c>
      <c r="B284" s="1">
        <v>45</v>
      </c>
      <c r="C284" s="1">
        <v>245</v>
      </c>
      <c r="D284" s="1">
        <v>158</v>
      </c>
      <c r="E284" s="1">
        <v>12.6</v>
      </c>
      <c r="F284" s="1">
        <v>50</v>
      </c>
      <c r="G284" s="1">
        <v>225</v>
      </c>
    </row>
    <row r="285" spans="1:7">
      <c r="A285" s="1">
        <v>130</v>
      </c>
      <c r="B285" s="1">
        <v>45</v>
      </c>
      <c r="C285" s="1">
        <v>245</v>
      </c>
      <c r="D285" s="1">
        <v>173</v>
      </c>
      <c r="E285" s="1">
        <v>13.3</v>
      </c>
      <c r="F285" s="1">
        <v>50</v>
      </c>
      <c r="G285" s="1">
        <v>220</v>
      </c>
    </row>
    <row r="286" spans="1:7">
      <c r="A286" s="1">
        <v>172</v>
      </c>
      <c r="B286" s="1">
        <v>61</v>
      </c>
      <c r="C286" s="1">
        <v>340</v>
      </c>
      <c r="D286" s="1">
        <v>152</v>
      </c>
      <c r="E286" s="1">
        <v>7.6</v>
      </c>
      <c r="F286" s="1">
        <v>60</v>
      </c>
      <c r="G286" s="1">
        <v>345</v>
      </c>
    </row>
    <row r="287" spans="1:7">
      <c r="A287" s="1">
        <v>170</v>
      </c>
      <c r="B287" s="1">
        <v>50.8</v>
      </c>
      <c r="C287" s="1">
        <v>270</v>
      </c>
      <c r="D287" s="1">
        <v>128</v>
      </c>
      <c r="E287" s="1">
        <v>9.1999999999999993</v>
      </c>
      <c r="F287" s="1">
        <v>85</v>
      </c>
      <c r="G287" s="1">
        <v>320</v>
      </c>
    </row>
    <row r="288" spans="1:7">
      <c r="A288" s="1">
        <v>170</v>
      </c>
      <c r="B288" s="1">
        <v>50.8</v>
      </c>
      <c r="C288" s="1">
        <v>270</v>
      </c>
      <c r="D288" s="1">
        <v>123</v>
      </c>
      <c r="E288" s="1">
        <v>9.3000000000000007</v>
      </c>
      <c r="F288" s="1">
        <v>85</v>
      </c>
      <c r="G288" s="1">
        <v>310</v>
      </c>
    </row>
    <row r="289" spans="1:7">
      <c r="A289" s="1">
        <v>135</v>
      </c>
      <c r="B289" s="1">
        <v>50</v>
      </c>
      <c r="C289" s="1">
        <v>260</v>
      </c>
      <c r="D289" s="1">
        <v>149</v>
      </c>
      <c r="E289" s="1">
        <v>11.3</v>
      </c>
      <c r="F289" s="1">
        <v>80</v>
      </c>
      <c r="G289" s="1">
        <v>235</v>
      </c>
    </row>
    <row r="290" spans="1:7">
      <c r="A290" s="1">
        <v>135</v>
      </c>
      <c r="B290" s="1">
        <v>50</v>
      </c>
      <c r="C290" s="1">
        <v>260</v>
      </c>
      <c r="D290" s="1">
        <v>149</v>
      </c>
      <c r="E290" s="1">
        <v>11.3</v>
      </c>
      <c r="F290" s="1">
        <v>80</v>
      </c>
      <c r="G290" s="1">
        <v>230</v>
      </c>
    </row>
    <row r="291" spans="1:7">
      <c r="A291" s="1">
        <v>150</v>
      </c>
      <c r="B291" s="1">
        <v>46.3</v>
      </c>
      <c r="C291" s="1">
        <v>260</v>
      </c>
      <c r="D291" s="1">
        <v>131</v>
      </c>
      <c r="E291" s="1">
        <v>8.6999999999999993</v>
      </c>
      <c r="F291" s="1">
        <v>78</v>
      </c>
      <c r="G291" s="1">
        <v>290</v>
      </c>
    </row>
    <row r="292" spans="1:7">
      <c r="A292" s="1">
        <v>150</v>
      </c>
      <c r="B292" s="1">
        <v>48.1</v>
      </c>
      <c r="C292" s="1">
        <v>260</v>
      </c>
      <c r="D292" s="1">
        <v>120</v>
      </c>
      <c r="E292" s="1">
        <v>8.1</v>
      </c>
      <c r="F292" s="1">
        <v>80</v>
      </c>
      <c r="G292" s="1">
        <v>315</v>
      </c>
    </row>
    <row r="293" spans="1:7">
      <c r="A293" s="1">
        <v>140</v>
      </c>
      <c r="B293" s="1">
        <v>44</v>
      </c>
      <c r="C293" s="1">
        <v>120</v>
      </c>
      <c r="D293" s="1">
        <v>144</v>
      </c>
      <c r="E293" s="1">
        <v>12.1</v>
      </c>
      <c r="F293" s="1">
        <v>60</v>
      </c>
      <c r="G293" s="1">
        <v>245</v>
      </c>
    </row>
    <row r="294" spans="1:7">
      <c r="A294" s="1">
        <v>170</v>
      </c>
      <c r="B294" s="1">
        <v>73</v>
      </c>
      <c r="C294" s="1">
        <v>260</v>
      </c>
      <c r="D294" s="1">
        <v>145</v>
      </c>
      <c r="E294" s="1">
        <v>9</v>
      </c>
      <c r="F294" s="1">
        <v>90</v>
      </c>
      <c r="G294" s="1">
        <v>365</v>
      </c>
    </row>
    <row r="295" spans="1:7">
      <c r="A295" s="1">
        <v>170</v>
      </c>
      <c r="B295" s="1">
        <v>82.2</v>
      </c>
      <c r="C295" s="1">
        <v>260</v>
      </c>
      <c r="D295" s="1">
        <v>146</v>
      </c>
      <c r="E295" s="1">
        <v>9</v>
      </c>
      <c r="F295" s="1">
        <v>100</v>
      </c>
      <c r="G295" s="1">
        <v>410</v>
      </c>
    </row>
    <row r="296" spans="1:7">
      <c r="A296" s="1">
        <v>150</v>
      </c>
      <c r="B296" s="1">
        <v>50.8</v>
      </c>
      <c r="C296" s="1">
        <v>260</v>
      </c>
      <c r="D296" s="1">
        <v>126</v>
      </c>
      <c r="E296" s="1">
        <v>9</v>
      </c>
      <c r="F296" s="1">
        <v>85</v>
      </c>
      <c r="G296" s="1">
        <v>285</v>
      </c>
    </row>
    <row r="297" spans="1:7">
      <c r="A297" s="1">
        <v>130</v>
      </c>
      <c r="B297" s="1">
        <v>46.3</v>
      </c>
      <c r="C297" s="1">
        <v>270</v>
      </c>
      <c r="D297" s="1">
        <v>217</v>
      </c>
      <c r="E297" s="1">
        <v>13.3</v>
      </c>
      <c r="F297" s="1">
        <v>78</v>
      </c>
      <c r="G297" s="1">
        <v>180</v>
      </c>
    </row>
    <row r="298" spans="1:7">
      <c r="A298" s="1">
        <v>130</v>
      </c>
      <c r="B298" s="1">
        <v>68</v>
      </c>
      <c r="C298" s="1">
        <v>270</v>
      </c>
      <c r="D298" s="1">
        <v>202</v>
      </c>
      <c r="E298" s="1">
        <v>14.2</v>
      </c>
      <c r="F298" s="1">
        <v>79</v>
      </c>
      <c r="G298" s="1">
        <v>260</v>
      </c>
    </row>
    <row r="299" spans="1:7">
      <c r="A299" s="1">
        <v>130</v>
      </c>
      <c r="B299" s="1">
        <v>46.3</v>
      </c>
      <c r="C299" s="1">
        <v>270</v>
      </c>
      <c r="D299" s="1">
        <v>219</v>
      </c>
      <c r="E299" s="1">
        <v>13.3</v>
      </c>
      <c r="F299" s="1">
        <v>78</v>
      </c>
      <c r="G299" s="1">
        <v>180</v>
      </c>
    </row>
    <row r="300" spans="1:7">
      <c r="A300" s="1">
        <v>130</v>
      </c>
      <c r="B300" s="1">
        <v>68</v>
      </c>
      <c r="C300" s="1">
        <v>260</v>
      </c>
      <c r="D300" s="1">
        <v>204</v>
      </c>
      <c r="E300" s="1">
        <v>14.2</v>
      </c>
      <c r="F300" s="1">
        <v>79</v>
      </c>
      <c r="G300" s="1">
        <v>260</v>
      </c>
    </row>
    <row r="301" spans="1:7">
      <c r="A301" s="1">
        <v>150</v>
      </c>
      <c r="B301" s="1">
        <v>46.3</v>
      </c>
      <c r="C301" s="1">
        <v>260</v>
      </c>
      <c r="D301" s="1">
        <v>136</v>
      </c>
      <c r="E301" s="1">
        <v>9.9</v>
      </c>
      <c r="F301" s="1">
        <v>78</v>
      </c>
      <c r="G301" s="1">
        <v>270</v>
      </c>
    </row>
    <row r="302" spans="1:7">
      <c r="A302" s="1">
        <v>150</v>
      </c>
      <c r="B302" s="1">
        <v>50.8</v>
      </c>
      <c r="C302" s="1">
        <v>260</v>
      </c>
      <c r="D302" s="1">
        <v>125</v>
      </c>
      <c r="E302" s="1">
        <v>9.1</v>
      </c>
      <c r="F302" s="1">
        <v>85</v>
      </c>
      <c r="G302" s="1">
        <v>300</v>
      </c>
    </row>
    <row r="303" spans="1:7">
      <c r="A303" s="1">
        <v>150</v>
      </c>
      <c r="B303" s="1">
        <v>46.3</v>
      </c>
      <c r="C303" s="1">
        <v>260</v>
      </c>
      <c r="D303" s="1">
        <v>132</v>
      </c>
      <c r="E303" s="1">
        <v>9</v>
      </c>
      <c r="F303" s="1">
        <v>78</v>
      </c>
      <c r="G303" s="1">
        <v>290</v>
      </c>
    </row>
    <row r="304" spans="1:7">
      <c r="A304" s="1">
        <v>150</v>
      </c>
      <c r="B304" s="1">
        <v>48.1</v>
      </c>
      <c r="C304" s="1">
        <v>260</v>
      </c>
      <c r="D304" s="1">
        <v>120</v>
      </c>
      <c r="E304" s="1">
        <v>8.1999999999999993</v>
      </c>
      <c r="F304" s="1">
        <v>80</v>
      </c>
      <c r="G304" s="1">
        <v>310</v>
      </c>
    </row>
    <row r="305" spans="1:7">
      <c r="A305" s="1">
        <v>170</v>
      </c>
      <c r="B305" s="1">
        <v>73</v>
      </c>
      <c r="C305" s="1">
        <v>345</v>
      </c>
      <c r="D305" s="1">
        <v>143</v>
      </c>
      <c r="E305" s="1">
        <v>8.8000000000000007</v>
      </c>
      <c r="F305" s="1">
        <v>90</v>
      </c>
      <c r="G305" s="1">
        <v>380</v>
      </c>
    </row>
    <row r="306" spans="1:7">
      <c r="A306" s="1">
        <v>170</v>
      </c>
      <c r="B306" s="1">
        <v>73</v>
      </c>
      <c r="C306" s="1">
        <v>511</v>
      </c>
      <c r="D306" s="1">
        <v>195</v>
      </c>
      <c r="E306" s="1">
        <v>6.4</v>
      </c>
      <c r="F306" s="1">
        <v>90</v>
      </c>
      <c r="G306" s="1">
        <v>375</v>
      </c>
    </row>
    <row r="307" spans="1:7">
      <c r="A307" s="1">
        <v>170</v>
      </c>
      <c r="B307" s="1">
        <v>96.9</v>
      </c>
      <c r="C307" s="1">
        <v>345</v>
      </c>
      <c r="D307" s="1">
        <v>145</v>
      </c>
      <c r="E307" s="1">
        <v>8.6999999999999993</v>
      </c>
      <c r="F307" s="1">
        <v>135</v>
      </c>
      <c r="G307" s="1">
        <v>500</v>
      </c>
    </row>
    <row r="308" spans="1:7">
      <c r="A308" s="1">
        <v>170</v>
      </c>
      <c r="B308" s="1">
        <v>50.8</v>
      </c>
      <c r="C308" s="1">
        <v>260</v>
      </c>
      <c r="D308" s="1">
        <v>124</v>
      </c>
      <c r="E308" s="1">
        <v>9.8000000000000007</v>
      </c>
      <c r="F308" s="1">
        <v>80</v>
      </c>
      <c r="G308" s="1">
        <v>300</v>
      </c>
    </row>
    <row r="309" spans="1:7">
      <c r="A309" s="1">
        <v>150</v>
      </c>
      <c r="B309" s="1">
        <v>50.8</v>
      </c>
      <c r="C309" s="1">
        <v>260</v>
      </c>
      <c r="D309" s="1">
        <v>127</v>
      </c>
      <c r="E309" s="1">
        <v>10</v>
      </c>
      <c r="F309" s="1">
        <v>80</v>
      </c>
      <c r="G309" s="1">
        <v>300</v>
      </c>
    </row>
    <row r="310" spans="1:7">
      <c r="A310" s="1">
        <v>160</v>
      </c>
      <c r="B310" s="1">
        <v>58.3</v>
      </c>
      <c r="C310" s="1">
        <v>345</v>
      </c>
      <c r="D310" s="1">
        <v>129</v>
      </c>
      <c r="E310" s="1">
        <v>7.2</v>
      </c>
      <c r="F310" s="1">
        <v>70</v>
      </c>
      <c r="G310" s="1">
        <v>375</v>
      </c>
    </row>
    <row r="311" spans="1:7">
      <c r="A311" s="1">
        <v>170</v>
      </c>
      <c r="B311" s="1">
        <v>73</v>
      </c>
      <c r="C311" s="1">
        <v>345</v>
      </c>
      <c r="D311" s="1">
        <v>150</v>
      </c>
      <c r="E311" s="1">
        <v>9.6999999999999993</v>
      </c>
      <c r="F311" s="1">
        <v>90</v>
      </c>
      <c r="G311" s="1">
        <v>370</v>
      </c>
    </row>
    <row r="312" spans="1:7">
      <c r="A312" s="1">
        <v>170</v>
      </c>
      <c r="B312" s="1">
        <v>73</v>
      </c>
      <c r="C312" s="1">
        <v>511</v>
      </c>
      <c r="D312" s="1">
        <v>203</v>
      </c>
      <c r="E312" s="1">
        <v>7</v>
      </c>
      <c r="F312" s="1">
        <v>90</v>
      </c>
      <c r="G312" s="1">
        <v>360</v>
      </c>
    </row>
    <row r="313" spans="1:7">
      <c r="A313" s="1">
        <v>170</v>
      </c>
      <c r="B313" s="1">
        <v>96.9</v>
      </c>
      <c r="C313" s="1">
        <v>345</v>
      </c>
      <c r="D313" s="1">
        <v>152</v>
      </c>
      <c r="E313" s="1">
        <v>9.6</v>
      </c>
      <c r="F313" s="1">
        <v>135</v>
      </c>
      <c r="G313" s="1">
        <v>485</v>
      </c>
    </row>
    <row r="314" spans="1:7">
      <c r="A314" s="1">
        <v>132</v>
      </c>
      <c r="B314" s="1">
        <v>50</v>
      </c>
      <c r="C314" s="1">
        <v>270</v>
      </c>
      <c r="D314" s="1">
        <v>152</v>
      </c>
      <c r="E314" s="1">
        <v>11.7</v>
      </c>
      <c r="F314" s="1">
        <v>80</v>
      </c>
      <c r="G314" s="1">
        <v>235</v>
      </c>
    </row>
    <row r="315" spans="1:7">
      <c r="A315" s="1">
        <v>132</v>
      </c>
      <c r="B315" s="1">
        <v>50</v>
      </c>
      <c r="C315" s="1">
        <v>270</v>
      </c>
      <c r="D315" s="1">
        <v>153</v>
      </c>
      <c r="E315" s="1">
        <v>11.7</v>
      </c>
      <c r="F315" s="1">
        <v>80</v>
      </c>
      <c r="G315" s="1">
        <v>230</v>
      </c>
    </row>
    <row r="316" spans="1:7">
      <c r="A316" s="1">
        <v>130</v>
      </c>
      <c r="B316" s="1">
        <v>46.3</v>
      </c>
      <c r="C316" s="1">
        <v>270</v>
      </c>
      <c r="D316" s="1">
        <v>217</v>
      </c>
      <c r="E316" s="1">
        <v>13.3</v>
      </c>
      <c r="F316" s="1">
        <v>78</v>
      </c>
      <c r="G316" s="1">
        <v>180</v>
      </c>
    </row>
    <row r="317" spans="1:7">
      <c r="A317" s="1">
        <v>130</v>
      </c>
      <c r="B317" s="1">
        <v>68</v>
      </c>
      <c r="C317" s="1">
        <v>270</v>
      </c>
      <c r="D317" s="1">
        <v>202</v>
      </c>
      <c r="E317" s="1">
        <v>14.2</v>
      </c>
      <c r="F317" s="1">
        <v>79</v>
      </c>
      <c r="G317" s="1">
        <v>260</v>
      </c>
    </row>
    <row r="318" spans="1:7">
      <c r="A318" s="1">
        <v>130</v>
      </c>
      <c r="B318" s="1">
        <v>46.3</v>
      </c>
      <c r="C318" s="1">
        <v>270</v>
      </c>
      <c r="D318" s="1">
        <v>219</v>
      </c>
      <c r="E318" s="1">
        <v>13.3</v>
      </c>
      <c r="F318" s="1">
        <v>78</v>
      </c>
      <c r="G318" s="1">
        <v>180</v>
      </c>
    </row>
    <row r="319" spans="1:7">
      <c r="A319" s="1">
        <v>130</v>
      </c>
      <c r="B319" s="1">
        <v>68</v>
      </c>
      <c r="C319" s="1">
        <v>270</v>
      </c>
      <c r="D319" s="1">
        <v>204</v>
      </c>
      <c r="E319" s="1">
        <v>14.2</v>
      </c>
      <c r="F319" s="1">
        <v>79</v>
      </c>
      <c r="G319" s="1">
        <v>260</v>
      </c>
    </row>
    <row r="320" spans="1:7">
      <c r="A320" s="1">
        <v>205</v>
      </c>
      <c r="B320" s="1">
        <v>79</v>
      </c>
      <c r="C320" s="1">
        <v>740</v>
      </c>
      <c r="D320" s="1">
        <v>142</v>
      </c>
      <c r="E320" s="1">
        <v>4.5</v>
      </c>
      <c r="F320" s="1">
        <v>125</v>
      </c>
      <c r="G320" s="1">
        <v>455</v>
      </c>
    </row>
    <row r="321" spans="1:7">
      <c r="A321" s="1">
        <v>205</v>
      </c>
      <c r="B321" s="1">
        <v>79</v>
      </c>
      <c r="C321" s="1">
        <v>740</v>
      </c>
      <c r="D321" s="1">
        <v>142</v>
      </c>
      <c r="E321" s="1">
        <v>4.2</v>
      </c>
      <c r="F321" s="1">
        <v>125</v>
      </c>
      <c r="G321" s="1">
        <v>450</v>
      </c>
    </row>
    <row r="322" spans="1:7">
      <c r="A322" s="1">
        <v>205</v>
      </c>
      <c r="B322" s="1">
        <v>79</v>
      </c>
      <c r="C322" s="1">
        <v>490</v>
      </c>
      <c r="D322" s="1">
        <v>130</v>
      </c>
      <c r="E322" s="1">
        <v>6.2</v>
      </c>
      <c r="F322" s="1">
        <v>125</v>
      </c>
      <c r="G322" s="1">
        <v>475</v>
      </c>
    </row>
    <row r="323" spans="1:7">
      <c r="A323" s="1">
        <v>205</v>
      </c>
      <c r="B323" s="1">
        <v>67</v>
      </c>
      <c r="C323" s="1">
        <v>490</v>
      </c>
      <c r="D323" s="1">
        <v>129</v>
      </c>
      <c r="E323" s="1">
        <v>6.4</v>
      </c>
      <c r="F323" s="1">
        <v>110</v>
      </c>
      <c r="G323" s="1">
        <v>405</v>
      </c>
    </row>
    <row r="324" spans="1:7">
      <c r="A324" s="1">
        <v>210</v>
      </c>
      <c r="B324" s="1">
        <v>107</v>
      </c>
      <c r="C324" s="1">
        <v>840</v>
      </c>
      <c r="D324" s="1">
        <v>183</v>
      </c>
      <c r="E324" s="1">
        <v>5</v>
      </c>
      <c r="F324" s="1">
        <v>150</v>
      </c>
      <c r="G324" s="1">
        <v>515</v>
      </c>
    </row>
    <row r="325" spans="1:7">
      <c r="A325" s="1">
        <v>210</v>
      </c>
      <c r="B325" s="1">
        <v>107</v>
      </c>
      <c r="C325" s="1">
        <v>910</v>
      </c>
      <c r="D325" s="1">
        <v>194</v>
      </c>
      <c r="E325" s="1">
        <v>4.7</v>
      </c>
      <c r="F325" s="1">
        <v>150</v>
      </c>
      <c r="G325" s="1">
        <v>495</v>
      </c>
    </row>
    <row r="326" spans="1:7">
      <c r="A326" s="1">
        <v>180</v>
      </c>
      <c r="B326" s="1">
        <v>107</v>
      </c>
      <c r="C326" s="1">
        <v>490</v>
      </c>
      <c r="D326" s="1">
        <v>166</v>
      </c>
      <c r="E326" s="1">
        <v>7.8</v>
      </c>
      <c r="F326" s="1">
        <v>150</v>
      </c>
      <c r="G326" s="1">
        <v>530</v>
      </c>
    </row>
    <row r="327" spans="1:7">
      <c r="A327" s="1">
        <v>200</v>
      </c>
      <c r="B327" s="1">
        <v>94</v>
      </c>
      <c r="C327" s="1">
        <v>686</v>
      </c>
      <c r="D327" s="1">
        <v>165</v>
      </c>
      <c r="E327" s="1">
        <v>3.8</v>
      </c>
      <c r="F327" s="1">
        <v>135</v>
      </c>
      <c r="G327" s="1">
        <v>485</v>
      </c>
    </row>
    <row r="328" spans="1:7">
      <c r="A328" s="1">
        <v>180</v>
      </c>
      <c r="B328" s="1">
        <v>94</v>
      </c>
      <c r="C328" s="1">
        <v>343</v>
      </c>
      <c r="D328" s="1">
        <v>157</v>
      </c>
      <c r="E328" s="1">
        <v>7.4</v>
      </c>
      <c r="F328" s="1">
        <v>135</v>
      </c>
      <c r="G328" s="1">
        <v>495</v>
      </c>
    </row>
    <row r="329" spans="1:7">
      <c r="A329" s="1">
        <v>220</v>
      </c>
      <c r="B329" s="1">
        <v>95</v>
      </c>
      <c r="C329" s="1">
        <v>650</v>
      </c>
      <c r="D329" s="1">
        <v>184</v>
      </c>
      <c r="E329" s="1">
        <v>5.2</v>
      </c>
      <c r="F329" s="1">
        <v>200</v>
      </c>
      <c r="G329" s="1">
        <v>470</v>
      </c>
    </row>
    <row r="330" spans="1:7">
      <c r="A330" s="1">
        <v>240</v>
      </c>
      <c r="B330" s="1">
        <v>95</v>
      </c>
      <c r="C330" s="1">
        <v>820</v>
      </c>
      <c r="D330" s="1">
        <v>186</v>
      </c>
      <c r="E330" s="1">
        <v>4.0999999999999996</v>
      </c>
      <c r="F330" s="1">
        <v>200</v>
      </c>
      <c r="G330" s="1">
        <v>470</v>
      </c>
    </row>
    <row r="331" spans="1:7">
      <c r="A331" s="1">
        <v>220</v>
      </c>
      <c r="B331" s="1">
        <v>95</v>
      </c>
      <c r="C331" s="1">
        <v>563</v>
      </c>
      <c r="D331" s="1">
        <v>177</v>
      </c>
      <c r="E331" s="1">
        <v>5.7</v>
      </c>
      <c r="F331" s="1">
        <v>200</v>
      </c>
      <c r="G331" s="1">
        <v>495</v>
      </c>
    </row>
    <row r="332" spans="1:7">
      <c r="A332" s="1">
        <v>260</v>
      </c>
      <c r="B332" s="1">
        <v>95</v>
      </c>
      <c r="C332" s="1">
        <v>1001</v>
      </c>
      <c r="D332" s="1">
        <v>183</v>
      </c>
      <c r="E332" s="1">
        <v>3.3</v>
      </c>
      <c r="F332" s="1">
        <v>200</v>
      </c>
      <c r="G332" s="1">
        <v>460</v>
      </c>
    </row>
    <row r="333" spans="1:7">
      <c r="A333" s="1">
        <v>230</v>
      </c>
      <c r="B333" s="1">
        <v>82.3</v>
      </c>
      <c r="C333" s="1">
        <v>410</v>
      </c>
      <c r="D333" s="1">
        <v>164</v>
      </c>
      <c r="E333" s="1">
        <v>4.8</v>
      </c>
      <c r="F333" s="1">
        <v>195</v>
      </c>
      <c r="G333" s="1">
        <v>495</v>
      </c>
    </row>
    <row r="334" spans="1:7">
      <c r="A334" s="1">
        <v>230</v>
      </c>
      <c r="B334" s="1">
        <v>82.3</v>
      </c>
      <c r="C334" s="1">
        <v>585</v>
      </c>
      <c r="D334" s="1">
        <v>172</v>
      </c>
      <c r="E334" s="1">
        <v>4.5999999999999996</v>
      </c>
      <c r="F334" s="1">
        <v>195</v>
      </c>
      <c r="G334" s="1">
        <v>490</v>
      </c>
    </row>
    <row r="335" spans="1:7">
      <c r="A335" s="1">
        <v>220</v>
      </c>
      <c r="B335" s="1">
        <v>97</v>
      </c>
      <c r="C335" s="1">
        <v>610</v>
      </c>
      <c r="D335" s="1">
        <v>188</v>
      </c>
      <c r="E335" s="1">
        <v>4.7</v>
      </c>
      <c r="F335" s="1">
        <v>281</v>
      </c>
      <c r="G335" s="1">
        <v>510</v>
      </c>
    </row>
    <row r="336" spans="1:7">
      <c r="A336" s="1">
        <v>230</v>
      </c>
      <c r="B336" s="1">
        <v>97</v>
      </c>
      <c r="C336" s="1">
        <v>610</v>
      </c>
      <c r="D336" s="1">
        <v>175</v>
      </c>
      <c r="E336" s="1">
        <v>4.5999999999999996</v>
      </c>
      <c r="F336" s="1">
        <v>281</v>
      </c>
      <c r="G336" s="1">
        <v>565</v>
      </c>
    </row>
    <row r="337" spans="1:7">
      <c r="A337" s="1">
        <v>250</v>
      </c>
      <c r="B337" s="1">
        <v>82.3</v>
      </c>
      <c r="C337" s="1">
        <v>695</v>
      </c>
      <c r="D337" s="1">
        <v>174</v>
      </c>
      <c r="E337" s="1">
        <v>3.7</v>
      </c>
      <c r="F337" s="1">
        <v>195</v>
      </c>
      <c r="G337" s="1">
        <v>490</v>
      </c>
    </row>
    <row r="338" spans="1:7">
      <c r="A338" s="1">
        <v>240</v>
      </c>
      <c r="B338" s="1">
        <v>97</v>
      </c>
      <c r="C338" s="1">
        <v>710</v>
      </c>
      <c r="D338" s="1">
        <v>188</v>
      </c>
      <c r="E338" s="1">
        <v>3.8</v>
      </c>
      <c r="F338" s="1">
        <v>281</v>
      </c>
      <c r="G338" s="1">
        <v>510</v>
      </c>
    </row>
    <row r="339" spans="1:7">
      <c r="A339" s="1">
        <v>250</v>
      </c>
      <c r="B339" s="1">
        <v>97</v>
      </c>
      <c r="C339" s="1">
        <v>710</v>
      </c>
      <c r="D339" s="1">
        <v>177</v>
      </c>
      <c r="E339" s="1">
        <v>3.7</v>
      </c>
      <c r="F339" s="1">
        <v>281</v>
      </c>
      <c r="G339" s="1">
        <v>565</v>
      </c>
    </row>
    <row r="340" spans="1:7">
      <c r="A340" s="1">
        <v>250</v>
      </c>
      <c r="B340" s="1">
        <v>97</v>
      </c>
      <c r="C340" s="1">
        <v>710</v>
      </c>
      <c r="D340" s="1">
        <v>186</v>
      </c>
      <c r="E340" s="1">
        <v>3.7</v>
      </c>
      <c r="F340" s="1">
        <v>281</v>
      </c>
      <c r="G340" s="1">
        <v>510</v>
      </c>
    </row>
    <row r="341" spans="1:7">
      <c r="A341" s="1">
        <v>250</v>
      </c>
      <c r="B341" s="1">
        <v>82.3</v>
      </c>
      <c r="C341" s="1">
        <v>695</v>
      </c>
      <c r="D341" s="1">
        <v>183</v>
      </c>
      <c r="E341" s="1">
        <v>3.7</v>
      </c>
      <c r="F341" s="1">
        <v>195</v>
      </c>
      <c r="G341" s="1">
        <v>440</v>
      </c>
    </row>
    <row r="342" spans="1:7">
      <c r="A342" s="1">
        <v>250</v>
      </c>
      <c r="B342" s="1">
        <v>97</v>
      </c>
      <c r="C342" s="1">
        <v>790</v>
      </c>
      <c r="D342" s="1">
        <v>176</v>
      </c>
      <c r="E342" s="1">
        <v>3.3</v>
      </c>
      <c r="F342" s="1">
        <v>281</v>
      </c>
      <c r="G342" s="1">
        <v>535</v>
      </c>
    </row>
    <row r="343" spans="1:7">
      <c r="A343" s="1">
        <v>250</v>
      </c>
      <c r="B343" s="1">
        <v>97</v>
      </c>
      <c r="C343" s="1">
        <v>790</v>
      </c>
      <c r="D343" s="1">
        <v>185</v>
      </c>
      <c r="E343" s="1">
        <v>3.3</v>
      </c>
      <c r="F343" s="1">
        <v>281</v>
      </c>
      <c r="G343" s="1">
        <v>505</v>
      </c>
    </row>
    <row r="344" spans="1:7">
      <c r="A344" s="1">
        <v>230</v>
      </c>
      <c r="B344" s="1">
        <v>97</v>
      </c>
      <c r="C344" s="1">
        <v>420</v>
      </c>
      <c r="D344" s="1">
        <v>168</v>
      </c>
      <c r="E344" s="1">
        <v>4.8</v>
      </c>
      <c r="F344" s="1">
        <v>281</v>
      </c>
      <c r="G344" s="1">
        <v>575</v>
      </c>
    </row>
    <row r="345" spans="1:7">
      <c r="A345" s="1">
        <v>230</v>
      </c>
      <c r="B345" s="1">
        <v>97</v>
      </c>
      <c r="C345" s="1">
        <v>420</v>
      </c>
      <c r="D345" s="1">
        <v>176</v>
      </c>
      <c r="E345" s="1">
        <v>4.8</v>
      </c>
      <c r="F345" s="1">
        <v>281</v>
      </c>
      <c r="G345" s="1">
        <v>530</v>
      </c>
    </row>
    <row r="346" spans="1:7">
      <c r="A346" s="1">
        <v>230</v>
      </c>
      <c r="B346" s="1">
        <v>82.3</v>
      </c>
      <c r="C346" s="1">
        <v>410</v>
      </c>
      <c r="D346" s="1">
        <v>173</v>
      </c>
      <c r="E346" s="1">
        <v>4.8</v>
      </c>
      <c r="F346" s="1">
        <v>195</v>
      </c>
      <c r="G346" s="1">
        <v>460</v>
      </c>
    </row>
    <row r="347" spans="1:7">
      <c r="A347" s="1">
        <v>260</v>
      </c>
      <c r="B347" s="1">
        <v>97</v>
      </c>
      <c r="C347" s="1">
        <v>940</v>
      </c>
      <c r="D347" s="1">
        <v>174</v>
      </c>
      <c r="E347" s="1">
        <v>2.7</v>
      </c>
      <c r="F347" s="1">
        <v>281</v>
      </c>
      <c r="G347" s="1">
        <v>535</v>
      </c>
    </row>
    <row r="348" spans="1:7">
      <c r="A348" s="1">
        <v>250</v>
      </c>
      <c r="B348" s="1">
        <v>97</v>
      </c>
      <c r="C348" s="1">
        <v>940</v>
      </c>
      <c r="D348" s="1">
        <v>188</v>
      </c>
      <c r="E348" s="1">
        <v>2.8</v>
      </c>
      <c r="F348" s="1">
        <v>281</v>
      </c>
      <c r="G348" s="1">
        <v>495</v>
      </c>
    </row>
    <row r="349" spans="1:7">
      <c r="A349" s="1">
        <v>290</v>
      </c>
      <c r="B349" s="1">
        <v>97</v>
      </c>
      <c r="C349" s="1">
        <v>1340</v>
      </c>
      <c r="D349" s="1">
        <v>184</v>
      </c>
      <c r="E349" s="1">
        <v>2.2999999999999998</v>
      </c>
      <c r="F349" s="1">
        <v>281</v>
      </c>
      <c r="G349" s="1">
        <v>475</v>
      </c>
    </row>
    <row r="350" spans="1:7">
      <c r="A350" s="1">
        <v>305</v>
      </c>
      <c r="B350" s="1">
        <v>97</v>
      </c>
      <c r="C350" s="1">
        <v>1340</v>
      </c>
      <c r="D350" s="1">
        <v>180</v>
      </c>
      <c r="E350" s="1">
        <v>2.2000000000000002</v>
      </c>
      <c r="F350" s="1">
        <v>281</v>
      </c>
      <c r="G350" s="1">
        <v>475</v>
      </c>
    </row>
    <row r="351" spans="1:7">
      <c r="A351" s="1">
        <v>260</v>
      </c>
      <c r="B351" s="1">
        <v>97</v>
      </c>
      <c r="C351" s="1">
        <v>1110</v>
      </c>
      <c r="D351" s="1">
        <v>174</v>
      </c>
      <c r="E351" s="1">
        <v>2.4</v>
      </c>
      <c r="F351" s="1">
        <v>281</v>
      </c>
      <c r="G351" s="1">
        <v>525</v>
      </c>
    </row>
    <row r="352" spans="1:7">
      <c r="A352" s="1">
        <v>250</v>
      </c>
      <c r="B352" s="1">
        <v>97</v>
      </c>
      <c r="C352" s="1">
        <v>1110</v>
      </c>
      <c r="D352" s="1">
        <v>188</v>
      </c>
      <c r="E352" s="1">
        <v>2.5</v>
      </c>
      <c r="F352" s="1">
        <v>281</v>
      </c>
      <c r="G352" s="1">
        <v>485</v>
      </c>
    </row>
    <row r="353" spans="1:7">
      <c r="A353" s="1">
        <v>260</v>
      </c>
      <c r="B353" s="1">
        <v>97</v>
      </c>
      <c r="C353" s="1">
        <v>1110</v>
      </c>
      <c r="D353" s="1">
        <v>183</v>
      </c>
      <c r="E353" s="1">
        <v>2.4</v>
      </c>
      <c r="F353" s="1">
        <v>281</v>
      </c>
      <c r="G353" s="1">
        <v>505</v>
      </c>
    </row>
    <row r="354" spans="1:7">
      <c r="A354" s="1">
        <v>260</v>
      </c>
      <c r="B354" s="1">
        <v>97</v>
      </c>
      <c r="C354" s="1">
        <v>940</v>
      </c>
      <c r="D354" s="1">
        <v>184</v>
      </c>
      <c r="E354" s="1">
        <v>2.7</v>
      </c>
      <c r="F354" s="1">
        <v>281</v>
      </c>
      <c r="G354" s="1">
        <v>505</v>
      </c>
    </row>
    <row r="355" spans="1:7">
      <c r="A355" s="1">
        <v>150</v>
      </c>
      <c r="B355" s="1">
        <v>40</v>
      </c>
      <c r="C355" s="1">
        <v>225</v>
      </c>
      <c r="D355" s="1">
        <v>124</v>
      </c>
      <c r="E355" s="1">
        <v>9.1999999999999993</v>
      </c>
      <c r="F355" s="1">
        <v>55</v>
      </c>
      <c r="G355" s="1">
        <v>245</v>
      </c>
    </row>
    <row r="356" spans="1:7">
      <c r="A356" s="1">
        <v>150</v>
      </c>
      <c r="B356" s="1">
        <v>52</v>
      </c>
      <c r="C356" s="1">
        <v>245</v>
      </c>
      <c r="D356" s="1">
        <v>127</v>
      </c>
      <c r="E356" s="1">
        <v>8.1999999999999993</v>
      </c>
      <c r="F356" s="1">
        <v>70</v>
      </c>
      <c r="G356" s="1">
        <v>315</v>
      </c>
    </row>
    <row r="357" spans="1:7">
      <c r="A357" s="1">
        <v>150</v>
      </c>
      <c r="B357" s="1">
        <v>40</v>
      </c>
      <c r="C357" s="1">
        <v>225</v>
      </c>
      <c r="D357" s="1">
        <v>132</v>
      </c>
      <c r="E357" s="1">
        <v>9</v>
      </c>
      <c r="F357" s="1">
        <v>55</v>
      </c>
      <c r="G357" s="1">
        <v>250</v>
      </c>
    </row>
    <row r="358" spans="1:7">
      <c r="A358" s="1">
        <v>130</v>
      </c>
      <c r="B358" s="1">
        <v>40</v>
      </c>
      <c r="C358" s="1">
        <v>215</v>
      </c>
      <c r="D358" s="1">
        <v>129</v>
      </c>
      <c r="E358" s="1">
        <v>12</v>
      </c>
      <c r="F358" s="1"/>
      <c r="G358" s="1">
        <v>255</v>
      </c>
    </row>
    <row r="359" spans="1:7">
      <c r="A359" s="1">
        <v>150</v>
      </c>
      <c r="B359" s="1">
        <v>52</v>
      </c>
      <c r="C359" s="1">
        <v>245</v>
      </c>
      <c r="D359" s="1">
        <v>129</v>
      </c>
      <c r="E359" s="1">
        <v>8</v>
      </c>
      <c r="F359" s="1">
        <v>70</v>
      </c>
      <c r="G359" s="1">
        <v>320</v>
      </c>
    </row>
    <row r="360" spans="1:7">
      <c r="A360" s="1">
        <v>135</v>
      </c>
      <c r="B360" s="1">
        <v>45</v>
      </c>
      <c r="C360" s="1">
        <v>245</v>
      </c>
      <c r="D360" s="1">
        <v>158</v>
      </c>
      <c r="E360" s="1">
        <v>12.6</v>
      </c>
      <c r="F360" s="1">
        <v>50</v>
      </c>
      <c r="G360" s="1">
        <v>225</v>
      </c>
    </row>
    <row r="361" spans="1:7">
      <c r="A361" s="1">
        <v>130</v>
      </c>
      <c r="B361" s="1">
        <v>45</v>
      </c>
      <c r="C361" s="1">
        <v>245</v>
      </c>
      <c r="D361" s="1">
        <v>170</v>
      </c>
      <c r="E361" s="1">
        <v>13.3</v>
      </c>
      <c r="F361" s="1">
        <v>50</v>
      </c>
      <c r="G361" s="1">
        <v>220</v>
      </c>
    </row>
    <row r="362" spans="1:7">
      <c r="A362" s="1">
        <v>150</v>
      </c>
      <c r="B362" s="1">
        <v>60</v>
      </c>
      <c r="C362" s="1">
        <v>250</v>
      </c>
      <c r="D362" s="1">
        <v>125</v>
      </c>
      <c r="E362" s="1">
        <v>10.5</v>
      </c>
      <c r="F362" s="1">
        <v>88</v>
      </c>
      <c r="G362" s="1">
        <v>380</v>
      </c>
    </row>
    <row r="363" spans="1:7">
      <c r="A363" s="1">
        <v>160</v>
      </c>
      <c r="B363" s="1">
        <v>60</v>
      </c>
      <c r="C363" s="1">
        <v>300</v>
      </c>
      <c r="D363" s="1">
        <v>133</v>
      </c>
      <c r="E363" s="1">
        <v>7.4</v>
      </c>
      <c r="F363" s="1">
        <v>88</v>
      </c>
      <c r="G363" s="1">
        <v>380</v>
      </c>
    </row>
    <row r="364" spans="1:7">
      <c r="A364" s="1">
        <v>150</v>
      </c>
      <c r="B364" s="1">
        <v>60</v>
      </c>
      <c r="C364" s="1">
        <v>280</v>
      </c>
      <c r="D364" s="1">
        <v>144</v>
      </c>
      <c r="E364" s="1">
        <v>8.6</v>
      </c>
      <c r="F364" s="1">
        <v>75</v>
      </c>
      <c r="G364" s="1">
        <v>340</v>
      </c>
    </row>
    <row r="365" spans="1:7">
      <c r="A365" s="1">
        <v>170</v>
      </c>
      <c r="B365" s="1">
        <v>87</v>
      </c>
      <c r="C365" s="1">
        <v>300</v>
      </c>
      <c r="D365" s="1">
        <v>143</v>
      </c>
      <c r="E365" s="1">
        <v>7.9</v>
      </c>
      <c r="F365" s="1">
        <v>95</v>
      </c>
      <c r="G365" s="1">
        <v>480</v>
      </c>
    </row>
    <row r="366" spans="1:7">
      <c r="A366" s="1">
        <v>250</v>
      </c>
      <c r="B366" s="1">
        <v>102</v>
      </c>
      <c r="C366" s="1">
        <v>900</v>
      </c>
      <c r="D366" s="1">
        <v>192</v>
      </c>
      <c r="E366" s="1">
        <v>4.5</v>
      </c>
      <c r="F366" s="1">
        <v>126</v>
      </c>
      <c r="G366" s="1">
        <v>465</v>
      </c>
    </row>
    <row r="367" spans="1:7">
      <c r="A367" s="1">
        <v>160</v>
      </c>
      <c r="B367" s="1">
        <v>52</v>
      </c>
      <c r="C367" s="1">
        <v>310</v>
      </c>
      <c r="D367" s="1">
        <v>149</v>
      </c>
      <c r="E367" s="1">
        <v>9</v>
      </c>
      <c r="F367" s="1">
        <v>90</v>
      </c>
      <c r="G367" s="1">
        <v>310</v>
      </c>
    </row>
    <row r="368" spans="1:7">
      <c r="A368" s="1">
        <v>160</v>
      </c>
      <c r="B368" s="1">
        <v>59</v>
      </c>
      <c r="C368" s="1">
        <v>310</v>
      </c>
      <c r="D368" s="1">
        <v>149</v>
      </c>
      <c r="E368" s="1">
        <v>8.5</v>
      </c>
      <c r="F368" s="1">
        <v>110</v>
      </c>
      <c r="G368" s="1">
        <v>350</v>
      </c>
    </row>
    <row r="369" spans="1:7">
      <c r="A369" s="1">
        <v>180</v>
      </c>
      <c r="B369" s="1">
        <v>77</v>
      </c>
      <c r="C369" s="1">
        <v>545</v>
      </c>
      <c r="D369" s="1">
        <v>145</v>
      </c>
      <c r="E369" s="1">
        <v>6.6</v>
      </c>
      <c r="F369" s="1">
        <v>120</v>
      </c>
      <c r="G369" s="1">
        <v>450</v>
      </c>
    </row>
    <row r="370" spans="1:7">
      <c r="A370" s="1">
        <v>180</v>
      </c>
      <c r="B370" s="1">
        <v>79</v>
      </c>
      <c r="C370" s="1">
        <v>679</v>
      </c>
      <c r="D370" s="1">
        <v>151</v>
      </c>
      <c r="E370" s="1">
        <v>5.4</v>
      </c>
      <c r="F370" s="1">
        <v>135</v>
      </c>
      <c r="G370" s="1">
        <v>450</v>
      </c>
    </row>
    <row r="371" spans="1:7">
      <c r="A371" s="1">
        <v>160</v>
      </c>
      <c r="B371" s="1">
        <v>59</v>
      </c>
      <c r="C371" s="1">
        <v>310</v>
      </c>
      <c r="D371" s="1">
        <v>145</v>
      </c>
      <c r="E371" s="1">
        <v>8.1</v>
      </c>
      <c r="F371" s="1">
        <v>110</v>
      </c>
      <c r="G371" s="1">
        <v>360</v>
      </c>
    </row>
    <row r="372" spans="1:7">
      <c r="A372" s="1">
        <v>180</v>
      </c>
      <c r="B372" s="1">
        <v>77</v>
      </c>
      <c r="C372" s="1">
        <v>545</v>
      </c>
      <c r="D372" s="1">
        <v>141</v>
      </c>
      <c r="E372" s="1">
        <v>6.7</v>
      </c>
      <c r="F372" s="1">
        <v>120</v>
      </c>
      <c r="G372" s="1">
        <v>455</v>
      </c>
    </row>
    <row r="373" spans="1:7">
      <c r="A373" s="1">
        <v>180</v>
      </c>
      <c r="B373" s="1">
        <v>77</v>
      </c>
      <c r="C373" s="1">
        <v>679</v>
      </c>
      <c r="D373" s="1">
        <v>150</v>
      </c>
      <c r="E373" s="1">
        <v>6.7</v>
      </c>
      <c r="F373" s="1">
        <v>120</v>
      </c>
      <c r="G373" s="1">
        <v>450</v>
      </c>
    </row>
    <row r="374" spans="1:7">
      <c r="A374" s="1">
        <v>160</v>
      </c>
      <c r="B374" s="1">
        <v>59</v>
      </c>
      <c r="C374" s="1">
        <v>310</v>
      </c>
      <c r="D374" s="1">
        <v>141</v>
      </c>
      <c r="E374" s="1">
        <v>8.1</v>
      </c>
      <c r="F374" s="1">
        <v>110</v>
      </c>
      <c r="G374" s="1">
        <v>370</v>
      </c>
    </row>
    <row r="375" spans="1:7">
      <c r="A375" s="1">
        <v>180</v>
      </c>
      <c r="B375" s="1">
        <v>77</v>
      </c>
      <c r="C375" s="1">
        <v>545</v>
      </c>
      <c r="D375" s="1">
        <v>138</v>
      </c>
      <c r="E375" s="1">
        <v>6.7</v>
      </c>
      <c r="F375" s="1">
        <v>120</v>
      </c>
      <c r="G375" s="1">
        <v>470</v>
      </c>
    </row>
    <row r="376" spans="1:7">
      <c r="A376" s="1">
        <v>180</v>
      </c>
      <c r="B376" s="1">
        <v>77</v>
      </c>
      <c r="C376" s="1">
        <v>679</v>
      </c>
      <c r="D376" s="1">
        <v>146</v>
      </c>
      <c r="E376" s="1">
        <v>6.7</v>
      </c>
      <c r="F376" s="1">
        <v>120</v>
      </c>
      <c r="G376" s="1">
        <v>460</v>
      </c>
    </row>
    <row r="377" spans="1:7">
      <c r="A377" s="1">
        <v>180</v>
      </c>
      <c r="B377" s="1">
        <v>79</v>
      </c>
      <c r="C377" s="1">
        <v>679</v>
      </c>
      <c r="D377" s="1">
        <v>143</v>
      </c>
      <c r="E377" s="1">
        <v>5.4</v>
      </c>
      <c r="F377" s="1">
        <v>135</v>
      </c>
      <c r="G377" s="1">
        <v>470</v>
      </c>
    </row>
    <row r="378" spans="1:7">
      <c r="A378" s="1">
        <v>180</v>
      </c>
      <c r="B378" s="1">
        <v>79</v>
      </c>
      <c r="C378" s="1">
        <v>679</v>
      </c>
      <c r="D378" s="1">
        <v>147</v>
      </c>
      <c r="E378" s="1">
        <v>5.4</v>
      </c>
      <c r="F378" s="1">
        <v>135</v>
      </c>
      <c r="G378" s="1">
        <v>460</v>
      </c>
    </row>
    <row r="379" spans="1:7">
      <c r="A379" s="1">
        <v>150</v>
      </c>
      <c r="B379" s="1">
        <v>81</v>
      </c>
      <c r="C379" s="1">
        <v>320</v>
      </c>
      <c r="D379" s="1">
        <v>166</v>
      </c>
      <c r="E379" s="1">
        <v>9.6</v>
      </c>
      <c r="F379" s="1">
        <v>50</v>
      </c>
      <c r="G379" s="1">
        <v>390</v>
      </c>
    </row>
    <row r="380" spans="1:7">
      <c r="A380" s="1">
        <v>150</v>
      </c>
      <c r="B380" s="1">
        <v>68</v>
      </c>
      <c r="C380" s="1">
        <v>320</v>
      </c>
      <c r="D380" s="1">
        <v>149</v>
      </c>
      <c r="E380" s="1">
        <v>9.6</v>
      </c>
      <c r="F380" s="1">
        <v>50</v>
      </c>
      <c r="G380" s="1">
        <v>330</v>
      </c>
    </row>
    <row r="381" spans="1:7">
      <c r="A381" s="1">
        <v>180</v>
      </c>
      <c r="B381" s="1">
        <v>62</v>
      </c>
      <c r="C381" s="1">
        <v>584</v>
      </c>
      <c r="D381" s="1">
        <v>155</v>
      </c>
      <c r="E381" s="1">
        <v>3.9</v>
      </c>
      <c r="F381" s="1">
        <v>100</v>
      </c>
      <c r="G381" s="1">
        <v>325</v>
      </c>
    </row>
    <row r="382" spans="1:7">
      <c r="A382" s="1">
        <v>180</v>
      </c>
      <c r="B382" s="1">
        <v>62</v>
      </c>
      <c r="C382" s="1">
        <v>343</v>
      </c>
      <c r="D382" s="1">
        <v>141</v>
      </c>
      <c r="E382" s="1">
        <v>6.7</v>
      </c>
      <c r="F382" s="1">
        <v>100</v>
      </c>
      <c r="G382" s="1">
        <v>335</v>
      </c>
    </row>
    <row r="383" spans="1:7">
      <c r="A383" s="1">
        <v>180</v>
      </c>
      <c r="B383" s="1">
        <v>47</v>
      </c>
      <c r="C383" s="1">
        <v>343</v>
      </c>
      <c r="D383" s="1">
        <v>152</v>
      </c>
      <c r="E383" s="1">
        <v>6.7</v>
      </c>
      <c r="F383" s="1">
        <v>65</v>
      </c>
      <c r="G383" s="1">
        <v>250</v>
      </c>
    </row>
    <row r="384" spans="1:7">
      <c r="A384" s="1">
        <v>180</v>
      </c>
      <c r="B384" s="1">
        <v>62</v>
      </c>
      <c r="C384" s="1">
        <v>343</v>
      </c>
      <c r="D384" s="1">
        <v>148</v>
      </c>
      <c r="E384" s="1">
        <v>6.7</v>
      </c>
      <c r="F384" s="1">
        <v>100</v>
      </c>
      <c r="G384" s="1">
        <v>335</v>
      </c>
    </row>
    <row r="385" spans="1:7">
      <c r="A385" s="1">
        <v>180</v>
      </c>
      <c r="B385" s="1">
        <v>62</v>
      </c>
      <c r="C385" s="1">
        <v>584</v>
      </c>
      <c r="D385" s="1">
        <v>155</v>
      </c>
      <c r="E385" s="1">
        <v>4.5</v>
      </c>
      <c r="F385" s="1">
        <v>100</v>
      </c>
      <c r="G385" s="1">
        <v>325</v>
      </c>
    </row>
    <row r="386" spans="1:7">
      <c r="A386" s="1">
        <v>180</v>
      </c>
      <c r="B386" s="1">
        <v>47</v>
      </c>
      <c r="C386" s="1">
        <v>343</v>
      </c>
      <c r="D386" s="1">
        <v>152</v>
      </c>
      <c r="E386" s="1">
        <v>6.7</v>
      </c>
      <c r="F386" s="1">
        <v>65</v>
      </c>
      <c r="G386" s="1">
        <v>250</v>
      </c>
    </row>
    <row r="387" spans="1:7">
      <c r="A387" s="1">
        <v>180</v>
      </c>
      <c r="B387" s="1">
        <v>62</v>
      </c>
      <c r="C387" s="1">
        <v>343</v>
      </c>
      <c r="D387" s="1">
        <v>148</v>
      </c>
      <c r="E387" s="1">
        <v>6.7</v>
      </c>
      <c r="F387" s="1">
        <v>100</v>
      </c>
      <c r="G387" s="1">
        <v>335</v>
      </c>
    </row>
    <row r="388" spans="1:7">
      <c r="A388" s="1">
        <v>180</v>
      </c>
      <c r="B388" s="1">
        <v>62</v>
      </c>
      <c r="C388" s="1">
        <v>543</v>
      </c>
      <c r="D388" s="1">
        <v>149</v>
      </c>
      <c r="E388" s="1">
        <v>3.7</v>
      </c>
      <c r="F388" s="1">
        <v>100</v>
      </c>
      <c r="G388" s="1">
        <v>335</v>
      </c>
    </row>
    <row r="389" spans="1:7">
      <c r="A389" s="1">
        <v>180</v>
      </c>
      <c r="B389" s="1">
        <v>62</v>
      </c>
      <c r="C389" s="1">
        <v>343</v>
      </c>
      <c r="D389" s="1">
        <v>136</v>
      </c>
      <c r="E389" s="1">
        <v>5.8</v>
      </c>
      <c r="F389" s="1">
        <v>110</v>
      </c>
      <c r="G389" s="1">
        <v>355</v>
      </c>
    </row>
    <row r="390" spans="1:7">
      <c r="A390" s="1">
        <v>180</v>
      </c>
      <c r="B390" s="1">
        <v>47</v>
      </c>
      <c r="C390" s="1">
        <v>343</v>
      </c>
      <c r="D390" s="1">
        <v>145</v>
      </c>
      <c r="E390" s="1">
        <v>5.9</v>
      </c>
      <c r="F390" s="1">
        <v>65</v>
      </c>
      <c r="G390" s="1">
        <v>265</v>
      </c>
    </row>
    <row r="391" spans="1:7">
      <c r="A391" s="1">
        <v>180</v>
      </c>
      <c r="B391" s="1">
        <v>62</v>
      </c>
      <c r="C391" s="1">
        <v>343</v>
      </c>
      <c r="D391" s="1">
        <v>143</v>
      </c>
      <c r="E391" s="1">
        <v>5.8</v>
      </c>
      <c r="F391" s="1">
        <v>110</v>
      </c>
      <c r="G391" s="1">
        <v>355</v>
      </c>
    </row>
    <row r="392" spans="1:7">
      <c r="A392" s="1">
        <v>210</v>
      </c>
      <c r="B392" s="1">
        <v>94</v>
      </c>
      <c r="C392" s="1">
        <v>710</v>
      </c>
      <c r="D392" s="1">
        <v>174</v>
      </c>
      <c r="E392" s="1">
        <v>3.8</v>
      </c>
      <c r="F392" s="1">
        <v>230</v>
      </c>
      <c r="G392" s="1">
        <v>450</v>
      </c>
    </row>
    <row r="393" spans="1:7">
      <c r="A393" s="1">
        <v>200</v>
      </c>
      <c r="B393" s="1">
        <v>94</v>
      </c>
      <c r="C393" s="1">
        <v>373</v>
      </c>
      <c r="D393" s="1">
        <v>159</v>
      </c>
      <c r="E393" s="1">
        <v>6.5</v>
      </c>
      <c r="F393" s="1">
        <v>230</v>
      </c>
      <c r="G393" s="1">
        <v>465</v>
      </c>
    </row>
    <row r="394" spans="1:7">
      <c r="A394" s="1">
        <v>200</v>
      </c>
      <c r="B394" s="1">
        <v>74.400000000000006</v>
      </c>
      <c r="C394" s="1">
        <v>373</v>
      </c>
      <c r="D394" s="1">
        <v>160</v>
      </c>
      <c r="E394" s="1">
        <v>6.9</v>
      </c>
      <c r="F394" s="1">
        <v>110</v>
      </c>
      <c r="G394" s="1">
        <v>370</v>
      </c>
    </row>
    <row r="395" spans="1:7">
      <c r="A395" s="1">
        <v>200</v>
      </c>
      <c r="B395" s="1">
        <v>94</v>
      </c>
      <c r="C395" s="1">
        <v>373</v>
      </c>
      <c r="D395" s="1">
        <v>159</v>
      </c>
      <c r="E395" s="1">
        <v>6.5</v>
      </c>
      <c r="F395" s="1">
        <v>230</v>
      </c>
      <c r="G395" s="1">
        <v>465</v>
      </c>
    </row>
    <row r="396" spans="1:7">
      <c r="A396" s="1">
        <v>200</v>
      </c>
      <c r="B396" s="1">
        <v>94</v>
      </c>
      <c r="C396" s="1">
        <v>643</v>
      </c>
      <c r="D396" s="1">
        <v>174</v>
      </c>
      <c r="E396" s="1">
        <v>4.9000000000000004</v>
      </c>
      <c r="F396" s="1">
        <v>230</v>
      </c>
      <c r="G396" s="1">
        <v>455</v>
      </c>
    </row>
    <row r="397" spans="1:7">
      <c r="A397" s="1">
        <v>200</v>
      </c>
      <c r="B397" s="1">
        <v>94</v>
      </c>
      <c r="C397" s="1">
        <v>643</v>
      </c>
      <c r="D397" s="1">
        <v>174</v>
      </c>
      <c r="E397" s="1">
        <v>4.9000000000000004</v>
      </c>
      <c r="F397" s="1">
        <v>230</v>
      </c>
      <c r="G397" s="1">
        <v>455</v>
      </c>
    </row>
    <row r="398" spans="1:7">
      <c r="A398" s="1">
        <v>160</v>
      </c>
      <c r="B398" s="1">
        <v>64</v>
      </c>
      <c r="C398" s="1">
        <v>336</v>
      </c>
      <c r="D398" s="1">
        <v>154</v>
      </c>
      <c r="E398" s="1">
        <v>6.9</v>
      </c>
      <c r="F398" s="1">
        <v>100</v>
      </c>
      <c r="G398" s="1">
        <v>320</v>
      </c>
    </row>
    <row r="399" spans="1:7">
      <c r="A399" s="1">
        <v>201</v>
      </c>
      <c r="B399" s="1">
        <v>75</v>
      </c>
      <c r="C399" s="1">
        <v>493</v>
      </c>
      <c r="D399" s="1">
        <v>119</v>
      </c>
      <c r="E399" s="1">
        <v>4.4000000000000004</v>
      </c>
      <c r="F399" s="1">
        <v>124</v>
      </c>
      <c r="G399" s="1">
        <v>525</v>
      </c>
    </row>
    <row r="400" spans="1:7">
      <c r="A400" s="1">
        <v>201</v>
      </c>
      <c r="B400" s="1">
        <v>75</v>
      </c>
      <c r="C400" s="1">
        <v>450</v>
      </c>
      <c r="D400" s="1">
        <v>117</v>
      </c>
      <c r="E400" s="1">
        <v>5.2</v>
      </c>
      <c r="F400" s="1">
        <v>124</v>
      </c>
      <c r="G400" s="1">
        <v>545</v>
      </c>
    </row>
    <row r="401" spans="1:7">
      <c r="A401" s="1">
        <v>262</v>
      </c>
      <c r="B401" s="1">
        <v>75</v>
      </c>
      <c r="C401" s="1">
        <v>741</v>
      </c>
      <c r="D401" s="1">
        <v>142</v>
      </c>
      <c r="E401" s="1">
        <v>3.2</v>
      </c>
      <c r="F401" s="1">
        <v>124</v>
      </c>
      <c r="G401" s="1">
        <v>490</v>
      </c>
    </row>
    <row r="402" spans="1:7">
      <c r="A402" s="1">
        <v>201</v>
      </c>
      <c r="B402" s="1">
        <v>60.5</v>
      </c>
      <c r="C402" s="1">
        <v>420</v>
      </c>
      <c r="D402" s="1">
        <v>116</v>
      </c>
      <c r="E402" s="1">
        <v>6.1</v>
      </c>
      <c r="F402" s="1">
        <v>110</v>
      </c>
      <c r="G402" s="1">
        <v>445</v>
      </c>
    </row>
    <row r="403" spans="1:7">
      <c r="A403" s="1">
        <v>250</v>
      </c>
      <c r="B403" s="1">
        <v>95</v>
      </c>
      <c r="C403" s="1">
        <v>498</v>
      </c>
      <c r="D403" s="1">
        <v>150</v>
      </c>
      <c r="E403" s="1">
        <v>3.2</v>
      </c>
      <c r="F403" s="1">
        <v>140</v>
      </c>
      <c r="G403" s="1">
        <v>575</v>
      </c>
    </row>
    <row r="404" spans="1:7">
      <c r="A404" s="1">
        <v>282</v>
      </c>
      <c r="B404" s="1">
        <v>95</v>
      </c>
      <c r="C404" s="1">
        <v>498</v>
      </c>
      <c r="D404" s="1">
        <v>158</v>
      </c>
      <c r="E404" s="1">
        <v>2.2999999999999998</v>
      </c>
      <c r="F404" s="1">
        <v>140</v>
      </c>
      <c r="G404" s="1">
        <v>560</v>
      </c>
    </row>
    <row r="405" spans="1:7">
      <c r="A405" s="1">
        <v>250</v>
      </c>
      <c r="B405" s="1">
        <v>95</v>
      </c>
      <c r="C405" s="1">
        <v>498</v>
      </c>
      <c r="D405" s="1">
        <v>165</v>
      </c>
      <c r="E405" s="1">
        <v>3.9</v>
      </c>
      <c r="F405" s="1">
        <v>140</v>
      </c>
      <c r="G405" s="1">
        <v>485</v>
      </c>
    </row>
    <row r="406" spans="1:7">
      <c r="A406" s="1">
        <v>262</v>
      </c>
      <c r="B406" s="1">
        <v>95</v>
      </c>
      <c r="C406" s="1">
        <v>498</v>
      </c>
      <c r="D406" s="1">
        <v>180</v>
      </c>
      <c r="E406" s="1">
        <v>2.7</v>
      </c>
      <c r="F406" s="1">
        <v>140</v>
      </c>
      <c r="G406" s="1">
        <v>465</v>
      </c>
    </row>
    <row r="407" spans="1:7">
      <c r="A407" s="1">
        <v>201</v>
      </c>
      <c r="B407" s="1">
        <v>75</v>
      </c>
      <c r="C407" s="1">
        <v>493</v>
      </c>
      <c r="D407" s="1">
        <v>132</v>
      </c>
      <c r="E407" s="1">
        <v>4.8</v>
      </c>
      <c r="F407" s="1">
        <v>124</v>
      </c>
      <c r="G407" s="1">
        <v>455</v>
      </c>
    </row>
    <row r="408" spans="1:7">
      <c r="A408" s="1">
        <v>201</v>
      </c>
      <c r="B408" s="1">
        <v>75</v>
      </c>
      <c r="C408" s="1">
        <v>450</v>
      </c>
      <c r="D408" s="1">
        <v>121</v>
      </c>
      <c r="E408" s="1">
        <v>5.6</v>
      </c>
      <c r="F408" s="1">
        <v>124</v>
      </c>
      <c r="G408" s="1">
        <v>470</v>
      </c>
    </row>
    <row r="409" spans="1:7">
      <c r="A409" s="1">
        <v>201</v>
      </c>
      <c r="B409" s="1">
        <v>60.5</v>
      </c>
      <c r="C409" s="1">
        <v>420</v>
      </c>
      <c r="D409" s="1">
        <v>121</v>
      </c>
      <c r="E409" s="1">
        <v>5.9</v>
      </c>
      <c r="F409" s="1">
        <v>110</v>
      </c>
      <c r="G409" s="1">
        <v>375</v>
      </c>
    </row>
    <row r="410" spans="1:7">
      <c r="A410" s="1">
        <v>130</v>
      </c>
      <c r="B410" s="1">
        <v>68</v>
      </c>
      <c r="C410" s="1">
        <v>260</v>
      </c>
      <c r="D410" s="1">
        <v>204</v>
      </c>
      <c r="E410" s="1">
        <v>13.3</v>
      </c>
      <c r="F410" s="1">
        <v>79</v>
      </c>
      <c r="G410" s="1">
        <v>260</v>
      </c>
    </row>
    <row r="411" spans="1:7">
      <c r="A411" s="1">
        <v>130</v>
      </c>
      <c r="B411" s="1">
        <v>46.3</v>
      </c>
      <c r="C411" s="1">
        <v>260</v>
      </c>
      <c r="D411" s="1">
        <v>217</v>
      </c>
      <c r="E411" s="1">
        <v>12.1</v>
      </c>
      <c r="F411" s="1">
        <v>78</v>
      </c>
      <c r="G411" s="1">
        <v>180</v>
      </c>
    </row>
    <row r="412" spans="1:7">
      <c r="A412" s="1">
        <v>130</v>
      </c>
      <c r="B412" s="1">
        <v>68</v>
      </c>
      <c r="C412" s="1">
        <v>260</v>
      </c>
      <c r="D412" s="1">
        <v>202</v>
      </c>
      <c r="E412" s="1">
        <v>13.3</v>
      </c>
      <c r="F412" s="1">
        <v>79</v>
      </c>
      <c r="G412" s="1">
        <v>260</v>
      </c>
    </row>
    <row r="413" spans="1:7">
      <c r="A413" s="1">
        <v>132</v>
      </c>
      <c r="B413" s="1">
        <v>50</v>
      </c>
      <c r="C413" s="1">
        <v>260</v>
      </c>
      <c r="D413" s="1">
        <v>149</v>
      </c>
      <c r="E413" s="1">
        <v>11.7</v>
      </c>
      <c r="F413" s="1">
        <v>80</v>
      </c>
      <c r="G413" s="1">
        <v>235</v>
      </c>
    </row>
    <row r="414" spans="1:7">
      <c r="A414" s="1">
        <v>132</v>
      </c>
      <c r="B414" s="1">
        <v>50</v>
      </c>
      <c r="C414" s="1">
        <v>260</v>
      </c>
      <c r="D414" s="1">
        <v>149</v>
      </c>
      <c r="E414" s="1">
        <v>11.7</v>
      </c>
      <c r="F414" s="1">
        <v>80</v>
      </c>
      <c r="G414" s="1">
        <v>230</v>
      </c>
    </row>
    <row r="415" spans="1:7">
      <c r="A415" s="1">
        <v>160</v>
      </c>
      <c r="B415" s="1">
        <v>64</v>
      </c>
      <c r="C415" s="1">
        <v>336</v>
      </c>
      <c r="D415" s="1">
        <v>154</v>
      </c>
      <c r="E415" s="1">
        <v>6.9</v>
      </c>
      <c r="F415" s="1">
        <v>100</v>
      </c>
      <c r="G415" s="1">
        <v>345</v>
      </c>
    </row>
    <row r="416" spans="1:7">
      <c r="A416" s="1">
        <v>160</v>
      </c>
      <c r="B416" s="1">
        <v>64</v>
      </c>
      <c r="C416" s="1">
        <v>265</v>
      </c>
      <c r="D416" s="1">
        <v>145</v>
      </c>
      <c r="E416" s="1">
        <v>7.5</v>
      </c>
      <c r="F416" s="1">
        <v>100</v>
      </c>
      <c r="G416" s="1">
        <v>350</v>
      </c>
    </row>
    <row r="417" spans="1:7">
      <c r="A417" s="1">
        <v>200</v>
      </c>
      <c r="B417" s="1">
        <v>87.7</v>
      </c>
      <c r="C417" s="1">
        <v>500</v>
      </c>
      <c r="D417" s="1">
        <v>186</v>
      </c>
      <c r="E417" s="1">
        <v>5.9</v>
      </c>
      <c r="F417" s="1">
        <v>120</v>
      </c>
      <c r="G417" s="1">
        <v>405</v>
      </c>
    </row>
    <row r="418" spans="1:7">
      <c r="A418" s="1">
        <v>200</v>
      </c>
      <c r="B418" s="1">
        <v>87.7</v>
      </c>
      <c r="C418" s="1">
        <v>620</v>
      </c>
      <c r="D418" s="1">
        <v>196</v>
      </c>
      <c r="E418" s="1">
        <v>5.5</v>
      </c>
      <c r="F418" s="1">
        <v>120</v>
      </c>
      <c r="G418" s="1">
        <v>400</v>
      </c>
    </row>
    <row r="419" spans="1:7">
      <c r="A419" s="1">
        <v>160</v>
      </c>
      <c r="B419" s="1">
        <v>86</v>
      </c>
      <c r="C419" s="1">
        <v>560</v>
      </c>
      <c r="D419" s="1">
        <v>182</v>
      </c>
      <c r="E419" s="1">
        <v>6.5</v>
      </c>
      <c r="F419" s="1">
        <v>145</v>
      </c>
      <c r="G419" s="1">
        <v>350</v>
      </c>
    </row>
    <row r="420" spans="1:7">
      <c r="A420" s="1">
        <v>160</v>
      </c>
      <c r="B420" s="1">
        <v>86</v>
      </c>
      <c r="C420" s="1">
        <v>560</v>
      </c>
      <c r="D420" s="1">
        <v>190</v>
      </c>
      <c r="E420" s="1">
        <v>7.9</v>
      </c>
      <c r="F420" s="1">
        <v>145</v>
      </c>
      <c r="G420" s="1">
        <v>370</v>
      </c>
    </row>
    <row r="421" spans="1:7">
      <c r="A421" s="1">
        <v>160</v>
      </c>
      <c r="B421" s="1">
        <v>79</v>
      </c>
      <c r="C421" s="1">
        <v>560</v>
      </c>
      <c r="D421" s="1">
        <v>194</v>
      </c>
      <c r="E421" s="1">
        <v>6.5</v>
      </c>
      <c r="F421" s="1">
        <v>135</v>
      </c>
      <c r="G421" s="1">
        <v>330</v>
      </c>
    </row>
    <row r="422" spans="1:7">
      <c r="A422" s="1">
        <v>160</v>
      </c>
      <c r="B422" s="1">
        <v>79</v>
      </c>
      <c r="C422" s="1">
        <v>560</v>
      </c>
      <c r="D422" s="1">
        <v>187</v>
      </c>
      <c r="E422" s="1">
        <v>7.6</v>
      </c>
      <c r="F422" s="1">
        <v>135</v>
      </c>
      <c r="G422" s="1">
        <v>360</v>
      </c>
    </row>
    <row r="423" spans="1:7">
      <c r="A423" s="1">
        <v>145</v>
      </c>
      <c r="B423" s="1">
        <v>59</v>
      </c>
      <c r="C423" s="1">
        <v>310</v>
      </c>
      <c r="D423" s="1">
        <v>178</v>
      </c>
      <c r="E423" s="1">
        <v>10.7</v>
      </c>
      <c r="F423" s="1">
        <v>110</v>
      </c>
      <c r="G423" s="1">
        <v>275</v>
      </c>
    </row>
    <row r="424" spans="1:7">
      <c r="A424" s="1">
        <v>180</v>
      </c>
      <c r="B424" s="1">
        <v>79</v>
      </c>
      <c r="C424" s="1">
        <v>545</v>
      </c>
      <c r="D424" s="1">
        <v>131</v>
      </c>
      <c r="E424" s="1">
        <v>5.9</v>
      </c>
      <c r="F424" s="1">
        <v>135</v>
      </c>
      <c r="G424" s="1">
        <v>470</v>
      </c>
    </row>
    <row r="425" spans="1:7">
      <c r="A425" s="1">
        <v>200</v>
      </c>
      <c r="B425" s="1">
        <v>79</v>
      </c>
      <c r="C425" s="1">
        <v>545</v>
      </c>
      <c r="D425" s="1">
        <v>131</v>
      </c>
      <c r="E425" s="1">
        <v>5.6</v>
      </c>
      <c r="F425" s="1">
        <v>135</v>
      </c>
      <c r="G425" s="1">
        <v>465</v>
      </c>
    </row>
    <row r="426" spans="1:7">
      <c r="A426" s="1">
        <v>160</v>
      </c>
      <c r="B426" s="1">
        <v>59</v>
      </c>
      <c r="C426" s="1">
        <v>310</v>
      </c>
      <c r="D426" s="1">
        <v>136</v>
      </c>
      <c r="E426" s="1">
        <v>7.6</v>
      </c>
      <c r="F426" s="1">
        <v>110</v>
      </c>
      <c r="G426" s="1">
        <v>365</v>
      </c>
    </row>
    <row r="427" spans="1:7">
      <c r="A427" s="1">
        <v>160</v>
      </c>
      <c r="B427" s="1">
        <v>77</v>
      </c>
      <c r="C427" s="1">
        <v>310</v>
      </c>
      <c r="D427" s="1">
        <v>138</v>
      </c>
      <c r="E427" s="1">
        <v>7.1</v>
      </c>
      <c r="F427" s="1">
        <v>120</v>
      </c>
      <c r="G427" s="1">
        <v>465</v>
      </c>
    </row>
    <row r="428" spans="1:7">
      <c r="A428" s="1">
        <v>160</v>
      </c>
      <c r="B428" s="1">
        <v>52</v>
      </c>
      <c r="C428" s="1">
        <v>310</v>
      </c>
      <c r="D428" s="1">
        <v>134</v>
      </c>
      <c r="E428" s="1">
        <v>8.1999999999999993</v>
      </c>
      <c r="F428" s="1">
        <v>90</v>
      </c>
      <c r="G428" s="1">
        <v>325</v>
      </c>
    </row>
    <row r="429" spans="1:7">
      <c r="A429" s="1">
        <v>180</v>
      </c>
      <c r="B429" s="1">
        <v>77</v>
      </c>
      <c r="C429" s="1">
        <v>679</v>
      </c>
      <c r="D429" s="1">
        <v>152</v>
      </c>
      <c r="E429" s="1">
        <v>5.4</v>
      </c>
      <c r="F429" s="1">
        <v>120</v>
      </c>
      <c r="G429" s="1">
        <v>420</v>
      </c>
    </row>
    <row r="430" spans="1:7">
      <c r="A430" s="1">
        <v>180</v>
      </c>
      <c r="B430" s="1">
        <v>77</v>
      </c>
      <c r="C430" s="1">
        <v>545</v>
      </c>
      <c r="D430" s="1">
        <v>149</v>
      </c>
      <c r="E430" s="1">
        <v>6.7</v>
      </c>
      <c r="F430" s="1">
        <v>120</v>
      </c>
      <c r="G430" s="1">
        <v>445</v>
      </c>
    </row>
    <row r="431" spans="1:7">
      <c r="A431" s="1">
        <v>180</v>
      </c>
      <c r="B431" s="1">
        <v>77</v>
      </c>
      <c r="C431" s="1">
        <v>679</v>
      </c>
      <c r="D431" s="1">
        <v>155</v>
      </c>
      <c r="E431" s="1">
        <v>6.6</v>
      </c>
      <c r="F431" s="1">
        <v>120</v>
      </c>
      <c r="G431" s="1">
        <v>435</v>
      </c>
    </row>
    <row r="432" spans="1:7">
      <c r="A432" s="1">
        <v>160</v>
      </c>
      <c r="B432" s="1">
        <v>52</v>
      </c>
      <c r="C432" s="1">
        <v>310</v>
      </c>
      <c r="D432" s="1">
        <v>143</v>
      </c>
      <c r="E432" s="1">
        <v>9</v>
      </c>
      <c r="F432" s="1">
        <v>87</v>
      </c>
      <c r="G432" s="1">
        <v>285</v>
      </c>
    </row>
    <row r="433" spans="1:7">
      <c r="A433" s="1">
        <v>180</v>
      </c>
      <c r="B433" s="1">
        <v>77</v>
      </c>
      <c r="C433" s="1">
        <v>679</v>
      </c>
      <c r="D433" s="1">
        <v>144</v>
      </c>
      <c r="E433" s="1">
        <v>5.5</v>
      </c>
      <c r="F433" s="1">
        <v>120</v>
      </c>
      <c r="G433" s="1">
        <v>430</v>
      </c>
    </row>
    <row r="434" spans="1:7">
      <c r="A434" s="1">
        <v>180</v>
      </c>
      <c r="B434" s="1">
        <v>77</v>
      </c>
      <c r="C434" s="1">
        <v>545</v>
      </c>
      <c r="D434" s="1">
        <v>138</v>
      </c>
      <c r="E434" s="1">
        <v>6.7</v>
      </c>
      <c r="F434" s="1">
        <v>120</v>
      </c>
      <c r="G434" s="1">
        <v>460</v>
      </c>
    </row>
    <row r="435" spans="1:7">
      <c r="A435" s="1">
        <v>160</v>
      </c>
      <c r="B435" s="1">
        <v>52</v>
      </c>
      <c r="C435" s="1">
        <v>310</v>
      </c>
      <c r="D435" s="1">
        <v>142</v>
      </c>
      <c r="E435" s="1">
        <v>8.9</v>
      </c>
      <c r="F435" s="1">
        <v>87</v>
      </c>
      <c r="G435" s="1">
        <v>320</v>
      </c>
    </row>
    <row r="436" spans="1:7">
      <c r="A436" s="1">
        <v>180</v>
      </c>
      <c r="B436" s="1">
        <v>86</v>
      </c>
      <c r="C436" s="1">
        <v>560</v>
      </c>
      <c r="D436" s="1">
        <v>145</v>
      </c>
      <c r="E436" s="1">
        <v>5.4</v>
      </c>
      <c r="F436" s="1">
        <v>145</v>
      </c>
      <c r="G436" s="1">
        <v>500</v>
      </c>
    </row>
    <row r="437" spans="1:7">
      <c r="A437" s="1">
        <v>180</v>
      </c>
      <c r="B437" s="1">
        <v>77</v>
      </c>
      <c r="C437" s="1">
        <v>550</v>
      </c>
      <c r="D437" s="1">
        <v>132</v>
      </c>
      <c r="E437" s="1">
        <v>6.5</v>
      </c>
      <c r="F437" s="1">
        <v>125</v>
      </c>
      <c r="G437" s="1">
        <v>475</v>
      </c>
    </row>
    <row r="438" spans="1:7">
      <c r="A438" s="1">
        <v>180</v>
      </c>
      <c r="B438" s="1">
        <v>86</v>
      </c>
      <c r="C438" s="1">
        <v>550</v>
      </c>
      <c r="D438" s="1">
        <v>133</v>
      </c>
      <c r="E438" s="1">
        <v>6.6</v>
      </c>
      <c r="F438" s="1">
        <v>145</v>
      </c>
      <c r="G438" s="1">
        <v>525</v>
      </c>
    </row>
    <row r="439" spans="1:7">
      <c r="A439" s="1">
        <v>180</v>
      </c>
      <c r="B439" s="1">
        <v>86</v>
      </c>
      <c r="C439" s="1">
        <v>560</v>
      </c>
      <c r="D439" s="1">
        <v>147</v>
      </c>
      <c r="E439" s="1">
        <v>5.5</v>
      </c>
      <c r="F439" s="1">
        <v>145</v>
      </c>
      <c r="G439" s="1">
        <v>500</v>
      </c>
    </row>
    <row r="440" spans="1:7">
      <c r="A440" s="1">
        <v>180</v>
      </c>
      <c r="B440" s="1">
        <v>77</v>
      </c>
      <c r="C440" s="1">
        <v>550</v>
      </c>
      <c r="D440" s="1">
        <v>146</v>
      </c>
      <c r="E440" s="1">
        <v>6.6</v>
      </c>
      <c r="F440" s="1">
        <v>125</v>
      </c>
      <c r="G440" s="1">
        <v>470</v>
      </c>
    </row>
    <row r="441" spans="1:7">
      <c r="A441" s="1">
        <v>180</v>
      </c>
      <c r="B441" s="1">
        <v>86</v>
      </c>
      <c r="C441" s="1">
        <v>550</v>
      </c>
      <c r="D441" s="1">
        <v>125</v>
      </c>
      <c r="E441" s="1">
        <v>6.7</v>
      </c>
      <c r="F441" s="1">
        <v>145</v>
      </c>
      <c r="G441" s="1">
        <v>520</v>
      </c>
    </row>
    <row r="442" spans="1:7">
      <c r="A442" s="1">
        <v>180</v>
      </c>
      <c r="B442" s="1">
        <v>67</v>
      </c>
      <c r="C442" s="1">
        <v>420</v>
      </c>
      <c r="D442" s="1">
        <v>151</v>
      </c>
      <c r="E442" s="1">
        <v>7.3</v>
      </c>
      <c r="F442" s="1">
        <v>110</v>
      </c>
      <c r="G442" s="1">
        <v>360</v>
      </c>
    </row>
    <row r="443" spans="1:7">
      <c r="A443" s="1">
        <v>180</v>
      </c>
      <c r="B443" s="1">
        <v>79</v>
      </c>
      <c r="C443" s="1">
        <v>420</v>
      </c>
      <c r="D443" s="1">
        <v>146</v>
      </c>
      <c r="E443" s="1">
        <v>7.3</v>
      </c>
      <c r="F443" s="1">
        <v>125</v>
      </c>
      <c r="G443" s="1">
        <v>420</v>
      </c>
    </row>
    <row r="444" spans="1:7">
      <c r="A444" s="1">
        <v>180</v>
      </c>
      <c r="B444" s="1">
        <v>79</v>
      </c>
      <c r="C444" s="1">
        <v>670</v>
      </c>
      <c r="D444" s="1">
        <v>155</v>
      </c>
      <c r="E444" s="1">
        <v>4.8</v>
      </c>
      <c r="F444" s="1">
        <v>125</v>
      </c>
      <c r="G444" s="1">
        <v>400</v>
      </c>
    </row>
    <row r="445" spans="1:7">
      <c r="A445" s="1">
        <v>180</v>
      </c>
      <c r="B445" s="1">
        <v>79</v>
      </c>
      <c r="C445" s="1">
        <v>670</v>
      </c>
      <c r="D445" s="1">
        <v>155</v>
      </c>
      <c r="E445" s="1">
        <v>4.5999999999999996</v>
      </c>
      <c r="F445" s="1">
        <v>125</v>
      </c>
      <c r="G445" s="1">
        <v>400</v>
      </c>
    </row>
    <row r="446" spans="1:7">
      <c r="A446" s="1">
        <v>180</v>
      </c>
      <c r="B446" s="1">
        <v>88</v>
      </c>
      <c r="C446" s="1">
        <v>480</v>
      </c>
      <c r="D446" s="1">
        <v>135</v>
      </c>
      <c r="E446" s="1">
        <v>6.9</v>
      </c>
      <c r="F446" s="1">
        <v>190</v>
      </c>
      <c r="G446" s="1">
        <v>485</v>
      </c>
    </row>
    <row r="447" spans="1:7">
      <c r="A447" s="1">
        <v>180</v>
      </c>
      <c r="B447" s="1">
        <v>102</v>
      </c>
      <c r="C447" s="1">
        <v>670</v>
      </c>
      <c r="D447" s="1">
        <v>146</v>
      </c>
      <c r="E447" s="1">
        <v>5.5</v>
      </c>
      <c r="F447" s="1">
        <v>225</v>
      </c>
      <c r="G447" s="1">
        <v>530</v>
      </c>
    </row>
    <row r="448" spans="1:7">
      <c r="A448" s="1">
        <v>180</v>
      </c>
      <c r="B448" s="1">
        <v>102</v>
      </c>
      <c r="C448" s="1">
        <v>870</v>
      </c>
      <c r="D448" s="1">
        <v>146</v>
      </c>
      <c r="E448" s="1">
        <v>4</v>
      </c>
      <c r="F448" s="1">
        <v>225</v>
      </c>
      <c r="G448" s="1">
        <v>530</v>
      </c>
    </row>
    <row r="449" spans="1:7">
      <c r="A449" s="1">
        <v>180</v>
      </c>
      <c r="B449" s="1">
        <v>65</v>
      </c>
      <c r="C449" s="1">
        <v>543</v>
      </c>
      <c r="D449" s="1">
        <v>152</v>
      </c>
      <c r="E449" s="1">
        <v>3.7</v>
      </c>
      <c r="F449" s="1">
        <v>114</v>
      </c>
      <c r="G449" s="1">
        <v>330</v>
      </c>
    </row>
    <row r="450" spans="1:7">
      <c r="A450" s="1">
        <v>180</v>
      </c>
      <c r="B450" s="1">
        <v>49</v>
      </c>
      <c r="C450" s="1">
        <v>343</v>
      </c>
      <c r="D450" s="1">
        <v>147</v>
      </c>
      <c r="E450" s="1">
        <v>5.7</v>
      </c>
      <c r="F450" s="1">
        <v>80</v>
      </c>
      <c r="G450" s="1">
        <v>275</v>
      </c>
    </row>
    <row r="451" spans="1:7">
      <c r="A451" s="1">
        <v>180</v>
      </c>
      <c r="B451" s="1">
        <v>65</v>
      </c>
      <c r="C451" s="1">
        <v>343</v>
      </c>
      <c r="D451" s="1">
        <v>138</v>
      </c>
      <c r="E451" s="1">
        <v>5.3</v>
      </c>
      <c r="F451" s="1">
        <v>113</v>
      </c>
      <c r="G451" s="1">
        <v>365</v>
      </c>
    </row>
    <row r="452" spans="1:7">
      <c r="A452" s="1">
        <v>180</v>
      </c>
      <c r="B452" s="1">
        <v>65</v>
      </c>
      <c r="C452" s="1">
        <v>543</v>
      </c>
      <c r="D452" s="1">
        <v>145</v>
      </c>
      <c r="E452" s="1">
        <v>3.6</v>
      </c>
      <c r="F452" s="1">
        <v>113</v>
      </c>
      <c r="G452" s="1">
        <v>340</v>
      </c>
    </row>
    <row r="453" spans="1:7">
      <c r="A453" s="1">
        <v>180</v>
      </c>
      <c r="B453" s="1">
        <v>67</v>
      </c>
      <c r="C453" s="1">
        <v>420</v>
      </c>
      <c r="D453" s="1">
        <v>154</v>
      </c>
      <c r="E453" s="1">
        <v>7.3</v>
      </c>
      <c r="F453" s="1">
        <v>110</v>
      </c>
      <c r="G453" s="1">
        <v>345</v>
      </c>
    </row>
    <row r="454" spans="1:7">
      <c r="A454" s="1">
        <v>180</v>
      </c>
      <c r="B454" s="1">
        <v>79</v>
      </c>
      <c r="C454" s="1">
        <v>420</v>
      </c>
      <c r="D454" s="1">
        <v>152</v>
      </c>
      <c r="E454" s="1">
        <v>7.3</v>
      </c>
      <c r="F454" s="1">
        <v>125</v>
      </c>
      <c r="G454" s="1">
        <v>400</v>
      </c>
    </row>
    <row r="455" spans="1:7">
      <c r="A455" s="1">
        <v>180</v>
      </c>
      <c r="B455" s="1">
        <v>79</v>
      </c>
      <c r="C455" s="1">
        <v>670</v>
      </c>
      <c r="D455" s="1">
        <v>163</v>
      </c>
      <c r="E455" s="1">
        <v>4.8</v>
      </c>
      <c r="F455" s="1">
        <v>125</v>
      </c>
      <c r="G455" s="1">
        <v>385</v>
      </c>
    </row>
    <row r="456" spans="1:7">
      <c r="A456" s="1">
        <v>180</v>
      </c>
      <c r="B456" s="1">
        <v>79</v>
      </c>
      <c r="C456" s="1">
        <v>670</v>
      </c>
      <c r="D456" s="1">
        <v>163</v>
      </c>
      <c r="E456" s="1">
        <v>4.5999999999999996</v>
      </c>
      <c r="F456" s="1">
        <v>125</v>
      </c>
      <c r="G456" s="1">
        <v>385</v>
      </c>
    </row>
    <row r="457" spans="1:7">
      <c r="A457" s="1">
        <v>180</v>
      </c>
      <c r="B457" s="1">
        <v>100</v>
      </c>
      <c r="C457" s="1">
        <v>490</v>
      </c>
      <c r="D457" s="1">
        <v>182</v>
      </c>
      <c r="E457" s="1">
        <v>8.4</v>
      </c>
      <c r="F457" s="1">
        <v>140</v>
      </c>
      <c r="G457" s="1">
        <v>460</v>
      </c>
    </row>
    <row r="458" spans="1:7">
      <c r="A458" s="1">
        <v>180</v>
      </c>
      <c r="B458" s="1">
        <v>107</v>
      </c>
      <c r="C458" s="1">
        <v>770</v>
      </c>
      <c r="D458" s="1">
        <v>188</v>
      </c>
      <c r="E458" s="1">
        <v>5.9</v>
      </c>
      <c r="F458" s="1">
        <v>150</v>
      </c>
      <c r="G458" s="1">
        <v>470</v>
      </c>
    </row>
    <row r="459" spans="1:7">
      <c r="A459" s="1">
        <v>180</v>
      </c>
      <c r="B459" s="1">
        <v>107</v>
      </c>
      <c r="C459" s="1">
        <v>910</v>
      </c>
      <c r="D459" s="1">
        <v>188</v>
      </c>
      <c r="E459" s="1">
        <v>4.9000000000000004</v>
      </c>
      <c r="F459" s="1">
        <v>150</v>
      </c>
      <c r="G459" s="1">
        <v>455</v>
      </c>
    </row>
    <row r="460" spans="1:7">
      <c r="A460" s="1">
        <v>200</v>
      </c>
      <c r="B460" s="1">
        <v>100</v>
      </c>
      <c r="C460" s="1">
        <v>720</v>
      </c>
      <c r="D460" s="1">
        <v>200</v>
      </c>
      <c r="E460" s="1">
        <v>4.4000000000000004</v>
      </c>
      <c r="F460" s="1">
        <v>80</v>
      </c>
      <c r="G460" s="1">
        <v>480</v>
      </c>
    </row>
    <row r="461" spans="1:7">
      <c r="A461" s="1">
        <v>200</v>
      </c>
      <c r="B461" s="1">
        <v>87.5</v>
      </c>
      <c r="C461" s="1">
        <v>660</v>
      </c>
      <c r="D461" s="1">
        <v>159</v>
      </c>
      <c r="E461" s="1">
        <v>4.0999999999999996</v>
      </c>
      <c r="F461" s="1">
        <v>180</v>
      </c>
      <c r="G461" s="1">
        <v>475</v>
      </c>
    </row>
    <row r="462" spans="1:7">
      <c r="A462" s="1">
        <v>200</v>
      </c>
      <c r="B462" s="1">
        <v>87.5</v>
      </c>
      <c r="C462" s="1">
        <v>440</v>
      </c>
      <c r="D462" s="1">
        <v>154</v>
      </c>
      <c r="E462" s="1">
        <v>6.7</v>
      </c>
      <c r="F462" s="1">
        <v>180</v>
      </c>
      <c r="G462" s="1">
        <v>480</v>
      </c>
    </row>
    <row r="463" spans="1:7">
      <c r="A463" s="1">
        <v>200</v>
      </c>
      <c r="B463" s="1">
        <v>66</v>
      </c>
      <c r="C463" s="1">
        <v>440</v>
      </c>
      <c r="D463" s="1">
        <v>152</v>
      </c>
      <c r="E463" s="1">
        <v>6.9</v>
      </c>
      <c r="F463" s="1">
        <v>140</v>
      </c>
      <c r="G463" s="1">
        <v>370</v>
      </c>
    </row>
    <row r="464" spans="1:7">
      <c r="A464" s="1">
        <v>200</v>
      </c>
      <c r="B464" s="1">
        <v>93.1</v>
      </c>
      <c r="C464" s="1">
        <v>717</v>
      </c>
      <c r="D464" s="1">
        <v>179</v>
      </c>
      <c r="E464" s="1">
        <v>3.9</v>
      </c>
      <c r="F464" s="1">
        <v>224</v>
      </c>
      <c r="G464" s="1">
        <v>465</v>
      </c>
    </row>
    <row r="465" spans="1:7">
      <c r="A465" s="1">
        <v>200</v>
      </c>
      <c r="B465" s="1">
        <v>93.1</v>
      </c>
      <c r="C465" s="1">
        <v>430</v>
      </c>
      <c r="D465" s="1">
        <v>163</v>
      </c>
      <c r="E465" s="1">
        <v>6.4</v>
      </c>
      <c r="F465" s="1">
        <v>224</v>
      </c>
      <c r="G465" s="1">
        <v>480</v>
      </c>
    </row>
    <row r="466" spans="1:7">
      <c r="A466" s="1">
        <v>200</v>
      </c>
      <c r="B466" s="1">
        <v>75.8</v>
      </c>
      <c r="C466" s="1">
        <v>430</v>
      </c>
      <c r="D466" s="1">
        <v>165</v>
      </c>
      <c r="E466" s="1">
        <v>6.4</v>
      </c>
      <c r="F466" s="1">
        <v>170</v>
      </c>
      <c r="G466" s="1">
        <v>395</v>
      </c>
    </row>
    <row r="467" spans="1:7">
      <c r="A467" s="1">
        <v>200</v>
      </c>
      <c r="B467" s="1">
        <v>82.7</v>
      </c>
      <c r="C467" s="1">
        <v>757</v>
      </c>
      <c r="D467" s="1">
        <v>164</v>
      </c>
      <c r="E467" s="1">
        <v>4.0999999999999996</v>
      </c>
      <c r="F467" s="1">
        <v>138</v>
      </c>
      <c r="G467" s="1">
        <v>460</v>
      </c>
    </row>
    <row r="468" spans="1:7">
      <c r="A468" s="1">
        <v>200</v>
      </c>
      <c r="B468" s="1">
        <v>82.7</v>
      </c>
      <c r="C468" s="1">
        <v>440</v>
      </c>
      <c r="D468" s="1">
        <v>144</v>
      </c>
      <c r="E468" s="1">
        <v>6.7</v>
      </c>
      <c r="F468" s="1">
        <v>138</v>
      </c>
      <c r="G468" s="1">
        <v>495</v>
      </c>
    </row>
    <row r="469" spans="1:7">
      <c r="A469" s="1">
        <v>200</v>
      </c>
      <c r="B469" s="1">
        <v>82.7</v>
      </c>
      <c r="C469" s="1">
        <v>757</v>
      </c>
      <c r="D469" s="1">
        <v>164</v>
      </c>
      <c r="E469" s="1">
        <v>4.0999999999999996</v>
      </c>
      <c r="F469" s="1">
        <v>138</v>
      </c>
      <c r="G469" s="1">
        <v>455</v>
      </c>
    </row>
    <row r="470" spans="1:7">
      <c r="A470" s="1">
        <v>200</v>
      </c>
      <c r="B470" s="1">
        <v>94</v>
      </c>
      <c r="C470" s="1">
        <v>343</v>
      </c>
      <c r="D470" s="1">
        <v>152</v>
      </c>
      <c r="E470" s="1">
        <v>7.2</v>
      </c>
      <c r="F470" s="1">
        <v>135</v>
      </c>
      <c r="G470" s="1">
        <v>505</v>
      </c>
    </row>
    <row r="471" spans="1:7">
      <c r="A471" s="1">
        <v>200</v>
      </c>
      <c r="B471" s="1">
        <v>94</v>
      </c>
      <c r="C471" s="1">
        <v>686</v>
      </c>
      <c r="D471" s="1">
        <v>159</v>
      </c>
      <c r="E471" s="1">
        <v>3.8</v>
      </c>
      <c r="F471" s="1">
        <v>135</v>
      </c>
      <c r="G471" s="1">
        <v>480</v>
      </c>
    </row>
    <row r="472" spans="1:7">
      <c r="A472" s="1">
        <v>200</v>
      </c>
      <c r="B472" s="1">
        <v>94</v>
      </c>
      <c r="C472" s="1">
        <v>686</v>
      </c>
      <c r="D472" s="1">
        <v>162</v>
      </c>
      <c r="E472" s="1">
        <v>3.8</v>
      </c>
      <c r="F472" s="1">
        <v>135</v>
      </c>
      <c r="G472" s="1">
        <v>480</v>
      </c>
    </row>
    <row r="473" spans="1:7">
      <c r="A473" s="1">
        <v>210</v>
      </c>
      <c r="B473" s="1">
        <v>94</v>
      </c>
      <c r="C473" s="1">
        <v>440</v>
      </c>
      <c r="D473" s="1">
        <v>153</v>
      </c>
      <c r="E473" s="1">
        <v>6</v>
      </c>
      <c r="F473" s="1">
        <v>260</v>
      </c>
      <c r="G473" s="1">
        <v>475</v>
      </c>
    </row>
    <row r="474" spans="1:7">
      <c r="A474" s="1">
        <v>210</v>
      </c>
      <c r="B474" s="1">
        <v>94</v>
      </c>
      <c r="C474" s="1">
        <v>710</v>
      </c>
      <c r="D474" s="1">
        <v>173</v>
      </c>
      <c r="E474" s="1">
        <v>3.8</v>
      </c>
      <c r="F474" s="1">
        <v>260</v>
      </c>
      <c r="G474" s="1">
        <v>450</v>
      </c>
    </row>
    <row r="475" spans="1:7">
      <c r="A475" s="1">
        <v>210</v>
      </c>
      <c r="B475" s="1">
        <v>71</v>
      </c>
      <c r="C475" s="1">
        <v>440</v>
      </c>
      <c r="D475" s="1">
        <v>148</v>
      </c>
      <c r="E475" s="1">
        <v>6</v>
      </c>
      <c r="F475" s="1">
        <v>240</v>
      </c>
      <c r="G475" s="1">
        <v>365</v>
      </c>
    </row>
    <row r="476" spans="1:7">
      <c r="A476" s="1">
        <v>190</v>
      </c>
      <c r="B476" s="1">
        <v>49</v>
      </c>
      <c r="C476" s="1">
        <v>343</v>
      </c>
      <c r="D476" s="1">
        <v>148</v>
      </c>
      <c r="E476" s="1">
        <v>5.9</v>
      </c>
      <c r="F476" s="1">
        <v>70</v>
      </c>
      <c r="G476" s="1">
        <v>265</v>
      </c>
    </row>
    <row r="477" spans="1:7">
      <c r="A477" s="1">
        <v>190</v>
      </c>
      <c r="B477" s="1">
        <v>65</v>
      </c>
      <c r="C477" s="1">
        <v>343</v>
      </c>
      <c r="D477" s="1">
        <v>146</v>
      </c>
      <c r="E477" s="1">
        <v>5.6</v>
      </c>
      <c r="F477" s="1">
        <v>114</v>
      </c>
      <c r="G477" s="1">
        <v>360</v>
      </c>
    </row>
    <row r="478" spans="1:7">
      <c r="A478" s="1">
        <v>190</v>
      </c>
      <c r="B478" s="1">
        <v>65</v>
      </c>
      <c r="C478" s="1">
        <v>543</v>
      </c>
      <c r="D478" s="1">
        <v>153</v>
      </c>
      <c r="E478" s="1">
        <v>3.8</v>
      </c>
      <c r="F478" s="1">
        <v>114</v>
      </c>
      <c r="G478" s="1">
        <v>350</v>
      </c>
    </row>
    <row r="479" spans="1:7">
      <c r="A479" s="1">
        <v>150</v>
      </c>
      <c r="B479" s="1">
        <v>41.2</v>
      </c>
      <c r="C479" s="1">
        <v>200</v>
      </c>
      <c r="D479" s="1">
        <v>125</v>
      </c>
      <c r="E479" s="1">
        <v>8.1</v>
      </c>
      <c r="F479" s="1">
        <v>65</v>
      </c>
      <c r="G479" s="1">
        <v>250</v>
      </c>
    </row>
  </sheetData>
  <conditionalFormatting sqref="K2:R9">
    <cfRule type="colorScale" priority="1">
      <colorScale>
        <cfvo type="num" val="-1"/>
        <cfvo type="percentile" val="30"/>
        <cfvo type="num" val="1"/>
        <color theme="4" tint="0.39997558519241921"/>
        <color theme="0"/>
        <color theme="9" tint="0.39997558519241921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17DA7-627D-499E-8D49-C743DD216DAF}">
  <dimension ref="A1:V479"/>
  <sheetViews>
    <sheetView topLeftCell="J1" zoomScale="84" zoomScaleNormal="88" workbookViewId="0">
      <selection activeCell="P1" sqref="P1:P1048576"/>
    </sheetView>
  </sheetViews>
  <sheetFormatPr defaultRowHeight="15"/>
  <cols>
    <col min="1" max="1" width="17.81640625" customWidth="1"/>
    <col min="2" max="2" width="32.54296875" customWidth="1"/>
    <col min="3" max="3" width="19.6328125" customWidth="1"/>
    <col min="4" max="4" width="24.08984375" customWidth="1"/>
    <col min="5" max="5" width="14.90625" customWidth="1"/>
    <col min="6" max="6" width="18.81640625" customWidth="1"/>
    <col min="7" max="7" width="14.08984375" customWidth="1"/>
    <col min="8" max="8" width="24.1796875" customWidth="1"/>
    <col min="9" max="9" width="14.1796875" customWidth="1"/>
    <col min="10" max="10" width="22.6328125" customWidth="1"/>
    <col min="11" max="11" width="29.81640625" customWidth="1"/>
    <col min="12" max="12" width="17.54296875" customWidth="1"/>
    <col min="13" max="13" width="22.08984375" customWidth="1"/>
    <col min="14" max="14" width="18.54296875" customWidth="1"/>
    <col min="16" max="16" width="11" customWidth="1"/>
    <col min="17" max="17" width="12.81640625" customWidth="1"/>
    <col min="18" max="18" width="12.90625" customWidth="1"/>
    <col min="19" max="19" width="13.54296875" customWidth="1"/>
    <col min="20" max="20" width="13.36328125" customWidth="1"/>
    <col min="21" max="21" width="17" customWidth="1"/>
    <col min="22" max="22" width="43.36328125" customWidth="1"/>
  </cols>
  <sheetData>
    <row r="1" spans="1:22" ht="21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</row>
    <row r="2" spans="1:22">
      <c r="A2" s="1" t="s">
        <v>22</v>
      </c>
      <c r="B2" s="3" t="s">
        <v>23</v>
      </c>
      <c r="C2" s="1">
        <v>155</v>
      </c>
      <c r="D2" s="1">
        <v>37.799999999999997</v>
      </c>
      <c r="E2" s="1" t="s">
        <v>24</v>
      </c>
      <c r="F2" s="1">
        <v>192</v>
      </c>
      <c r="G2" s="1">
        <v>235</v>
      </c>
      <c r="H2" s="1">
        <v>156</v>
      </c>
      <c r="I2" s="1">
        <v>225</v>
      </c>
      <c r="J2" s="1">
        <v>7</v>
      </c>
      <c r="K2" s="1">
        <v>67</v>
      </c>
      <c r="L2" s="1" t="s">
        <v>25</v>
      </c>
      <c r="M2" s="1">
        <v>0</v>
      </c>
      <c r="N2" s="1">
        <v>185</v>
      </c>
      <c r="O2" s="1">
        <v>4</v>
      </c>
      <c r="P2" s="1" t="s">
        <v>26</v>
      </c>
      <c r="Q2" s="1" t="s">
        <v>27</v>
      </c>
      <c r="R2" s="1">
        <v>3673</v>
      </c>
      <c r="S2" s="1">
        <v>1683</v>
      </c>
      <c r="T2" s="1">
        <v>1518</v>
      </c>
      <c r="U2" s="1" t="s">
        <v>28</v>
      </c>
      <c r="V2" s="3" t="s">
        <v>29</v>
      </c>
    </row>
    <row r="3" spans="1:22">
      <c r="A3" s="1" t="s">
        <v>22</v>
      </c>
      <c r="B3" s="3" t="s">
        <v>30</v>
      </c>
      <c r="C3" s="1">
        <v>155</v>
      </c>
      <c r="D3" s="1">
        <v>37.799999999999997</v>
      </c>
      <c r="E3" s="1" t="s">
        <v>24</v>
      </c>
      <c r="F3" s="1">
        <v>192</v>
      </c>
      <c r="G3" s="1">
        <v>235</v>
      </c>
      <c r="H3" s="1">
        <v>149</v>
      </c>
      <c r="I3" s="1">
        <v>225</v>
      </c>
      <c r="J3" s="1">
        <v>7</v>
      </c>
      <c r="K3" s="1">
        <v>67</v>
      </c>
      <c r="L3" s="1" t="s">
        <v>25</v>
      </c>
      <c r="M3" s="1">
        <v>0</v>
      </c>
      <c r="N3" s="1">
        <v>185</v>
      </c>
      <c r="O3" s="1">
        <v>4</v>
      </c>
      <c r="P3" s="1" t="s">
        <v>26</v>
      </c>
      <c r="Q3" s="1" t="s">
        <v>27</v>
      </c>
      <c r="R3" s="1">
        <v>3673</v>
      </c>
      <c r="S3" s="1">
        <v>1683</v>
      </c>
      <c r="T3" s="1">
        <v>1518</v>
      </c>
      <c r="U3" s="1" t="s">
        <v>28</v>
      </c>
      <c r="V3" s="3" t="s">
        <v>31</v>
      </c>
    </row>
    <row r="4" spans="1:22">
      <c r="A4" s="1" t="s">
        <v>22</v>
      </c>
      <c r="B4" s="3" t="s">
        <v>32</v>
      </c>
      <c r="C4" s="1">
        <v>200</v>
      </c>
      <c r="D4" s="1">
        <v>50.8</v>
      </c>
      <c r="E4" s="1" t="s">
        <v>24</v>
      </c>
      <c r="F4" s="1">
        <v>102</v>
      </c>
      <c r="G4" s="1">
        <v>345</v>
      </c>
      <c r="H4" s="1">
        <v>158</v>
      </c>
      <c r="I4" s="1">
        <v>280</v>
      </c>
      <c r="J4" s="1">
        <v>5.9</v>
      </c>
      <c r="K4" s="1">
        <v>79</v>
      </c>
      <c r="L4" s="1" t="s">
        <v>25</v>
      </c>
      <c r="M4" s="1">
        <v>0</v>
      </c>
      <c r="N4" s="1">
        <v>360</v>
      </c>
      <c r="O4" s="1">
        <v>5</v>
      </c>
      <c r="P4" s="1" t="s">
        <v>26</v>
      </c>
      <c r="Q4" s="1" t="s">
        <v>33</v>
      </c>
      <c r="R4" s="1">
        <v>4187</v>
      </c>
      <c r="S4" s="1">
        <v>1779</v>
      </c>
      <c r="T4" s="1">
        <v>1557</v>
      </c>
      <c r="U4" s="1" t="s">
        <v>34</v>
      </c>
      <c r="V4" s="3" t="s">
        <v>35</v>
      </c>
    </row>
    <row r="5" spans="1:22">
      <c r="A5" s="1" t="s">
        <v>22</v>
      </c>
      <c r="B5" s="3" t="s">
        <v>36</v>
      </c>
      <c r="C5" s="1">
        <v>200</v>
      </c>
      <c r="D5" s="1">
        <v>50.8</v>
      </c>
      <c r="E5" s="1" t="s">
        <v>24</v>
      </c>
      <c r="F5" s="1">
        <v>102</v>
      </c>
      <c r="G5" s="1">
        <v>345</v>
      </c>
      <c r="H5" s="1">
        <v>158</v>
      </c>
      <c r="I5" s="1">
        <v>280</v>
      </c>
      <c r="J5" s="1">
        <v>6.2</v>
      </c>
      <c r="K5" s="1">
        <v>79</v>
      </c>
      <c r="L5" s="1" t="s">
        <v>25</v>
      </c>
      <c r="M5" s="1">
        <v>0</v>
      </c>
      <c r="N5" s="1">
        <v>360</v>
      </c>
      <c r="O5" s="1">
        <v>5</v>
      </c>
      <c r="P5" s="1" t="s">
        <v>26</v>
      </c>
      <c r="Q5" s="1" t="s">
        <v>33</v>
      </c>
      <c r="R5" s="1">
        <v>4187</v>
      </c>
      <c r="S5" s="1">
        <v>1779</v>
      </c>
      <c r="T5" s="1">
        <v>1557</v>
      </c>
      <c r="U5" s="1" t="s">
        <v>34</v>
      </c>
      <c r="V5" s="3" t="s">
        <v>37</v>
      </c>
    </row>
    <row r="6" spans="1:22">
      <c r="A6" s="1" t="s">
        <v>38</v>
      </c>
      <c r="B6" s="3" t="s">
        <v>39</v>
      </c>
      <c r="C6" s="1">
        <v>150</v>
      </c>
      <c r="D6" s="1">
        <v>60</v>
      </c>
      <c r="E6" s="1" t="s">
        <v>24</v>
      </c>
      <c r="F6" s="1">
        <v>484</v>
      </c>
      <c r="G6" s="1">
        <v>310</v>
      </c>
      <c r="H6" s="1">
        <v>156</v>
      </c>
      <c r="I6" s="1">
        <v>315</v>
      </c>
      <c r="J6" s="1">
        <v>7.5</v>
      </c>
      <c r="K6" s="1">
        <v>78</v>
      </c>
      <c r="L6" s="1" t="s">
        <v>25</v>
      </c>
      <c r="M6" s="1"/>
      <c r="N6" s="1">
        <v>496</v>
      </c>
      <c r="O6" s="1">
        <v>5</v>
      </c>
      <c r="P6" s="1" t="s">
        <v>26</v>
      </c>
      <c r="Q6" s="1" t="s">
        <v>40</v>
      </c>
      <c r="R6" s="1">
        <v>4680</v>
      </c>
      <c r="S6" s="1">
        <v>1865</v>
      </c>
      <c r="T6" s="1">
        <v>1700</v>
      </c>
      <c r="U6" s="1" t="s">
        <v>34</v>
      </c>
      <c r="V6" s="11" t="s">
        <v>41</v>
      </c>
    </row>
    <row r="7" spans="1:22">
      <c r="A7" s="1" t="s">
        <v>38</v>
      </c>
      <c r="B7" s="3" t="s">
        <v>42</v>
      </c>
      <c r="C7" s="1">
        <v>160</v>
      </c>
      <c r="D7" s="1">
        <v>60</v>
      </c>
      <c r="E7" s="1" t="s">
        <v>24</v>
      </c>
      <c r="F7" s="1">
        <v>484</v>
      </c>
      <c r="G7" s="1">
        <v>315</v>
      </c>
      <c r="H7" s="1">
        <v>150</v>
      </c>
      <c r="I7" s="1">
        <v>350</v>
      </c>
      <c r="J7" s="1">
        <v>7</v>
      </c>
      <c r="K7" s="1">
        <v>78</v>
      </c>
      <c r="L7" s="1" t="s">
        <v>25</v>
      </c>
      <c r="M7" s="1"/>
      <c r="N7" s="1">
        <v>472</v>
      </c>
      <c r="O7" s="1">
        <v>5</v>
      </c>
      <c r="P7" s="1" t="s">
        <v>26</v>
      </c>
      <c r="Q7" s="1" t="s">
        <v>40</v>
      </c>
      <c r="R7" s="1">
        <v>4805</v>
      </c>
      <c r="S7" s="1">
        <v>1880</v>
      </c>
      <c r="T7" s="1">
        <v>1641</v>
      </c>
      <c r="U7" s="1" t="s">
        <v>34</v>
      </c>
      <c r="V7" s="3" t="s">
        <v>43</v>
      </c>
    </row>
    <row r="8" spans="1:22">
      <c r="A8" s="1" t="s">
        <v>44</v>
      </c>
      <c r="B8" s="3" t="s">
        <v>45</v>
      </c>
      <c r="C8" s="1">
        <v>150</v>
      </c>
      <c r="D8" s="1">
        <v>50.8</v>
      </c>
      <c r="E8" s="1" t="s">
        <v>24</v>
      </c>
      <c r="F8" s="1">
        <v>102</v>
      </c>
      <c r="G8" s="1">
        <v>260</v>
      </c>
      <c r="H8" s="1">
        <v>128</v>
      </c>
      <c r="I8" s="1">
        <v>320</v>
      </c>
      <c r="J8" s="1">
        <v>9</v>
      </c>
      <c r="K8" s="1">
        <v>85</v>
      </c>
      <c r="L8" s="1" t="s">
        <v>25</v>
      </c>
      <c r="M8" s="1">
        <v>0</v>
      </c>
      <c r="N8" s="1">
        <v>400</v>
      </c>
      <c r="O8" s="1">
        <v>5</v>
      </c>
      <c r="P8" s="1" t="s">
        <v>26</v>
      </c>
      <c r="Q8" s="1" t="s">
        <v>33</v>
      </c>
      <c r="R8" s="1">
        <v>4173</v>
      </c>
      <c r="S8" s="1">
        <v>1781</v>
      </c>
      <c r="T8" s="1">
        <v>1532</v>
      </c>
      <c r="U8" s="1" t="s">
        <v>34</v>
      </c>
      <c r="V8" s="3" t="s">
        <v>46</v>
      </c>
    </row>
    <row r="9" spans="1:22">
      <c r="A9" s="1" t="s">
        <v>44</v>
      </c>
      <c r="B9" s="3" t="s">
        <v>47</v>
      </c>
      <c r="C9" s="1">
        <v>200</v>
      </c>
      <c r="D9" s="1">
        <v>50.8</v>
      </c>
      <c r="E9" s="1" t="s">
        <v>24</v>
      </c>
      <c r="F9" s="1">
        <v>102</v>
      </c>
      <c r="G9" s="1">
        <v>345</v>
      </c>
      <c r="H9" s="1">
        <v>164</v>
      </c>
      <c r="I9" s="1">
        <v>310</v>
      </c>
      <c r="J9" s="1">
        <v>6</v>
      </c>
      <c r="K9" s="1">
        <v>85</v>
      </c>
      <c r="L9" s="1" t="s">
        <v>25</v>
      </c>
      <c r="M9" s="1">
        <v>0</v>
      </c>
      <c r="N9" s="1">
        <v>400</v>
      </c>
      <c r="O9" s="1">
        <v>5</v>
      </c>
      <c r="P9" s="1" t="s">
        <v>26</v>
      </c>
      <c r="Q9" s="1" t="s">
        <v>33</v>
      </c>
      <c r="R9" s="1">
        <v>4173</v>
      </c>
      <c r="S9" s="1">
        <v>1781</v>
      </c>
      <c r="T9" s="1">
        <v>1505</v>
      </c>
      <c r="U9" s="1" t="s">
        <v>34</v>
      </c>
      <c r="V9" s="3" t="s">
        <v>48</v>
      </c>
    </row>
    <row r="10" spans="1:22">
      <c r="A10" s="1" t="s">
        <v>49</v>
      </c>
      <c r="B10" s="3" t="s">
        <v>50</v>
      </c>
      <c r="C10" s="1">
        <v>160</v>
      </c>
      <c r="D10" s="1">
        <v>52</v>
      </c>
      <c r="E10" s="1" t="s">
        <v>24</v>
      </c>
      <c r="F10" s="1">
        <v>184</v>
      </c>
      <c r="G10" s="1">
        <v>285</v>
      </c>
      <c r="H10" s="1">
        <v>138</v>
      </c>
      <c r="I10" s="1">
        <v>310</v>
      </c>
      <c r="J10" s="1">
        <v>7.4</v>
      </c>
      <c r="K10" s="1">
        <v>70</v>
      </c>
      <c r="L10" s="1" t="s">
        <v>25</v>
      </c>
      <c r="M10" s="1">
        <v>500</v>
      </c>
      <c r="N10" s="1">
        <v>326</v>
      </c>
      <c r="O10" s="1">
        <v>5</v>
      </c>
      <c r="P10" s="1" t="s">
        <v>26</v>
      </c>
      <c r="Q10" s="1" t="s">
        <v>27</v>
      </c>
      <c r="R10" s="1">
        <v>3997</v>
      </c>
      <c r="S10" s="1">
        <v>1823</v>
      </c>
      <c r="T10" s="1">
        <v>1512</v>
      </c>
      <c r="U10" s="1" t="s">
        <v>28</v>
      </c>
      <c r="V10" s="3" t="s">
        <v>51</v>
      </c>
    </row>
    <row r="11" spans="1:22">
      <c r="A11" s="1" t="s">
        <v>49</v>
      </c>
      <c r="B11" s="3" t="s">
        <v>52</v>
      </c>
      <c r="C11" s="1">
        <v>170</v>
      </c>
      <c r="D11" s="1">
        <v>52</v>
      </c>
      <c r="E11" s="1" t="s">
        <v>24</v>
      </c>
      <c r="F11" s="1">
        <v>184</v>
      </c>
      <c r="G11" s="1">
        <v>300</v>
      </c>
      <c r="H11" s="1">
        <v>144</v>
      </c>
      <c r="I11" s="1">
        <v>305</v>
      </c>
      <c r="J11" s="1">
        <v>6.4</v>
      </c>
      <c r="K11" s="1">
        <v>70</v>
      </c>
      <c r="L11" s="1" t="s">
        <v>25</v>
      </c>
      <c r="M11" s="1">
        <v>500</v>
      </c>
      <c r="N11" s="1">
        <v>326</v>
      </c>
      <c r="O11" s="1">
        <v>5</v>
      </c>
      <c r="P11" s="1" t="s">
        <v>26</v>
      </c>
      <c r="Q11" s="1" t="s">
        <v>27</v>
      </c>
      <c r="R11" s="1">
        <v>3997</v>
      </c>
      <c r="S11" s="1">
        <v>1823</v>
      </c>
      <c r="T11" s="1">
        <v>1512</v>
      </c>
      <c r="U11" s="1" t="s">
        <v>28</v>
      </c>
      <c r="V11" s="3" t="s">
        <v>53</v>
      </c>
    </row>
    <row r="12" spans="1:22">
      <c r="A12" s="1" t="s">
        <v>54</v>
      </c>
      <c r="B12" s="3" t="s">
        <v>55</v>
      </c>
      <c r="C12" s="1">
        <v>210</v>
      </c>
      <c r="D12" s="1">
        <v>75.8</v>
      </c>
      <c r="E12" s="1" t="s">
        <v>24</v>
      </c>
      <c r="F12" s="1">
        <v>150</v>
      </c>
      <c r="G12" s="1">
        <v>435</v>
      </c>
      <c r="H12" s="1">
        <v>146</v>
      </c>
      <c r="I12" s="1">
        <v>465</v>
      </c>
      <c r="J12" s="1">
        <v>6</v>
      </c>
      <c r="K12" s="1">
        <v>150</v>
      </c>
      <c r="L12" s="1" t="s">
        <v>25</v>
      </c>
      <c r="M12" s="1">
        <v>2100</v>
      </c>
      <c r="N12" s="1">
        <v>502</v>
      </c>
      <c r="O12" s="1">
        <v>5</v>
      </c>
      <c r="P12" s="1" t="s">
        <v>56</v>
      </c>
      <c r="Q12" s="1" t="s">
        <v>57</v>
      </c>
      <c r="R12" s="1">
        <v>4928</v>
      </c>
      <c r="S12" s="1">
        <v>1923</v>
      </c>
      <c r="T12" s="1">
        <v>1455</v>
      </c>
      <c r="U12" s="1" t="s">
        <v>58</v>
      </c>
      <c r="V12" s="3" t="s">
        <v>59</v>
      </c>
    </row>
    <row r="13" spans="1:22">
      <c r="A13" s="1" t="s">
        <v>54</v>
      </c>
      <c r="B13" s="3" t="s">
        <v>60</v>
      </c>
      <c r="C13" s="1">
        <v>210</v>
      </c>
      <c r="D13" s="1">
        <v>94.9</v>
      </c>
      <c r="E13" s="1" t="s">
        <v>24</v>
      </c>
      <c r="F13" s="1">
        <v>180</v>
      </c>
      <c r="G13" s="1">
        <v>565</v>
      </c>
      <c r="H13" s="1">
        <v>151</v>
      </c>
      <c r="I13" s="1">
        <v>575</v>
      </c>
      <c r="J13" s="1">
        <v>5.4</v>
      </c>
      <c r="K13" s="1">
        <v>200</v>
      </c>
      <c r="L13" s="1" t="s">
        <v>25</v>
      </c>
      <c r="M13" s="1">
        <v>2100</v>
      </c>
      <c r="N13" s="1">
        <v>502</v>
      </c>
      <c r="O13" s="1">
        <v>5</v>
      </c>
      <c r="P13" s="1" t="s">
        <v>56</v>
      </c>
      <c r="Q13" s="1" t="s">
        <v>57</v>
      </c>
      <c r="R13" s="1">
        <v>4928</v>
      </c>
      <c r="S13" s="1">
        <v>1923</v>
      </c>
      <c r="T13" s="1">
        <v>1455</v>
      </c>
      <c r="U13" s="1" t="s">
        <v>58</v>
      </c>
      <c r="V13" s="3" t="s">
        <v>61</v>
      </c>
    </row>
    <row r="14" spans="1:22">
      <c r="A14" s="1" t="s">
        <v>54</v>
      </c>
      <c r="B14" s="3" t="s">
        <v>62</v>
      </c>
      <c r="C14" s="1">
        <v>210</v>
      </c>
      <c r="D14" s="1">
        <v>94.9</v>
      </c>
      <c r="E14" s="1" t="s">
        <v>24</v>
      </c>
      <c r="F14" s="1">
        <v>180</v>
      </c>
      <c r="G14" s="1">
        <v>855</v>
      </c>
      <c r="H14" s="1">
        <v>157</v>
      </c>
      <c r="I14" s="1">
        <v>560</v>
      </c>
      <c r="J14" s="1">
        <v>4.5</v>
      </c>
      <c r="K14" s="1">
        <v>200</v>
      </c>
      <c r="L14" s="1" t="s">
        <v>25</v>
      </c>
      <c r="M14" s="1">
        <v>2100</v>
      </c>
      <c r="N14" s="1">
        <v>502</v>
      </c>
      <c r="O14" s="1">
        <v>5</v>
      </c>
      <c r="P14" s="1" t="s">
        <v>63</v>
      </c>
      <c r="Q14" s="1" t="s">
        <v>57</v>
      </c>
      <c r="R14" s="1">
        <v>4928</v>
      </c>
      <c r="S14" s="1">
        <v>1923</v>
      </c>
      <c r="T14" s="1">
        <v>1455</v>
      </c>
      <c r="U14" s="1" t="s">
        <v>58</v>
      </c>
      <c r="V14" s="3" t="s">
        <v>64</v>
      </c>
    </row>
    <row r="15" spans="1:22">
      <c r="A15" s="1" t="s">
        <v>54</v>
      </c>
      <c r="B15" s="3" t="s">
        <v>65</v>
      </c>
      <c r="C15" s="1">
        <v>210</v>
      </c>
      <c r="D15" s="1">
        <v>75.8</v>
      </c>
      <c r="E15" s="1" t="s">
        <v>24</v>
      </c>
      <c r="F15" s="1">
        <v>150</v>
      </c>
      <c r="G15" s="1">
        <v>435</v>
      </c>
      <c r="H15" s="1">
        <v>136</v>
      </c>
      <c r="I15" s="1">
        <v>495</v>
      </c>
      <c r="J15" s="1">
        <v>6</v>
      </c>
      <c r="K15" s="1">
        <v>150</v>
      </c>
      <c r="L15" s="1" t="s">
        <v>25</v>
      </c>
      <c r="M15" s="1">
        <v>2100</v>
      </c>
      <c r="N15" s="1">
        <v>502</v>
      </c>
      <c r="O15" s="1">
        <v>5</v>
      </c>
      <c r="P15" s="1" t="s">
        <v>56</v>
      </c>
      <c r="Q15" s="1" t="s">
        <v>57</v>
      </c>
      <c r="R15" s="1">
        <v>4928</v>
      </c>
      <c r="S15" s="1">
        <v>1923</v>
      </c>
      <c r="T15" s="1">
        <v>1455</v>
      </c>
      <c r="U15" s="1" t="s">
        <v>66</v>
      </c>
      <c r="V15" s="3" t="s">
        <v>67</v>
      </c>
    </row>
    <row r="16" spans="1:22">
      <c r="A16" s="1" t="s">
        <v>54</v>
      </c>
      <c r="B16" s="3" t="s">
        <v>68</v>
      </c>
      <c r="C16" s="1">
        <v>210</v>
      </c>
      <c r="D16" s="1">
        <v>94.9</v>
      </c>
      <c r="E16" s="1" t="s">
        <v>24</v>
      </c>
      <c r="F16" s="1">
        <v>180</v>
      </c>
      <c r="G16" s="1">
        <v>565</v>
      </c>
      <c r="H16" s="1">
        <v>141</v>
      </c>
      <c r="I16" s="1">
        <v>610</v>
      </c>
      <c r="J16" s="1">
        <v>5.4</v>
      </c>
      <c r="K16" s="1">
        <v>200</v>
      </c>
      <c r="L16" s="1" t="s">
        <v>25</v>
      </c>
      <c r="M16" s="1">
        <v>2100</v>
      </c>
      <c r="N16" s="1">
        <v>502</v>
      </c>
      <c r="O16" s="1">
        <v>5</v>
      </c>
      <c r="P16" s="1" t="s">
        <v>56</v>
      </c>
      <c r="Q16" s="1" t="s">
        <v>57</v>
      </c>
      <c r="R16" s="1">
        <v>4928</v>
      </c>
      <c r="S16" s="1">
        <v>1923</v>
      </c>
      <c r="T16" s="1">
        <v>1455</v>
      </c>
      <c r="U16" s="1" t="s">
        <v>66</v>
      </c>
      <c r="V16" s="3" t="s">
        <v>69</v>
      </c>
    </row>
    <row r="17" spans="1:22">
      <c r="A17" s="1" t="s">
        <v>54</v>
      </c>
      <c r="B17" s="3" t="s">
        <v>70</v>
      </c>
      <c r="C17" s="1">
        <v>210</v>
      </c>
      <c r="D17" s="1">
        <v>94.9</v>
      </c>
      <c r="E17" s="1" t="s">
        <v>24</v>
      </c>
      <c r="F17" s="1">
        <v>180</v>
      </c>
      <c r="G17" s="1">
        <v>855</v>
      </c>
      <c r="H17" s="1">
        <v>147</v>
      </c>
      <c r="I17" s="1">
        <v>590</v>
      </c>
      <c r="J17" s="1">
        <v>4.7</v>
      </c>
      <c r="K17" s="1">
        <v>200</v>
      </c>
      <c r="L17" s="1" t="s">
        <v>25</v>
      </c>
      <c r="M17" s="1">
        <v>2100</v>
      </c>
      <c r="N17" s="1">
        <v>502</v>
      </c>
      <c r="O17" s="1">
        <v>5</v>
      </c>
      <c r="P17" s="1" t="s">
        <v>63</v>
      </c>
      <c r="Q17" s="1" t="s">
        <v>57</v>
      </c>
      <c r="R17" s="1">
        <v>4928</v>
      </c>
      <c r="S17" s="1">
        <v>1923</v>
      </c>
      <c r="T17" s="1">
        <v>1455</v>
      </c>
      <c r="U17" s="1" t="s">
        <v>66</v>
      </c>
      <c r="V17" s="3" t="s">
        <v>71</v>
      </c>
    </row>
    <row r="18" spans="1:22">
      <c r="A18" s="1" t="s">
        <v>54</v>
      </c>
      <c r="B18" s="3" t="s">
        <v>72</v>
      </c>
      <c r="C18" s="1">
        <v>160</v>
      </c>
      <c r="D18" s="1">
        <v>59</v>
      </c>
      <c r="E18" s="1" t="s">
        <v>24</v>
      </c>
      <c r="F18" s="1">
        <v>216</v>
      </c>
      <c r="G18" s="1">
        <v>310</v>
      </c>
      <c r="H18" s="1">
        <v>156</v>
      </c>
      <c r="I18" s="1">
        <v>340</v>
      </c>
      <c r="J18" s="1">
        <v>8.1</v>
      </c>
      <c r="K18" s="1">
        <v>110</v>
      </c>
      <c r="L18" s="1" t="s">
        <v>25</v>
      </c>
      <c r="M18" s="1">
        <v>1000</v>
      </c>
      <c r="N18" s="1">
        <v>520</v>
      </c>
      <c r="O18" s="1">
        <v>5</v>
      </c>
      <c r="P18" s="1" t="s">
        <v>56</v>
      </c>
      <c r="Q18" s="1" t="s">
        <v>40</v>
      </c>
      <c r="R18" s="1">
        <v>4588</v>
      </c>
      <c r="S18" s="1">
        <v>1865</v>
      </c>
      <c r="T18" s="1">
        <v>1614</v>
      </c>
      <c r="U18" s="1" t="s">
        <v>34</v>
      </c>
      <c r="V18" s="3" t="s">
        <v>73</v>
      </c>
    </row>
    <row r="19" spans="1:22">
      <c r="A19" s="1" t="s">
        <v>54</v>
      </c>
      <c r="B19" s="3" t="s">
        <v>74</v>
      </c>
      <c r="C19" s="1">
        <v>180</v>
      </c>
      <c r="D19" s="1">
        <v>77</v>
      </c>
      <c r="E19" s="1" t="s">
        <v>24</v>
      </c>
      <c r="F19" s="1">
        <v>288</v>
      </c>
      <c r="G19" s="1">
        <v>545</v>
      </c>
      <c r="H19" s="1">
        <v>162</v>
      </c>
      <c r="I19" s="1">
        <v>435</v>
      </c>
      <c r="J19" s="1">
        <v>6.7</v>
      </c>
      <c r="K19" s="1">
        <v>120</v>
      </c>
      <c r="L19" s="1" t="s">
        <v>25</v>
      </c>
      <c r="M19" s="1">
        <v>1000</v>
      </c>
      <c r="N19" s="1">
        <v>535</v>
      </c>
      <c r="O19" s="1">
        <v>5</v>
      </c>
      <c r="P19" s="1" t="s">
        <v>56</v>
      </c>
      <c r="Q19" s="1" t="s">
        <v>40</v>
      </c>
      <c r="R19" s="1">
        <v>4588</v>
      </c>
      <c r="S19" s="1">
        <v>1865</v>
      </c>
      <c r="T19" s="1">
        <v>1614</v>
      </c>
      <c r="U19" s="1" t="s">
        <v>34</v>
      </c>
      <c r="V19" s="3" t="s">
        <v>75</v>
      </c>
    </row>
    <row r="20" spans="1:22">
      <c r="A20" s="1" t="s">
        <v>54</v>
      </c>
      <c r="B20" s="3" t="s">
        <v>76</v>
      </c>
      <c r="C20" s="1">
        <v>180</v>
      </c>
      <c r="D20" s="1">
        <v>77</v>
      </c>
      <c r="E20" s="1" t="s">
        <v>24</v>
      </c>
      <c r="F20" s="1">
        <v>288</v>
      </c>
      <c r="G20" s="1">
        <v>679</v>
      </c>
      <c r="H20" s="1">
        <v>165</v>
      </c>
      <c r="I20" s="1">
        <v>410</v>
      </c>
      <c r="J20" s="1">
        <v>6.6</v>
      </c>
      <c r="K20" s="1">
        <v>120</v>
      </c>
      <c r="L20" s="1" t="s">
        <v>25</v>
      </c>
      <c r="M20" s="1">
        <v>1200</v>
      </c>
      <c r="N20" s="1">
        <v>535</v>
      </c>
      <c r="O20" s="1">
        <v>5</v>
      </c>
      <c r="P20" s="1" t="s">
        <v>63</v>
      </c>
      <c r="Q20" s="1" t="s">
        <v>40</v>
      </c>
      <c r="R20" s="1">
        <v>4588</v>
      </c>
      <c r="S20" s="1">
        <v>1865</v>
      </c>
      <c r="T20" s="1">
        <v>1614</v>
      </c>
      <c r="U20" s="1" t="s">
        <v>34</v>
      </c>
      <c r="V20" s="3" t="s">
        <v>77</v>
      </c>
    </row>
    <row r="21" spans="1:22">
      <c r="A21" s="1" t="s">
        <v>54</v>
      </c>
      <c r="B21" s="3" t="s">
        <v>78</v>
      </c>
      <c r="C21" s="1">
        <v>180</v>
      </c>
      <c r="D21" s="1">
        <v>77</v>
      </c>
      <c r="E21" s="1" t="s">
        <v>24</v>
      </c>
      <c r="F21" s="1">
        <v>288</v>
      </c>
      <c r="G21" s="1">
        <v>679</v>
      </c>
      <c r="H21" s="1">
        <v>165</v>
      </c>
      <c r="I21" s="1">
        <v>415</v>
      </c>
      <c r="J21" s="1">
        <v>5.4</v>
      </c>
      <c r="K21" s="1">
        <v>120</v>
      </c>
      <c r="L21" s="1" t="s">
        <v>25</v>
      </c>
      <c r="M21" s="1">
        <v>1200</v>
      </c>
      <c r="N21" s="1">
        <v>535</v>
      </c>
      <c r="O21" s="1">
        <v>5</v>
      </c>
      <c r="P21" s="1" t="s">
        <v>63</v>
      </c>
      <c r="Q21" s="1" t="s">
        <v>40</v>
      </c>
      <c r="R21" s="1">
        <v>4588</v>
      </c>
      <c r="S21" s="1">
        <v>1865</v>
      </c>
      <c r="T21" s="1">
        <v>1614</v>
      </c>
      <c r="U21" s="1" t="s">
        <v>34</v>
      </c>
      <c r="V21" s="3" t="s">
        <v>79</v>
      </c>
    </row>
    <row r="22" spans="1:22">
      <c r="A22" s="1" t="s">
        <v>54</v>
      </c>
      <c r="B22" s="3" t="s">
        <v>80</v>
      </c>
      <c r="C22" s="1">
        <v>160</v>
      </c>
      <c r="D22" s="1">
        <v>59</v>
      </c>
      <c r="E22" s="1" t="s">
        <v>24</v>
      </c>
      <c r="F22" s="1">
        <v>216</v>
      </c>
      <c r="G22" s="1">
        <v>310</v>
      </c>
      <c r="H22" s="1">
        <v>159</v>
      </c>
      <c r="I22" s="1">
        <v>325</v>
      </c>
      <c r="J22" s="1">
        <v>8.1</v>
      </c>
      <c r="K22" s="1">
        <v>110</v>
      </c>
      <c r="L22" s="1" t="s">
        <v>25</v>
      </c>
      <c r="M22" s="1">
        <v>1000</v>
      </c>
      <c r="N22" s="1">
        <v>520</v>
      </c>
      <c r="O22" s="1">
        <v>5</v>
      </c>
      <c r="P22" s="1" t="s">
        <v>56</v>
      </c>
      <c r="Q22" s="1" t="s">
        <v>40</v>
      </c>
      <c r="R22" s="1">
        <v>4588</v>
      </c>
      <c r="S22" s="1">
        <v>1865</v>
      </c>
      <c r="T22" s="1">
        <v>1632</v>
      </c>
      <c r="U22" s="1" t="s">
        <v>34</v>
      </c>
      <c r="V22" s="3" t="s">
        <v>81</v>
      </c>
    </row>
    <row r="23" spans="1:22">
      <c r="A23" s="1" t="s">
        <v>54</v>
      </c>
      <c r="B23" s="3" t="s">
        <v>82</v>
      </c>
      <c r="C23" s="1">
        <v>180</v>
      </c>
      <c r="D23" s="1">
        <v>77</v>
      </c>
      <c r="E23" s="1" t="s">
        <v>24</v>
      </c>
      <c r="F23" s="1">
        <v>288</v>
      </c>
      <c r="G23" s="1">
        <v>545</v>
      </c>
      <c r="H23" s="1">
        <v>169</v>
      </c>
      <c r="I23" s="1">
        <v>420</v>
      </c>
      <c r="J23" s="1">
        <v>6.7</v>
      </c>
      <c r="K23" s="1">
        <v>120</v>
      </c>
      <c r="L23" s="1" t="s">
        <v>25</v>
      </c>
      <c r="M23" s="1">
        <v>1000</v>
      </c>
      <c r="N23" s="1">
        <v>520</v>
      </c>
      <c r="O23" s="1">
        <v>5</v>
      </c>
      <c r="P23" s="1" t="s">
        <v>56</v>
      </c>
      <c r="Q23" s="1" t="s">
        <v>40</v>
      </c>
      <c r="R23" s="1">
        <v>4588</v>
      </c>
      <c r="S23" s="1">
        <v>1865</v>
      </c>
      <c r="T23" s="1">
        <v>1632</v>
      </c>
      <c r="U23" s="1" t="s">
        <v>34</v>
      </c>
      <c r="V23" s="3" t="s">
        <v>83</v>
      </c>
    </row>
    <row r="24" spans="1:22">
      <c r="A24" s="1" t="s">
        <v>54</v>
      </c>
      <c r="B24" s="3" t="s">
        <v>84</v>
      </c>
      <c r="C24" s="1">
        <v>180</v>
      </c>
      <c r="D24" s="1">
        <v>77</v>
      </c>
      <c r="E24" s="1" t="s">
        <v>24</v>
      </c>
      <c r="F24" s="1">
        <v>288</v>
      </c>
      <c r="G24" s="1">
        <v>679</v>
      </c>
      <c r="H24" s="1">
        <v>171</v>
      </c>
      <c r="I24" s="1">
        <v>395</v>
      </c>
      <c r="J24" s="1">
        <v>6.6</v>
      </c>
      <c r="K24" s="1">
        <v>120</v>
      </c>
      <c r="L24" s="1" t="s">
        <v>25</v>
      </c>
      <c r="M24" s="1">
        <v>1200</v>
      </c>
      <c r="N24" s="1">
        <v>520</v>
      </c>
      <c r="O24" s="1">
        <v>5</v>
      </c>
      <c r="P24" s="1" t="s">
        <v>63</v>
      </c>
      <c r="Q24" s="1" t="s">
        <v>40</v>
      </c>
      <c r="R24" s="1">
        <v>4588</v>
      </c>
      <c r="S24" s="1">
        <v>1865</v>
      </c>
      <c r="T24" s="1">
        <v>1632</v>
      </c>
      <c r="U24" s="1" t="s">
        <v>34</v>
      </c>
      <c r="V24" s="3" t="s">
        <v>85</v>
      </c>
    </row>
    <row r="25" spans="1:22">
      <c r="A25" s="1" t="s">
        <v>54</v>
      </c>
      <c r="B25" s="3" t="s">
        <v>86</v>
      </c>
      <c r="C25" s="1">
        <v>180</v>
      </c>
      <c r="D25" s="1">
        <v>77</v>
      </c>
      <c r="E25" s="1" t="s">
        <v>24</v>
      </c>
      <c r="F25" s="1">
        <v>288</v>
      </c>
      <c r="G25" s="1">
        <v>679</v>
      </c>
      <c r="H25" s="1">
        <v>171</v>
      </c>
      <c r="I25" s="1">
        <v>395</v>
      </c>
      <c r="J25" s="1">
        <v>5.4</v>
      </c>
      <c r="K25" s="1">
        <v>120</v>
      </c>
      <c r="L25" s="1" t="s">
        <v>25</v>
      </c>
      <c r="M25" s="1">
        <v>1200</v>
      </c>
      <c r="N25" s="1">
        <v>520</v>
      </c>
      <c r="O25" s="1">
        <v>5</v>
      </c>
      <c r="P25" s="1" t="s">
        <v>63</v>
      </c>
      <c r="Q25" s="1" t="s">
        <v>40</v>
      </c>
      <c r="R25" s="1">
        <v>4588</v>
      </c>
      <c r="S25" s="1">
        <v>1865</v>
      </c>
      <c r="T25" s="1">
        <v>1632</v>
      </c>
      <c r="U25" s="1" t="s">
        <v>34</v>
      </c>
      <c r="V25" s="3" t="s">
        <v>87</v>
      </c>
    </row>
    <row r="26" spans="1:22">
      <c r="A26" s="1" t="s">
        <v>54</v>
      </c>
      <c r="B26" s="3" t="s">
        <v>88</v>
      </c>
      <c r="C26" s="1">
        <v>210</v>
      </c>
      <c r="D26" s="1">
        <v>75.8</v>
      </c>
      <c r="E26" s="1" t="s">
        <v>24</v>
      </c>
      <c r="F26" s="1">
        <v>150</v>
      </c>
      <c r="G26" s="1">
        <v>450</v>
      </c>
      <c r="H26" s="1">
        <v>166</v>
      </c>
      <c r="I26" s="1">
        <v>395</v>
      </c>
      <c r="J26" s="1">
        <v>7</v>
      </c>
      <c r="K26" s="1">
        <v>150</v>
      </c>
      <c r="L26" s="1" t="s">
        <v>25</v>
      </c>
      <c r="M26" s="1">
        <v>2000</v>
      </c>
      <c r="N26" s="1">
        <v>526</v>
      </c>
      <c r="O26" s="1">
        <v>5</v>
      </c>
      <c r="P26" s="1" t="s">
        <v>56</v>
      </c>
      <c r="Q26" s="1" t="s">
        <v>89</v>
      </c>
      <c r="R26" s="1">
        <v>4771</v>
      </c>
      <c r="S26" s="1">
        <v>1939</v>
      </c>
      <c r="T26" s="1">
        <v>1685</v>
      </c>
      <c r="U26" s="1" t="s">
        <v>34</v>
      </c>
      <c r="V26" s="3" t="s">
        <v>90</v>
      </c>
    </row>
    <row r="27" spans="1:22">
      <c r="A27" s="1" t="s">
        <v>54</v>
      </c>
      <c r="B27" s="3" t="s">
        <v>91</v>
      </c>
      <c r="C27" s="1">
        <v>210</v>
      </c>
      <c r="D27" s="1">
        <v>75.8</v>
      </c>
      <c r="E27" s="1" t="s">
        <v>24</v>
      </c>
      <c r="F27" s="1">
        <v>150</v>
      </c>
      <c r="G27" s="1">
        <v>450</v>
      </c>
      <c r="H27" s="1">
        <v>139</v>
      </c>
      <c r="I27" s="1">
        <v>410</v>
      </c>
      <c r="J27" s="1">
        <v>7</v>
      </c>
      <c r="K27" s="1">
        <v>150</v>
      </c>
      <c r="L27" s="1" t="s">
        <v>25</v>
      </c>
      <c r="M27" s="1">
        <v>2000</v>
      </c>
      <c r="N27" s="1">
        <v>511</v>
      </c>
      <c r="O27" s="1">
        <v>5</v>
      </c>
      <c r="P27" s="1" t="s">
        <v>56</v>
      </c>
      <c r="Q27" s="1" t="s">
        <v>89</v>
      </c>
      <c r="R27" s="1">
        <v>4771</v>
      </c>
      <c r="S27" s="1">
        <v>1939</v>
      </c>
      <c r="T27" s="1">
        <v>1665</v>
      </c>
      <c r="U27" s="1" t="s">
        <v>34</v>
      </c>
      <c r="V27" s="3" t="s">
        <v>92</v>
      </c>
    </row>
    <row r="28" spans="1:22">
      <c r="A28" s="1" t="s">
        <v>54</v>
      </c>
      <c r="B28" s="3" t="s">
        <v>93</v>
      </c>
      <c r="C28" s="1">
        <v>210</v>
      </c>
      <c r="D28" s="1">
        <v>94.9</v>
      </c>
      <c r="E28" s="1" t="s">
        <v>24</v>
      </c>
      <c r="F28" s="1">
        <v>180</v>
      </c>
      <c r="G28" s="1">
        <v>485</v>
      </c>
      <c r="H28" s="1">
        <v>145</v>
      </c>
      <c r="I28" s="1">
        <v>510</v>
      </c>
      <c r="J28" s="1">
        <v>6.6</v>
      </c>
      <c r="K28" s="1">
        <v>190</v>
      </c>
      <c r="L28" s="1" t="s">
        <v>25</v>
      </c>
      <c r="M28" s="1">
        <v>2000</v>
      </c>
      <c r="N28" s="1">
        <v>511</v>
      </c>
      <c r="O28" s="1">
        <v>5</v>
      </c>
      <c r="P28" s="1" t="s">
        <v>56</v>
      </c>
      <c r="Q28" s="1" t="s">
        <v>89</v>
      </c>
      <c r="R28" s="1">
        <v>4771</v>
      </c>
      <c r="S28" s="1">
        <v>1939</v>
      </c>
      <c r="T28" s="1">
        <v>1665</v>
      </c>
      <c r="U28" s="1" t="s">
        <v>34</v>
      </c>
      <c r="V28" s="3" t="s">
        <v>94</v>
      </c>
    </row>
    <row r="29" spans="1:22">
      <c r="A29" s="1" t="s">
        <v>54</v>
      </c>
      <c r="B29" s="3" t="s">
        <v>95</v>
      </c>
      <c r="C29" s="1">
        <v>210</v>
      </c>
      <c r="D29" s="1">
        <v>94.9</v>
      </c>
      <c r="E29" s="1" t="s">
        <v>24</v>
      </c>
      <c r="F29" s="1">
        <v>180</v>
      </c>
      <c r="G29" s="1">
        <v>855</v>
      </c>
      <c r="H29" s="1">
        <v>149</v>
      </c>
      <c r="I29" s="1">
        <v>500</v>
      </c>
      <c r="J29" s="1">
        <v>5.9</v>
      </c>
      <c r="K29" s="1">
        <v>200</v>
      </c>
      <c r="L29" s="1" t="s">
        <v>25</v>
      </c>
      <c r="M29" s="1">
        <v>2400</v>
      </c>
      <c r="N29" s="1">
        <v>511</v>
      </c>
      <c r="O29" s="1">
        <v>5</v>
      </c>
      <c r="P29" s="1" t="s">
        <v>63</v>
      </c>
      <c r="Q29" s="1" t="s">
        <v>89</v>
      </c>
      <c r="R29" s="1">
        <v>4771</v>
      </c>
      <c r="S29" s="1">
        <v>1939</v>
      </c>
      <c r="T29" s="1">
        <v>1665</v>
      </c>
      <c r="U29" s="1" t="s">
        <v>34</v>
      </c>
      <c r="V29" s="3" t="s">
        <v>96</v>
      </c>
    </row>
    <row r="30" spans="1:22">
      <c r="A30" s="1" t="s">
        <v>54</v>
      </c>
      <c r="B30" s="3" t="s">
        <v>97</v>
      </c>
      <c r="C30" s="1">
        <v>210</v>
      </c>
      <c r="D30" s="1">
        <v>94.9</v>
      </c>
      <c r="E30" s="1" t="s">
        <v>24</v>
      </c>
      <c r="F30" s="1">
        <v>180</v>
      </c>
      <c r="G30" s="1">
        <v>485</v>
      </c>
      <c r="H30" s="1">
        <v>171</v>
      </c>
      <c r="I30" s="1">
        <v>490</v>
      </c>
      <c r="J30" s="1">
        <v>6.6</v>
      </c>
      <c r="K30" s="1">
        <v>190</v>
      </c>
      <c r="L30" s="1" t="s">
        <v>25</v>
      </c>
      <c r="M30" s="1">
        <v>2000</v>
      </c>
      <c r="N30" s="1">
        <v>526</v>
      </c>
      <c r="O30" s="1">
        <v>5</v>
      </c>
      <c r="P30" s="1" t="s">
        <v>56</v>
      </c>
      <c r="Q30" s="1" t="s">
        <v>89</v>
      </c>
      <c r="R30" s="1">
        <v>4771</v>
      </c>
      <c r="S30" s="1">
        <v>1939</v>
      </c>
      <c r="T30" s="1">
        <v>1685</v>
      </c>
      <c r="U30" s="1" t="s">
        <v>34</v>
      </c>
      <c r="V30" s="3" t="s">
        <v>98</v>
      </c>
    </row>
    <row r="31" spans="1:22">
      <c r="A31" s="1" t="s">
        <v>54</v>
      </c>
      <c r="B31" s="3" t="s">
        <v>99</v>
      </c>
      <c r="C31" s="1">
        <v>210</v>
      </c>
      <c r="D31" s="1">
        <v>94.9</v>
      </c>
      <c r="E31" s="1" t="s">
        <v>24</v>
      </c>
      <c r="F31" s="1">
        <v>180</v>
      </c>
      <c r="G31" s="1">
        <v>855</v>
      </c>
      <c r="H31" s="1">
        <v>176</v>
      </c>
      <c r="I31" s="1">
        <v>480</v>
      </c>
      <c r="J31" s="1">
        <v>5.9</v>
      </c>
      <c r="K31" s="1">
        <v>200</v>
      </c>
      <c r="L31" s="1" t="s">
        <v>25</v>
      </c>
      <c r="M31" s="1">
        <v>2400</v>
      </c>
      <c r="N31" s="1">
        <v>526</v>
      </c>
      <c r="O31" s="1">
        <v>5</v>
      </c>
      <c r="P31" s="1" t="s">
        <v>63</v>
      </c>
      <c r="Q31" s="1" t="s">
        <v>89</v>
      </c>
      <c r="R31" s="1">
        <v>4771</v>
      </c>
      <c r="S31" s="1">
        <v>1939</v>
      </c>
      <c r="T31" s="1">
        <v>1685</v>
      </c>
      <c r="U31" s="1" t="s">
        <v>34</v>
      </c>
      <c r="V31" s="11" t="s">
        <v>101</v>
      </c>
    </row>
    <row r="32" spans="1:22">
      <c r="A32" s="1" t="s">
        <v>54</v>
      </c>
      <c r="B32" s="3" t="s">
        <v>102</v>
      </c>
      <c r="C32" s="1">
        <v>240</v>
      </c>
      <c r="D32" s="1">
        <v>94.9</v>
      </c>
      <c r="E32" s="1" t="s">
        <v>24</v>
      </c>
      <c r="F32" s="1">
        <v>180</v>
      </c>
      <c r="G32" s="1">
        <v>855</v>
      </c>
      <c r="H32" s="1">
        <v>156</v>
      </c>
      <c r="I32" s="1">
        <v>530</v>
      </c>
      <c r="J32" s="1">
        <v>3.9</v>
      </c>
      <c r="K32" s="1">
        <v>200</v>
      </c>
      <c r="L32" s="1" t="s">
        <v>25</v>
      </c>
      <c r="M32" s="1">
        <v>2100</v>
      </c>
      <c r="N32" s="1">
        <v>502</v>
      </c>
      <c r="O32" s="1">
        <v>5</v>
      </c>
      <c r="P32" s="1" t="s">
        <v>63</v>
      </c>
      <c r="Q32" s="1" t="s">
        <v>57</v>
      </c>
      <c r="R32" s="1">
        <v>4928</v>
      </c>
      <c r="S32" s="1">
        <v>1923</v>
      </c>
      <c r="T32" s="1">
        <v>1493</v>
      </c>
      <c r="U32" s="1" t="s">
        <v>58</v>
      </c>
      <c r="V32" s="3" t="s">
        <v>103</v>
      </c>
    </row>
    <row r="33" spans="1:22">
      <c r="A33" s="1" t="s">
        <v>54</v>
      </c>
      <c r="B33" s="3" t="s">
        <v>104</v>
      </c>
      <c r="C33" s="1">
        <v>240</v>
      </c>
      <c r="D33" s="1">
        <v>94.9</v>
      </c>
      <c r="E33" s="1" t="s">
        <v>24</v>
      </c>
      <c r="F33" s="1">
        <v>180</v>
      </c>
      <c r="G33" s="1">
        <v>855</v>
      </c>
      <c r="H33" s="1">
        <v>149</v>
      </c>
      <c r="I33" s="1">
        <v>555</v>
      </c>
      <c r="J33" s="1">
        <v>3.9</v>
      </c>
      <c r="K33" s="1">
        <v>200</v>
      </c>
      <c r="L33" s="1" t="s">
        <v>25</v>
      </c>
      <c r="M33" s="1">
        <v>2100</v>
      </c>
      <c r="N33" s="1">
        <v>502</v>
      </c>
      <c r="O33" s="1">
        <v>5</v>
      </c>
      <c r="P33" s="1" t="s">
        <v>63</v>
      </c>
      <c r="Q33" s="1" t="s">
        <v>57</v>
      </c>
      <c r="R33" s="1">
        <v>4928</v>
      </c>
      <c r="S33" s="1">
        <v>1923</v>
      </c>
      <c r="T33" s="1">
        <v>1465</v>
      </c>
      <c r="U33" s="1" t="s">
        <v>66</v>
      </c>
      <c r="V33" s="3" t="s">
        <v>105</v>
      </c>
    </row>
    <row r="34" spans="1:22">
      <c r="A34" s="1" t="s">
        <v>54</v>
      </c>
      <c r="B34" s="3" t="s">
        <v>106</v>
      </c>
      <c r="C34" s="1">
        <v>230</v>
      </c>
      <c r="D34" s="1">
        <v>94.9</v>
      </c>
      <c r="E34" s="1" t="s">
        <v>24</v>
      </c>
      <c r="F34" s="1">
        <v>180</v>
      </c>
      <c r="G34" s="1">
        <v>855</v>
      </c>
      <c r="H34" s="1">
        <v>169</v>
      </c>
      <c r="I34" s="1">
        <v>470</v>
      </c>
      <c r="J34" s="1">
        <v>4.3</v>
      </c>
      <c r="K34" s="1">
        <v>200</v>
      </c>
      <c r="L34" s="1" t="s">
        <v>25</v>
      </c>
      <c r="M34" s="1">
        <v>2400</v>
      </c>
      <c r="N34" s="1">
        <v>514</v>
      </c>
      <c r="O34" s="1">
        <v>5</v>
      </c>
      <c r="P34" s="1" t="s">
        <v>63</v>
      </c>
      <c r="Q34" s="1" t="s">
        <v>89</v>
      </c>
      <c r="R34" s="1">
        <v>4771</v>
      </c>
      <c r="S34" s="1">
        <v>1965</v>
      </c>
      <c r="T34" s="1">
        <v>1685</v>
      </c>
      <c r="U34" s="1" t="s">
        <v>34</v>
      </c>
      <c r="V34" s="3" t="s">
        <v>107</v>
      </c>
    </row>
    <row r="35" spans="1:22">
      <c r="A35" s="1" t="s">
        <v>54</v>
      </c>
      <c r="B35" s="3" t="s">
        <v>108</v>
      </c>
      <c r="C35" s="1">
        <v>230</v>
      </c>
      <c r="D35" s="1">
        <v>94.9</v>
      </c>
      <c r="E35" s="1" t="s">
        <v>24</v>
      </c>
      <c r="F35" s="1">
        <v>180</v>
      </c>
      <c r="G35" s="1">
        <v>855</v>
      </c>
      <c r="H35" s="1">
        <v>164</v>
      </c>
      <c r="I35" s="1">
        <v>495</v>
      </c>
      <c r="J35" s="1">
        <v>4.3</v>
      </c>
      <c r="K35" s="1">
        <v>200</v>
      </c>
      <c r="L35" s="1" t="s">
        <v>25</v>
      </c>
      <c r="M35" s="1">
        <v>2400</v>
      </c>
      <c r="N35" s="1">
        <v>511</v>
      </c>
      <c r="O35" s="1">
        <v>5</v>
      </c>
      <c r="P35" s="1" t="s">
        <v>63</v>
      </c>
      <c r="Q35" s="1" t="s">
        <v>89</v>
      </c>
      <c r="R35" s="1">
        <v>4771</v>
      </c>
      <c r="S35" s="1">
        <v>1965</v>
      </c>
      <c r="T35" s="1">
        <v>1665</v>
      </c>
      <c r="U35" s="1" t="s">
        <v>34</v>
      </c>
      <c r="V35" s="3" t="s">
        <v>109</v>
      </c>
    </row>
    <row r="36" spans="1:22">
      <c r="A36" s="1" t="s">
        <v>54</v>
      </c>
      <c r="B36" s="3" t="s">
        <v>110</v>
      </c>
      <c r="C36" s="1">
        <v>250</v>
      </c>
      <c r="D36" s="1">
        <v>97</v>
      </c>
      <c r="E36" s="1" t="s">
        <v>24</v>
      </c>
      <c r="F36" s="1">
        <v>396</v>
      </c>
      <c r="G36" s="1">
        <v>865</v>
      </c>
      <c r="H36" s="1">
        <v>184</v>
      </c>
      <c r="I36" s="1">
        <v>525</v>
      </c>
      <c r="J36" s="1">
        <v>2.8</v>
      </c>
      <c r="K36" s="1">
        <v>281</v>
      </c>
      <c r="L36" s="1" t="s">
        <v>25</v>
      </c>
      <c r="M36" s="1">
        <v>0</v>
      </c>
      <c r="N36" s="1">
        <v>350</v>
      </c>
      <c r="O36" s="1">
        <v>4</v>
      </c>
      <c r="P36" s="1" t="s">
        <v>63</v>
      </c>
      <c r="Q36" s="1" t="s">
        <v>111</v>
      </c>
      <c r="R36" s="1">
        <v>4997</v>
      </c>
      <c r="S36" s="1">
        <v>1964</v>
      </c>
      <c r="T36" s="1">
        <v>1389</v>
      </c>
      <c r="U36" s="1" t="s">
        <v>112</v>
      </c>
      <c r="V36" s="3" t="s">
        <v>113</v>
      </c>
    </row>
    <row r="37" spans="1:22">
      <c r="A37" s="1" t="s">
        <v>54</v>
      </c>
      <c r="B37" s="3" t="s">
        <v>114</v>
      </c>
      <c r="C37" s="1">
        <v>250</v>
      </c>
      <c r="D37" s="1">
        <v>97</v>
      </c>
      <c r="E37" s="1" t="s">
        <v>24</v>
      </c>
      <c r="F37" s="1">
        <v>396</v>
      </c>
      <c r="G37" s="1">
        <v>1027</v>
      </c>
      <c r="H37" s="1">
        <v>182</v>
      </c>
      <c r="I37" s="1">
        <v>525</v>
      </c>
      <c r="J37" s="1">
        <v>2.5</v>
      </c>
      <c r="K37" s="1">
        <v>281</v>
      </c>
      <c r="L37" s="1" t="s">
        <v>25</v>
      </c>
      <c r="M37" s="1">
        <v>0</v>
      </c>
      <c r="N37" s="1">
        <v>350</v>
      </c>
      <c r="O37" s="1">
        <v>4</v>
      </c>
      <c r="P37" s="1" t="s">
        <v>63</v>
      </c>
      <c r="Q37" s="1" t="s">
        <v>111</v>
      </c>
      <c r="R37" s="1">
        <v>4997</v>
      </c>
      <c r="S37" s="1">
        <v>1964</v>
      </c>
      <c r="T37" s="1">
        <v>1389</v>
      </c>
      <c r="U37" s="1" t="s">
        <v>112</v>
      </c>
      <c r="V37" s="3" t="s">
        <v>115</v>
      </c>
    </row>
    <row r="38" spans="1:22">
      <c r="A38" s="1" t="s">
        <v>54</v>
      </c>
      <c r="B38" s="3" t="s">
        <v>116</v>
      </c>
      <c r="C38" s="1">
        <v>245</v>
      </c>
      <c r="D38" s="1">
        <v>97</v>
      </c>
      <c r="E38" s="1" t="s">
        <v>24</v>
      </c>
      <c r="F38" s="1">
        <v>396</v>
      </c>
      <c r="G38" s="1">
        <v>740</v>
      </c>
      <c r="H38" s="1">
        <v>172</v>
      </c>
      <c r="I38" s="1">
        <v>540</v>
      </c>
      <c r="J38" s="1">
        <v>3.4</v>
      </c>
      <c r="K38" s="1">
        <v>281</v>
      </c>
      <c r="L38" s="1" t="s">
        <v>25</v>
      </c>
      <c r="M38" s="1">
        <v>0</v>
      </c>
      <c r="N38" s="1">
        <v>405</v>
      </c>
      <c r="O38" s="1">
        <v>4</v>
      </c>
      <c r="P38" s="1" t="s">
        <v>63</v>
      </c>
      <c r="Q38" s="1" t="s">
        <v>111</v>
      </c>
      <c r="R38" s="1">
        <v>5004</v>
      </c>
      <c r="S38" s="1">
        <v>1964</v>
      </c>
      <c r="T38" s="1">
        <v>1394</v>
      </c>
      <c r="U38" s="1" t="s">
        <v>112</v>
      </c>
      <c r="V38" s="3" t="s">
        <v>117</v>
      </c>
    </row>
    <row r="39" spans="1:22">
      <c r="A39" s="1" t="s">
        <v>54</v>
      </c>
      <c r="B39" s="3" t="s">
        <v>118</v>
      </c>
      <c r="C39" s="1">
        <v>245</v>
      </c>
      <c r="D39" s="1">
        <v>97</v>
      </c>
      <c r="E39" s="1" t="s">
        <v>24</v>
      </c>
      <c r="F39" s="1">
        <v>396</v>
      </c>
      <c r="G39" s="1">
        <v>625</v>
      </c>
      <c r="H39" s="1">
        <v>169</v>
      </c>
      <c r="I39" s="1">
        <v>540</v>
      </c>
      <c r="J39" s="1">
        <v>4</v>
      </c>
      <c r="K39" s="1">
        <v>281</v>
      </c>
      <c r="L39" s="1" t="s">
        <v>25</v>
      </c>
      <c r="M39" s="1">
        <v>0</v>
      </c>
      <c r="N39" s="1">
        <v>405</v>
      </c>
      <c r="O39" s="1">
        <v>4</v>
      </c>
      <c r="P39" s="1" t="s">
        <v>63</v>
      </c>
      <c r="Q39" s="1" t="s">
        <v>111</v>
      </c>
      <c r="R39" s="1">
        <v>5004</v>
      </c>
      <c r="S39" s="1">
        <v>1964</v>
      </c>
      <c r="T39" s="1">
        <v>1394</v>
      </c>
      <c r="U39" s="1" t="s">
        <v>112</v>
      </c>
      <c r="V39" s="3" t="s">
        <v>119</v>
      </c>
    </row>
    <row r="40" spans="1:22">
      <c r="A40" s="1" t="s">
        <v>120</v>
      </c>
      <c r="B40" s="3" t="s">
        <v>121</v>
      </c>
      <c r="C40" s="1">
        <v>225</v>
      </c>
      <c r="D40" s="1">
        <v>81.3</v>
      </c>
      <c r="E40" s="1" t="s">
        <v>24</v>
      </c>
      <c r="F40" s="1">
        <v>484</v>
      </c>
      <c r="G40" s="1">
        <v>795</v>
      </c>
      <c r="H40" s="1">
        <v>197</v>
      </c>
      <c r="I40" s="1">
        <v>450</v>
      </c>
      <c r="J40" s="1">
        <v>3.9</v>
      </c>
      <c r="K40" s="1">
        <v>131</v>
      </c>
      <c r="L40" s="1" t="s">
        <v>25</v>
      </c>
      <c r="M40" s="1">
        <v>1600</v>
      </c>
      <c r="N40" s="1">
        <v>470</v>
      </c>
      <c r="O40" s="1">
        <v>5</v>
      </c>
      <c r="P40" s="1" t="s">
        <v>63</v>
      </c>
      <c r="Q40" s="1" t="s">
        <v>122</v>
      </c>
      <c r="R40" s="1">
        <v>4783</v>
      </c>
      <c r="S40" s="1">
        <v>1852</v>
      </c>
      <c r="T40" s="1">
        <v>1448</v>
      </c>
      <c r="U40" s="1" t="s">
        <v>66</v>
      </c>
      <c r="V40" s="3" t="s">
        <v>123</v>
      </c>
    </row>
    <row r="41" spans="1:22">
      <c r="A41" s="1" t="s">
        <v>120</v>
      </c>
      <c r="B41" s="3" t="s">
        <v>124</v>
      </c>
      <c r="C41" s="1">
        <v>190</v>
      </c>
      <c r="D41" s="1">
        <v>67.099999999999994</v>
      </c>
      <c r="E41" s="1" t="s">
        <v>24</v>
      </c>
      <c r="F41" s="1">
        <v>484</v>
      </c>
      <c r="G41" s="1">
        <v>400</v>
      </c>
      <c r="H41" s="1">
        <v>174</v>
      </c>
      <c r="I41" s="1">
        <v>430</v>
      </c>
      <c r="J41" s="1">
        <v>6</v>
      </c>
      <c r="K41" s="1">
        <v>95</v>
      </c>
      <c r="L41" s="1" t="s">
        <v>25</v>
      </c>
      <c r="M41" s="1">
        <v>1600</v>
      </c>
      <c r="N41" s="1">
        <v>470</v>
      </c>
      <c r="O41" s="1">
        <v>5</v>
      </c>
      <c r="P41" s="1" t="s">
        <v>56</v>
      </c>
      <c r="Q41" s="1" t="s">
        <v>122</v>
      </c>
      <c r="R41" s="1">
        <v>4783</v>
      </c>
      <c r="S41" s="1">
        <v>1852</v>
      </c>
      <c r="T41" s="1">
        <v>1448</v>
      </c>
      <c r="U41" s="1" t="s">
        <v>66</v>
      </c>
      <c r="V41" s="3" t="s">
        <v>125</v>
      </c>
    </row>
    <row r="42" spans="1:22">
      <c r="A42" s="1" t="s">
        <v>120</v>
      </c>
      <c r="B42" s="3" t="s">
        <v>126</v>
      </c>
      <c r="C42" s="1">
        <v>190</v>
      </c>
      <c r="D42" s="1">
        <v>81.3</v>
      </c>
      <c r="E42" s="1" t="s">
        <v>24</v>
      </c>
      <c r="F42" s="1">
        <v>484</v>
      </c>
      <c r="G42" s="1">
        <v>430</v>
      </c>
      <c r="H42" s="1">
        <v>174</v>
      </c>
      <c r="I42" s="1">
        <v>515</v>
      </c>
      <c r="J42" s="1">
        <v>5.6</v>
      </c>
      <c r="K42" s="1">
        <v>131</v>
      </c>
      <c r="L42" s="1" t="s">
        <v>25</v>
      </c>
      <c r="M42" s="1">
        <v>1600</v>
      </c>
      <c r="N42" s="1">
        <v>470</v>
      </c>
      <c r="O42" s="1">
        <v>5</v>
      </c>
      <c r="P42" s="1" t="s">
        <v>56</v>
      </c>
      <c r="Q42" s="1" t="s">
        <v>122</v>
      </c>
      <c r="R42" s="1">
        <v>4783</v>
      </c>
      <c r="S42" s="1">
        <v>1852</v>
      </c>
      <c r="T42" s="1">
        <v>1448</v>
      </c>
      <c r="U42" s="1" t="s">
        <v>66</v>
      </c>
      <c r="V42" s="3" t="s">
        <v>127</v>
      </c>
    </row>
    <row r="43" spans="1:22">
      <c r="A43" s="1" t="s">
        <v>120</v>
      </c>
      <c r="B43" s="3" t="s">
        <v>128</v>
      </c>
      <c r="C43" s="1">
        <v>200</v>
      </c>
      <c r="D43" s="1">
        <v>81.3</v>
      </c>
      <c r="E43" s="1" t="s">
        <v>24</v>
      </c>
      <c r="F43" s="1">
        <v>484</v>
      </c>
      <c r="G43" s="1">
        <v>600</v>
      </c>
      <c r="H43" s="1">
        <v>183</v>
      </c>
      <c r="I43" s="1">
        <v>490</v>
      </c>
      <c r="J43" s="1">
        <v>5.0999999999999996</v>
      </c>
      <c r="K43" s="1">
        <v>131</v>
      </c>
      <c r="L43" s="1" t="s">
        <v>25</v>
      </c>
      <c r="M43" s="1">
        <v>1600</v>
      </c>
      <c r="N43" s="1">
        <v>470</v>
      </c>
      <c r="O43" s="1">
        <v>5</v>
      </c>
      <c r="P43" s="1" t="s">
        <v>63</v>
      </c>
      <c r="Q43" s="1" t="s">
        <v>122</v>
      </c>
      <c r="R43" s="1">
        <v>4783</v>
      </c>
      <c r="S43" s="1">
        <v>1852</v>
      </c>
      <c r="T43" s="1">
        <v>1448</v>
      </c>
      <c r="U43" s="1" t="s">
        <v>66</v>
      </c>
      <c r="V43" s="3" t="s">
        <v>129</v>
      </c>
    </row>
    <row r="44" spans="1:22">
      <c r="A44" s="1" t="s">
        <v>120</v>
      </c>
      <c r="B44" s="3" t="s">
        <v>130</v>
      </c>
      <c r="C44" s="1">
        <v>230</v>
      </c>
      <c r="D44" s="1">
        <v>81.2</v>
      </c>
      <c r="E44" s="1" t="s">
        <v>24</v>
      </c>
      <c r="F44" s="1">
        <v>484</v>
      </c>
      <c r="G44" s="1">
        <v>795</v>
      </c>
      <c r="H44" s="1">
        <v>172</v>
      </c>
      <c r="I44" s="1">
        <v>430</v>
      </c>
      <c r="J44" s="1">
        <v>3.8</v>
      </c>
      <c r="K44" s="1">
        <v>136</v>
      </c>
      <c r="L44" s="1" t="s">
        <v>25</v>
      </c>
      <c r="M44" s="1">
        <v>2000</v>
      </c>
      <c r="N44" s="1">
        <v>490</v>
      </c>
      <c r="O44" s="1">
        <v>5</v>
      </c>
      <c r="P44" s="1" t="s">
        <v>63</v>
      </c>
      <c r="Q44" s="1" t="s">
        <v>131</v>
      </c>
      <c r="R44" s="1">
        <v>5060</v>
      </c>
      <c r="S44" s="1">
        <v>1900</v>
      </c>
      <c r="T44" s="1">
        <v>1505</v>
      </c>
      <c r="U44" s="1" t="s">
        <v>112</v>
      </c>
      <c r="V44" s="3" t="s">
        <v>132</v>
      </c>
    </row>
    <row r="45" spans="1:22">
      <c r="A45" s="1" t="s">
        <v>120</v>
      </c>
      <c r="B45" s="3" t="s">
        <v>133</v>
      </c>
      <c r="C45" s="1">
        <v>230</v>
      </c>
      <c r="D45" s="1">
        <v>81.2</v>
      </c>
      <c r="E45" s="1" t="s">
        <v>24</v>
      </c>
      <c r="F45" s="1">
        <v>484</v>
      </c>
      <c r="G45" s="1">
        <v>795</v>
      </c>
      <c r="H45" s="1">
        <v>179</v>
      </c>
      <c r="I45" s="1">
        <v>425</v>
      </c>
      <c r="J45" s="1">
        <v>3.9</v>
      </c>
      <c r="K45" s="1">
        <v>136</v>
      </c>
      <c r="L45" s="1" t="s">
        <v>25</v>
      </c>
      <c r="M45" s="1">
        <v>2000</v>
      </c>
      <c r="N45" s="1">
        <v>570</v>
      </c>
      <c r="O45" s="1">
        <v>5</v>
      </c>
      <c r="P45" s="1" t="s">
        <v>63</v>
      </c>
      <c r="Q45" s="1" t="s">
        <v>131</v>
      </c>
      <c r="R45" s="1">
        <v>5060</v>
      </c>
      <c r="S45" s="1">
        <v>1900</v>
      </c>
      <c r="T45" s="1">
        <v>1505</v>
      </c>
      <c r="U45" s="1" t="s">
        <v>58</v>
      </c>
      <c r="V45" s="3" t="s">
        <v>134</v>
      </c>
    </row>
    <row r="46" spans="1:22">
      <c r="A46" s="1" t="s">
        <v>120</v>
      </c>
      <c r="B46" s="3" t="s">
        <v>135</v>
      </c>
      <c r="C46" s="1">
        <v>193</v>
      </c>
      <c r="D46" s="1">
        <v>81.2</v>
      </c>
      <c r="E46" s="1" t="s">
        <v>24</v>
      </c>
      <c r="F46" s="1">
        <v>484</v>
      </c>
      <c r="G46" s="1">
        <v>400</v>
      </c>
      <c r="H46" s="1">
        <v>159</v>
      </c>
      <c r="I46" s="1">
        <v>480</v>
      </c>
      <c r="J46" s="1">
        <v>6</v>
      </c>
      <c r="K46" s="1">
        <v>136</v>
      </c>
      <c r="L46" s="1" t="s">
        <v>25</v>
      </c>
      <c r="M46" s="1">
        <v>1500</v>
      </c>
      <c r="N46" s="1">
        <v>490</v>
      </c>
      <c r="O46" s="1">
        <v>5</v>
      </c>
      <c r="P46" s="1" t="s">
        <v>56</v>
      </c>
      <c r="Q46" s="1" t="s">
        <v>131</v>
      </c>
      <c r="R46" s="1">
        <v>5060</v>
      </c>
      <c r="S46" s="1">
        <v>1900</v>
      </c>
      <c r="T46" s="1">
        <v>1515</v>
      </c>
      <c r="U46" s="1" t="s">
        <v>112</v>
      </c>
      <c r="V46" s="3" t="s">
        <v>136</v>
      </c>
    </row>
    <row r="47" spans="1:22">
      <c r="A47" s="1" t="s">
        <v>120</v>
      </c>
      <c r="B47" s="3" t="s">
        <v>137</v>
      </c>
      <c r="C47" s="1">
        <v>193</v>
      </c>
      <c r="D47" s="1">
        <v>81.2</v>
      </c>
      <c r="E47" s="1" t="s">
        <v>24</v>
      </c>
      <c r="F47" s="1">
        <v>484</v>
      </c>
      <c r="G47" s="1">
        <v>400</v>
      </c>
      <c r="H47" s="1">
        <v>165</v>
      </c>
      <c r="I47" s="1">
        <v>465</v>
      </c>
      <c r="J47" s="1">
        <v>6.1</v>
      </c>
      <c r="K47" s="1">
        <v>136</v>
      </c>
      <c r="L47" s="1" t="s">
        <v>25</v>
      </c>
      <c r="M47" s="1">
        <v>1500</v>
      </c>
      <c r="N47" s="1">
        <v>570</v>
      </c>
      <c r="O47" s="1">
        <v>5</v>
      </c>
      <c r="P47" s="1" t="s">
        <v>56</v>
      </c>
      <c r="Q47" s="1" t="s">
        <v>131</v>
      </c>
      <c r="R47" s="1">
        <v>5060</v>
      </c>
      <c r="S47" s="1">
        <v>1900</v>
      </c>
      <c r="T47" s="1">
        <v>1515</v>
      </c>
      <c r="U47" s="1" t="s">
        <v>58</v>
      </c>
      <c r="V47" s="3" t="s">
        <v>138</v>
      </c>
    </row>
    <row r="48" spans="1:22">
      <c r="A48" s="1" t="s">
        <v>120</v>
      </c>
      <c r="B48" s="3" t="s">
        <v>139</v>
      </c>
      <c r="C48" s="1">
        <v>215</v>
      </c>
      <c r="D48" s="1">
        <v>81.2</v>
      </c>
      <c r="E48" s="1" t="s">
        <v>24</v>
      </c>
      <c r="F48" s="1">
        <v>484</v>
      </c>
      <c r="G48" s="1">
        <v>590</v>
      </c>
      <c r="H48" s="1">
        <v>167</v>
      </c>
      <c r="I48" s="1">
        <v>465</v>
      </c>
      <c r="J48" s="1">
        <v>5.4</v>
      </c>
      <c r="K48" s="1">
        <v>136</v>
      </c>
      <c r="L48" s="1" t="s">
        <v>25</v>
      </c>
      <c r="M48" s="1">
        <v>2000</v>
      </c>
      <c r="N48" s="1">
        <v>490</v>
      </c>
      <c r="O48" s="1">
        <v>5</v>
      </c>
      <c r="P48" s="1" t="s">
        <v>63</v>
      </c>
      <c r="Q48" s="1" t="s">
        <v>131</v>
      </c>
      <c r="R48" s="1">
        <v>5060</v>
      </c>
      <c r="S48" s="1">
        <v>1900</v>
      </c>
      <c r="T48" s="1">
        <v>1515</v>
      </c>
      <c r="U48" s="1" t="s">
        <v>112</v>
      </c>
      <c r="V48" s="3" t="s">
        <v>140</v>
      </c>
    </row>
    <row r="49" spans="1:22">
      <c r="A49" s="1" t="s">
        <v>120</v>
      </c>
      <c r="B49" s="3" t="s">
        <v>141</v>
      </c>
      <c r="C49" s="1">
        <v>215</v>
      </c>
      <c r="D49" s="1">
        <v>81.2</v>
      </c>
      <c r="E49" s="1" t="s">
        <v>24</v>
      </c>
      <c r="F49" s="1">
        <v>484</v>
      </c>
      <c r="G49" s="1">
        <v>590</v>
      </c>
      <c r="H49" s="1">
        <v>174</v>
      </c>
      <c r="I49" s="1">
        <v>450</v>
      </c>
      <c r="J49" s="1">
        <v>5.5</v>
      </c>
      <c r="K49" s="1">
        <v>136</v>
      </c>
      <c r="L49" s="1" t="s">
        <v>25</v>
      </c>
      <c r="M49" s="1">
        <v>2000</v>
      </c>
      <c r="N49" s="1">
        <v>570</v>
      </c>
      <c r="O49" s="1">
        <v>5</v>
      </c>
      <c r="P49" s="1" t="s">
        <v>63</v>
      </c>
      <c r="Q49" s="1" t="s">
        <v>131</v>
      </c>
      <c r="R49" s="1">
        <v>5060</v>
      </c>
      <c r="S49" s="1">
        <v>1900</v>
      </c>
      <c r="T49" s="1">
        <v>1515</v>
      </c>
      <c r="U49" s="1" t="s">
        <v>58</v>
      </c>
      <c r="V49" s="3" t="s">
        <v>142</v>
      </c>
    </row>
    <row r="50" spans="1:22">
      <c r="A50" s="1" t="s">
        <v>120</v>
      </c>
      <c r="B50" s="3" t="s">
        <v>143</v>
      </c>
      <c r="C50" s="1">
        <v>250</v>
      </c>
      <c r="D50" s="1">
        <v>101.7</v>
      </c>
      <c r="E50" s="1" t="s">
        <v>24</v>
      </c>
      <c r="F50" s="1">
        <v>484</v>
      </c>
      <c r="G50" s="1">
        <v>1100</v>
      </c>
      <c r="H50" s="1">
        <v>208</v>
      </c>
      <c r="I50" s="1">
        <v>490</v>
      </c>
      <c r="J50" s="1">
        <v>3.7</v>
      </c>
      <c r="K50" s="1">
        <v>159</v>
      </c>
      <c r="L50" s="1" t="s">
        <v>25</v>
      </c>
      <c r="M50" s="1">
        <v>0</v>
      </c>
      <c r="N50" s="1">
        <v>500</v>
      </c>
      <c r="O50" s="1">
        <v>5</v>
      </c>
      <c r="P50" s="1" t="s">
        <v>63</v>
      </c>
      <c r="Q50" s="1" t="s">
        <v>111</v>
      </c>
      <c r="R50" s="1">
        <v>5391</v>
      </c>
      <c r="S50" s="1">
        <v>1950</v>
      </c>
      <c r="T50" s="1">
        <v>1544</v>
      </c>
      <c r="U50" s="1" t="s">
        <v>112</v>
      </c>
      <c r="V50" s="3" t="s">
        <v>144</v>
      </c>
    </row>
    <row r="51" spans="1:22">
      <c r="A51" s="1" t="s">
        <v>120</v>
      </c>
      <c r="B51" s="3" t="s">
        <v>145</v>
      </c>
      <c r="C51" s="1">
        <v>205</v>
      </c>
      <c r="D51" s="1">
        <v>101.7</v>
      </c>
      <c r="E51" s="1" t="s">
        <v>24</v>
      </c>
      <c r="F51" s="1">
        <v>484</v>
      </c>
      <c r="G51" s="1">
        <v>650</v>
      </c>
      <c r="H51" s="1">
        <v>177</v>
      </c>
      <c r="I51" s="1">
        <v>520</v>
      </c>
      <c r="J51" s="1">
        <v>5.5</v>
      </c>
      <c r="K51" s="1">
        <v>159</v>
      </c>
      <c r="L51" s="1" t="s">
        <v>25</v>
      </c>
      <c r="M51" s="1">
        <v>0</v>
      </c>
      <c r="N51" s="1">
        <v>500</v>
      </c>
      <c r="O51" s="1">
        <v>5</v>
      </c>
      <c r="P51" s="1" t="s">
        <v>56</v>
      </c>
      <c r="Q51" s="1" t="s">
        <v>111</v>
      </c>
      <c r="R51" s="1">
        <v>5391</v>
      </c>
      <c r="S51" s="1">
        <v>1950</v>
      </c>
      <c r="T51" s="1">
        <v>1544</v>
      </c>
      <c r="U51" s="1" t="s">
        <v>112</v>
      </c>
      <c r="V51" s="3" t="s">
        <v>146</v>
      </c>
    </row>
    <row r="52" spans="1:22">
      <c r="A52" s="1" t="s">
        <v>120</v>
      </c>
      <c r="B52" s="3" t="s">
        <v>147</v>
      </c>
      <c r="C52" s="1">
        <v>240</v>
      </c>
      <c r="D52" s="1">
        <v>101.7</v>
      </c>
      <c r="E52" s="1" t="s">
        <v>24</v>
      </c>
      <c r="F52" s="1">
        <v>484</v>
      </c>
      <c r="G52" s="1">
        <v>745</v>
      </c>
      <c r="H52" s="1">
        <v>172</v>
      </c>
      <c r="I52" s="1">
        <v>510</v>
      </c>
      <c r="J52" s="1">
        <v>4.7</v>
      </c>
      <c r="K52" s="1">
        <v>159</v>
      </c>
      <c r="L52" s="1" t="s">
        <v>25</v>
      </c>
      <c r="M52" s="1">
        <v>2000</v>
      </c>
      <c r="N52" s="1">
        <v>500</v>
      </c>
      <c r="O52" s="1">
        <v>5</v>
      </c>
      <c r="P52" s="1" t="s">
        <v>63</v>
      </c>
      <c r="Q52" s="1" t="s">
        <v>111</v>
      </c>
      <c r="R52" s="1">
        <v>5391</v>
      </c>
      <c r="S52" s="1">
        <v>1950</v>
      </c>
      <c r="T52" s="1">
        <v>1544</v>
      </c>
      <c r="U52" s="1" t="s">
        <v>112</v>
      </c>
      <c r="V52" s="3" t="s">
        <v>148</v>
      </c>
    </row>
    <row r="53" spans="1:22">
      <c r="A53" s="1" t="s">
        <v>120</v>
      </c>
      <c r="B53" s="3" t="s">
        <v>149</v>
      </c>
      <c r="C53" s="1">
        <v>250</v>
      </c>
      <c r="D53" s="1">
        <v>108.9</v>
      </c>
      <c r="E53" s="1" t="s">
        <v>24</v>
      </c>
      <c r="F53" s="1">
        <v>484</v>
      </c>
      <c r="G53" s="1">
        <v>1015</v>
      </c>
      <c r="H53" s="1">
        <v>209</v>
      </c>
      <c r="I53" s="1">
        <v>500</v>
      </c>
      <c r="J53" s="1">
        <v>3.8</v>
      </c>
      <c r="K53" s="1">
        <v>150</v>
      </c>
      <c r="L53" s="1" t="s">
        <v>25</v>
      </c>
      <c r="M53" s="1">
        <v>2500</v>
      </c>
      <c r="N53" s="1">
        <v>500</v>
      </c>
      <c r="O53" s="1">
        <v>5</v>
      </c>
      <c r="P53" s="1" t="s">
        <v>63</v>
      </c>
      <c r="Q53" s="1" t="s">
        <v>57</v>
      </c>
      <c r="R53" s="1">
        <v>4965</v>
      </c>
      <c r="S53" s="1">
        <v>1970</v>
      </c>
      <c r="T53" s="1">
        <v>1695</v>
      </c>
      <c r="U53" s="1" t="s">
        <v>34</v>
      </c>
      <c r="V53" s="3" t="s">
        <v>150</v>
      </c>
    </row>
    <row r="54" spans="1:22">
      <c r="A54" s="1" t="s">
        <v>120</v>
      </c>
      <c r="B54" s="3" t="s">
        <v>151</v>
      </c>
      <c r="C54" s="1">
        <v>200</v>
      </c>
      <c r="D54" s="1">
        <v>94.8</v>
      </c>
      <c r="E54" s="1" t="s">
        <v>24</v>
      </c>
      <c r="F54" s="1">
        <v>484</v>
      </c>
      <c r="G54" s="1">
        <v>700</v>
      </c>
      <c r="H54" s="1">
        <v>193</v>
      </c>
      <c r="I54" s="1">
        <v>470</v>
      </c>
      <c r="J54" s="1">
        <v>5.0999999999999996</v>
      </c>
      <c r="K54" s="1">
        <v>115</v>
      </c>
      <c r="L54" s="1" t="s">
        <v>25</v>
      </c>
      <c r="M54" s="1">
        <v>2500</v>
      </c>
      <c r="N54" s="1">
        <v>500</v>
      </c>
      <c r="O54" s="1">
        <v>5</v>
      </c>
      <c r="P54" s="1" t="s">
        <v>63</v>
      </c>
      <c r="Q54" s="1" t="s">
        <v>57</v>
      </c>
      <c r="R54" s="1">
        <v>4965</v>
      </c>
      <c r="S54" s="1">
        <v>1970</v>
      </c>
      <c r="T54" s="1">
        <v>1695</v>
      </c>
      <c r="U54" s="1" t="s">
        <v>34</v>
      </c>
      <c r="V54" s="3" t="s">
        <v>152</v>
      </c>
    </row>
    <row r="55" spans="1:22">
      <c r="A55" s="1" t="s">
        <v>120</v>
      </c>
      <c r="B55" s="3" t="s">
        <v>153</v>
      </c>
      <c r="C55" s="1">
        <v>200</v>
      </c>
      <c r="D55" s="1">
        <v>109.1</v>
      </c>
      <c r="E55" s="1" t="s">
        <v>24</v>
      </c>
      <c r="F55" s="1">
        <v>484</v>
      </c>
      <c r="G55" s="1">
        <v>765</v>
      </c>
      <c r="H55" s="1">
        <v>194</v>
      </c>
      <c r="I55" s="1">
        <v>525</v>
      </c>
      <c r="J55" s="1">
        <v>4.5999999999999996</v>
      </c>
      <c r="K55" s="1">
        <v>150</v>
      </c>
      <c r="L55" s="1" t="s">
        <v>25</v>
      </c>
      <c r="M55" s="1">
        <v>2500</v>
      </c>
      <c r="N55" s="1">
        <v>500</v>
      </c>
      <c r="O55" s="1">
        <v>5</v>
      </c>
      <c r="P55" s="1" t="s">
        <v>63</v>
      </c>
      <c r="Q55" s="1" t="s">
        <v>57</v>
      </c>
      <c r="R55" s="1">
        <v>4965</v>
      </c>
      <c r="S55" s="1">
        <v>1970</v>
      </c>
      <c r="T55" s="1">
        <v>1695</v>
      </c>
      <c r="U55" s="1" t="s">
        <v>34</v>
      </c>
      <c r="V55" s="3" t="s">
        <v>154</v>
      </c>
    </row>
    <row r="56" spans="1:22">
      <c r="A56" s="1" t="s">
        <v>120</v>
      </c>
      <c r="B56" s="3" t="s">
        <v>155</v>
      </c>
      <c r="C56" s="1">
        <v>170</v>
      </c>
      <c r="D56" s="1">
        <v>64.7</v>
      </c>
      <c r="E56" s="1" t="s">
        <v>24</v>
      </c>
      <c r="F56" s="1">
        <v>484</v>
      </c>
      <c r="G56" s="1">
        <v>247</v>
      </c>
      <c r="H56" s="1">
        <v>150</v>
      </c>
      <c r="I56" s="1">
        <v>390</v>
      </c>
      <c r="J56" s="1">
        <v>8.3000000000000007</v>
      </c>
      <c r="K56" s="1">
        <v>94</v>
      </c>
      <c r="L56" s="1" t="s">
        <v>25</v>
      </c>
      <c r="M56" s="1">
        <v>750</v>
      </c>
      <c r="N56" s="1">
        <v>490</v>
      </c>
      <c r="O56" s="1">
        <v>5</v>
      </c>
      <c r="P56" s="1" t="s">
        <v>26</v>
      </c>
      <c r="Q56" s="1" t="s">
        <v>40</v>
      </c>
      <c r="R56" s="1">
        <v>4500</v>
      </c>
      <c r="S56" s="1">
        <v>1845</v>
      </c>
      <c r="T56" s="1">
        <v>1616</v>
      </c>
      <c r="U56" s="1" t="s">
        <v>34</v>
      </c>
      <c r="V56" s="3" t="s">
        <v>156</v>
      </c>
    </row>
    <row r="57" spans="1:22">
      <c r="A57" s="1" t="s">
        <v>120</v>
      </c>
      <c r="B57" s="3" t="s">
        <v>157</v>
      </c>
      <c r="C57" s="1">
        <v>180</v>
      </c>
      <c r="D57" s="1">
        <v>64.7</v>
      </c>
      <c r="E57" s="1" t="s">
        <v>24</v>
      </c>
      <c r="F57" s="1">
        <v>484</v>
      </c>
      <c r="G57" s="1">
        <v>494</v>
      </c>
      <c r="H57" s="1">
        <v>155</v>
      </c>
      <c r="I57" s="1">
        <v>380</v>
      </c>
      <c r="J57" s="1">
        <v>5.6</v>
      </c>
      <c r="K57" s="1">
        <v>94</v>
      </c>
      <c r="L57" s="1" t="s">
        <v>25</v>
      </c>
      <c r="M57" s="1">
        <v>1200</v>
      </c>
      <c r="N57" s="1">
        <v>490</v>
      </c>
      <c r="O57" s="1">
        <v>5</v>
      </c>
      <c r="P57" s="1" t="s">
        <v>63</v>
      </c>
      <c r="Q57" s="1" t="s">
        <v>40</v>
      </c>
      <c r="R57" s="1">
        <v>4500</v>
      </c>
      <c r="S57" s="1">
        <v>1845</v>
      </c>
      <c r="T57" s="1">
        <v>1616</v>
      </c>
      <c r="U57" s="1" t="s">
        <v>34</v>
      </c>
      <c r="V57" s="3" t="s">
        <v>158</v>
      </c>
    </row>
    <row r="58" spans="1:22">
      <c r="A58" s="1" t="s">
        <v>120</v>
      </c>
      <c r="B58" s="3" t="s">
        <v>159</v>
      </c>
      <c r="C58" s="1">
        <v>170</v>
      </c>
      <c r="D58" s="1">
        <v>64.7</v>
      </c>
      <c r="E58" s="1" t="s">
        <v>24</v>
      </c>
      <c r="F58" s="1">
        <v>484</v>
      </c>
      <c r="G58" s="1">
        <v>247</v>
      </c>
      <c r="H58" s="1">
        <v>147</v>
      </c>
      <c r="I58" s="1">
        <v>395</v>
      </c>
      <c r="J58" s="1">
        <v>8.6</v>
      </c>
      <c r="K58" s="1">
        <v>94</v>
      </c>
      <c r="L58" s="1" t="s">
        <v>25</v>
      </c>
      <c r="M58" s="1">
        <v>750</v>
      </c>
      <c r="N58" s="1">
        <v>525</v>
      </c>
      <c r="O58" s="1">
        <v>5</v>
      </c>
      <c r="P58" s="1" t="s">
        <v>26</v>
      </c>
      <c r="Q58" s="1" t="s">
        <v>40</v>
      </c>
      <c r="R58" s="1">
        <v>4554</v>
      </c>
      <c r="S58" s="1">
        <v>1845</v>
      </c>
      <c r="T58" s="1">
        <v>1560</v>
      </c>
      <c r="U58" s="1" t="s">
        <v>34</v>
      </c>
      <c r="V58" s="3" t="s">
        <v>160</v>
      </c>
    </row>
    <row r="59" spans="1:22">
      <c r="A59" s="1" t="s">
        <v>120</v>
      </c>
      <c r="B59" s="3" t="s">
        <v>161</v>
      </c>
      <c r="C59" s="1">
        <v>180</v>
      </c>
      <c r="D59" s="1">
        <v>64.7</v>
      </c>
      <c r="E59" s="1" t="s">
        <v>24</v>
      </c>
      <c r="F59" s="1">
        <v>484</v>
      </c>
      <c r="G59" s="1">
        <v>494</v>
      </c>
      <c r="H59" s="1">
        <v>155</v>
      </c>
      <c r="I59" s="1">
        <v>385</v>
      </c>
      <c r="J59" s="1">
        <v>5.6</v>
      </c>
      <c r="K59" s="1">
        <v>94</v>
      </c>
      <c r="L59" s="1" t="s">
        <v>25</v>
      </c>
      <c r="M59" s="1">
        <v>1200</v>
      </c>
      <c r="N59" s="1">
        <v>525</v>
      </c>
      <c r="O59" s="1">
        <v>5</v>
      </c>
      <c r="P59" s="1" t="s">
        <v>63</v>
      </c>
      <c r="Q59" s="1" t="s">
        <v>40</v>
      </c>
      <c r="R59" s="1">
        <v>4554</v>
      </c>
      <c r="S59" s="1">
        <v>1845</v>
      </c>
      <c r="T59" s="1">
        <v>1560</v>
      </c>
      <c r="U59" s="1" t="s">
        <v>34</v>
      </c>
      <c r="V59" s="3" t="s">
        <v>162</v>
      </c>
    </row>
    <row r="60" spans="1:22">
      <c r="A60" s="1" t="s">
        <v>163</v>
      </c>
      <c r="B60" s="3" t="s">
        <v>164</v>
      </c>
      <c r="C60" s="1">
        <v>160</v>
      </c>
      <c r="D60" s="1">
        <v>45.1</v>
      </c>
      <c r="E60" s="1" t="s">
        <v>24</v>
      </c>
      <c r="F60" s="1">
        <v>484</v>
      </c>
      <c r="G60" s="1">
        <v>290</v>
      </c>
      <c r="H60" s="1">
        <v>145</v>
      </c>
      <c r="I60" s="1">
        <v>245</v>
      </c>
      <c r="J60" s="1">
        <v>7.9</v>
      </c>
      <c r="K60" s="1">
        <v>51</v>
      </c>
      <c r="L60" s="1" t="s">
        <v>25</v>
      </c>
      <c r="M60" s="1">
        <v>750</v>
      </c>
      <c r="N60" s="1">
        <v>400</v>
      </c>
      <c r="O60" s="1">
        <v>5</v>
      </c>
      <c r="P60" s="1" t="s">
        <v>26</v>
      </c>
      <c r="Q60" s="1" t="s">
        <v>33</v>
      </c>
      <c r="R60" s="1">
        <v>4310</v>
      </c>
      <c r="S60" s="1">
        <v>1830</v>
      </c>
      <c r="T60" s="1">
        <v>1675</v>
      </c>
      <c r="U60" s="1" t="s">
        <v>34</v>
      </c>
      <c r="V60" s="3" t="s">
        <v>165</v>
      </c>
    </row>
    <row r="61" spans="1:22">
      <c r="A61" s="1" t="s">
        <v>163</v>
      </c>
      <c r="B61" s="3" t="s">
        <v>166</v>
      </c>
      <c r="C61" s="1">
        <v>160</v>
      </c>
      <c r="D61" s="1">
        <v>60.5</v>
      </c>
      <c r="E61" s="1" t="s">
        <v>24</v>
      </c>
      <c r="F61" s="1">
        <v>126</v>
      </c>
      <c r="G61" s="1">
        <v>310</v>
      </c>
      <c r="H61" s="1">
        <v>144</v>
      </c>
      <c r="I61" s="1">
        <v>340</v>
      </c>
      <c r="J61" s="1">
        <v>7.3</v>
      </c>
      <c r="K61" s="1">
        <v>75</v>
      </c>
      <c r="L61" s="1" t="s">
        <v>25</v>
      </c>
      <c r="M61" s="1">
        <v>750</v>
      </c>
      <c r="N61" s="1">
        <v>440</v>
      </c>
      <c r="O61" s="1">
        <v>5</v>
      </c>
      <c r="P61" s="1" t="s">
        <v>26</v>
      </c>
      <c r="Q61" s="1" t="s">
        <v>40</v>
      </c>
      <c r="R61" s="1">
        <v>4455</v>
      </c>
      <c r="S61" s="1">
        <v>1875</v>
      </c>
      <c r="T61" s="1">
        <v>1615</v>
      </c>
      <c r="U61" s="1" t="s">
        <v>34</v>
      </c>
      <c r="V61" s="3" t="s">
        <v>167</v>
      </c>
    </row>
    <row r="62" spans="1:22">
      <c r="A62" s="1" t="s">
        <v>163</v>
      </c>
      <c r="B62" s="3" t="s">
        <v>168</v>
      </c>
      <c r="C62" s="1">
        <v>150</v>
      </c>
      <c r="D62" s="1">
        <v>44.9</v>
      </c>
      <c r="E62" s="1" t="s">
        <v>24</v>
      </c>
      <c r="F62" s="1">
        <v>104</v>
      </c>
      <c r="G62" s="1">
        <v>180</v>
      </c>
      <c r="H62" s="1">
        <v>132</v>
      </c>
      <c r="I62" s="1">
        <v>265</v>
      </c>
      <c r="J62" s="1">
        <v>12.3</v>
      </c>
      <c r="K62" s="1">
        <v>50</v>
      </c>
      <c r="L62" s="1" t="s">
        <v>25</v>
      </c>
      <c r="M62" s="1">
        <v>0</v>
      </c>
      <c r="N62" s="1">
        <v>345</v>
      </c>
      <c r="O62" s="1">
        <v>5</v>
      </c>
      <c r="P62" s="1" t="s">
        <v>26</v>
      </c>
      <c r="Q62" s="1" t="s">
        <v>169</v>
      </c>
      <c r="R62" s="1">
        <v>4290</v>
      </c>
      <c r="S62" s="1">
        <v>1770</v>
      </c>
      <c r="T62" s="1">
        <v>1570</v>
      </c>
      <c r="U62" s="1" t="s">
        <v>28</v>
      </c>
      <c r="V62" s="3" t="s">
        <v>170</v>
      </c>
    </row>
    <row r="63" spans="1:22">
      <c r="A63" s="1" t="s">
        <v>163</v>
      </c>
      <c r="B63" s="3" t="s">
        <v>171</v>
      </c>
      <c r="C63" s="1">
        <v>160</v>
      </c>
      <c r="D63" s="1">
        <v>44.9</v>
      </c>
      <c r="E63" s="1" t="s">
        <v>24</v>
      </c>
      <c r="F63" s="1">
        <v>104</v>
      </c>
      <c r="G63" s="1">
        <v>498</v>
      </c>
      <c r="H63" s="1">
        <v>145</v>
      </c>
      <c r="I63" s="1">
        <v>260</v>
      </c>
      <c r="J63" s="1">
        <v>8</v>
      </c>
      <c r="K63" s="1">
        <v>50</v>
      </c>
      <c r="L63" s="1" t="s">
        <v>25</v>
      </c>
      <c r="M63" s="1">
        <v>0</v>
      </c>
      <c r="N63" s="1">
        <v>345</v>
      </c>
      <c r="O63" s="1">
        <v>5</v>
      </c>
      <c r="P63" s="1" t="s">
        <v>26</v>
      </c>
      <c r="Q63" s="1" t="s">
        <v>169</v>
      </c>
      <c r="R63" s="1">
        <v>4290</v>
      </c>
      <c r="S63" s="1">
        <v>1770</v>
      </c>
      <c r="T63" s="1">
        <v>1570</v>
      </c>
      <c r="U63" s="1" t="s">
        <v>28</v>
      </c>
      <c r="V63" s="3" t="s">
        <v>172</v>
      </c>
    </row>
    <row r="64" spans="1:22">
      <c r="A64" s="1" t="s">
        <v>163</v>
      </c>
      <c r="B64" s="3" t="s">
        <v>173</v>
      </c>
      <c r="C64" s="1">
        <v>160</v>
      </c>
      <c r="D64" s="1">
        <v>60.5</v>
      </c>
      <c r="E64" s="1" t="s">
        <v>24</v>
      </c>
      <c r="F64" s="1">
        <v>126</v>
      </c>
      <c r="G64" s="1">
        <v>310</v>
      </c>
      <c r="H64" s="1">
        <v>142</v>
      </c>
      <c r="I64" s="1">
        <v>350</v>
      </c>
      <c r="J64" s="1">
        <v>7</v>
      </c>
      <c r="K64" s="1">
        <v>65</v>
      </c>
      <c r="L64" s="1" t="s">
        <v>25</v>
      </c>
      <c r="M64" s="1">
        <v>0</v>
      </c>
      <c r="N64" s="1">
        <v>345</v>
      </c>
      <c r="O64" s="1">
        <v>5</v>
      </c>
      <c r="P64" s="1" t="s">
        <v>26</v>
      </c>
      <c r="Q64" s="1" t="s">
        <v>169</v>
      </c>
      <c r="R64" s="1">
        <v>4290</v>
      </c>
      <c r="S64" s="1">
        <v>1770</v>
      </c>
      <c r="T64" s="1">
        <v>1570</v>
      </c>
      <c r="U64" s="1" t="s">
        <v>28</v>
      </c>
      <c r="V64" s="3" t="s">
        <v>174</v>
      </c>
    </row>
    <row r="65" spans="1:22">
      <c r="A65" s="1" t="s">
        <v>163</v>
      </c>
      <c r="B65" s="3" t="s">
        <v>175</v>
      </c>
      <c r="C65" s="1">
        <v>150</v>
      </c>
      <c r="D65" s="1">
        <v>30</v>
      </c>
      <c r="E65" s="1" t="s">
        <v>24</v>
      </c>
      <c r="F65" s="1">
        <v>94</v>
      </c>
      <c r="G65" s="1">
        <v>175</v>
      </c>
      <c r="H65" s="1">
        <v>136</v>
      </c>
      <c r="I65" s="1">
        <v>190</v>
      </c>
      <c r="J65" s="1">
        <v>11.1</v>
      </c>
      <c r="K65" s="1">
        <v>45</v>
      </c>
      <c r="L65" s="1" t="s">
        <v>25</v>
      </c>
      <c r="M65" s="1">
        <v>0</v>
      </c>
      <c r="N65" s="1">
        <v>308</v>
      </c>
      <c r="O65" s="1">
        <v>4</v>
      </c>
      <c r="P65" s="1" t="s">
        <v>26</v>
      </c>
      <c r="Q65" s="1" t="s">
        <v>27</v>
      </c>
      <c r="R65" s="1">
        <v>3990</v>
      </c>
      <c r="S65" s="1">
        <v>1720</v>
      </c>
      <c r="T65" s="1">
        <v>1590</v>
      </c>
      <c r="U65" s="1" t="s">
        <v>28</v>
      </c>
      <c r="V65" s="3" t="s">
        <v>176</v>
      </c>
    </row>
    <row r="66" spans="1:22">
      <c r="A66" s="1" t="s">
        <v>163</v>
      </c>
      <c r="B66" s="3" t="s">
        <v>177</v>
      </c>
      <c r="C66" s="1">
        <v>150</v>
      </c>
      <c r="D66" s="1">
        <v>43.2</v>
      </c>
      <c r="E66" s="1" t="s">
        <v>24</v>
      </c>
      <c r="F66" s="1">
        <v>90</v>
      </c>
      <c r="G66" s="1">
        <v>175</v>
      </c>
      <c r="H66" s="1">
        <v>134</v>
      </c>
      <c r="I66" s="1">
        <v>270</v>
      </c>
      <c r="J66" s="1">
        <v>12.1</v>
      </c>
      <c r="K66" s="1">
        <v>60</v>
      </c>
      <c r="L66" s="1" t="s">
        <v>25</v>
      </c>
      <c r="M66" s="1">
        <v>0</v>
      </c>
      <c r="N66" s="1">
        <v>308</v>
      </c>
      <c r="O66" s="1">
        <v>4</v>
      </c>
      <c r="P66" s="1" t="s">
        <v>26</v>
      </c>
      <c r="Q66" s="1" t="s">
        <v>27</v>
      </c>
      <c r="R66" s="1">
        <v>3990</v>
      </c>
      <c r="S66" s="1">
        <v>1720</v>
      </c>
      <c r="T66" s="1">
        <v>1590</v>
      </c>
      <c r="U66" s="1" t="s">
        <v>28</v>
      </c>
      <c r="V66" s="3" t="s">
        <v>178</v>
      </c>
    </row>
    <row r="67" spans="1:22">
      <c r="A67" s="1" t="s">
        <v>163</v>
      </c>
      <c r="B67" s="3" t="s">
        <v>179</v>
      </c>
      <c r="C67" s="1">
        <v>150</v>
      </c>
      <c r="D67" s="1">
        <v>43.2</v>
      </c>
      <c r="E67" s="1" t="s">
        <v>24</v>
      </c>
      <c r="F67" s="1">
        <v>90</v>
      </c>
      <c r="G67" s="1">
        <v>220</v>
      </c>
      <c r="H67" s="1">
        <v>139</v>
      </c>
      <c r="I67" s="1">
        <v>265</v>
      </c>
      <c r="J67" s="1">
        <v>9.1</v>
      </c>
      <c r="K67" s="1">
        <v>60</v>
      </c>
      <c r="L67" s="1" t="s">
        <v>25</v>
      </c>
      <c r="M67" s="1">
        <v>0</v>
      </c>
      <c r="N67" s="1">
        <v>308</v>
      </c>
      <c r="O67" s="1">
        <v>4</v>
      </c>
      <c r="P67" s="1" t="s">
        <v>26</v>
      </c>
      <c r="Q67" s="1" t="s">
        <v>27</v>
      </c>
      <c r="R67" s="1">
        <v>3990</v>
      </c>
      <c r="S67" s="1">
        <v>1720</v>
      </c>
      <c r="T67" s="1">
        <v>1590</v>
      </c>
      <c r="U67" s="1" t="s">
        <v>28</v>
      </c>
      <c r="V67" s="3" t="s">
        <v>180</v>
      </c>
    </row>
    <row r="68" spans="1:22">
      <c r="A68" s="1" t="s">
        <v>163</v>
      </c>
      <c r="B68" s="3" t="s">
        <v>181</v>
      </c>
      <c r="C68" s="1">
        <v>220</v>
      </c>
      <c r="D68" s="1">
        <v>61.4</v>
      </c>
      <c r="E68" s="1" t="s">
        <v>24</v>
      </c>
      <c r="F68" s="1">
        <v>128</v>
      </c>
      <c r="G68" s="1">
        <v>380</v>
      </c>
      <c r="H68" s="1">
        <v>133</v>
      </c>
      <c r="I68" s="1">
        <v>365</v>
      </c>
      <c r="J68" s="1">
        <v>7.5</v>
      </c>
      <c r="K68" s="1">
        <v>75</v>
      </c>
      <c r="L68" s="1" t="s">
        <v>25</v>
      </c>
      <c r="M68" s="1">
        <v>750</v>
      </c>
      <c r="N68" s="1">
        <v>400</v>
      </c>
      <c r="O68" s="1">
        <v>5</v>
      </c>
      <c r="P68" s="1" t="s">
        <v>56</v>
      </c>
      <c r="Q68" s="1" t="s">
        <v>122</v>
      </c>
      <c r="R68" s="1">
        <v>4800</v>
      </c>
      <c r="S68" s="1">
        <v>1875</v>
      </c>
      <c r="T68" s="1">
        <v>1460</v>
      </c>
      <c r="U68" s="1" t="s">
        <v>112</v>
      </c>
      <c r="V68" s="3" t="s">
        <v>182</v>
      </c>
    </row>
    <row r="69" spans="1:22">
      <c r="A69" s="1" t="s">
        <v>163</v>
      </c>
      <c r="B69" s="3" t="s">
        <v>183</v>
      </c>
      <c r="C69" s="1">
        <v>180</v>
      </c>
      <c r="D69" s="1">
        <v>82.5</v>
      </c>
      <c r="E69" s="1" t="s">
        <v>24</v>
      </c>
      <c r="F69" s="1">
        <v>172</v>
      </c>
      <c r="G69" s="1">
        <v>670</v>
      </c>
      <c r="H69" s="1">
        <v>159</v>
      </c>
      <c r="I69" s="1">
        <v>445</v>
      </c>
      <c r="J69" s="1">
        <v>3.8</v>
      </c>
      <c r="K69" s="1">
        <v>100</v>
      </c>
      <c r="L69" s="1" t="s">
        <v>25</v>
      </c>
      <c r="M69" s="1">
        <v>1500</v>
      </c>
      <c r="N69" s="1">
        <v>400</v>
      </c>
      <c r="O69" s="1">
        <v>5</v>
      </c>
      <c r="P69" s="1" t="s">
        <v>63</v>
      </c>
      <c r="Q69" s="1" t="s">
        <v>122</v>
      </c>
      <c r="R69" s="1">
        <v>4800</v>
      </c>
      <c r="S69" s="1">
        <v>1875</v>
      </c>
      <c r="T69" s="1">
        <v>1460</v>
      </c>
      <c r="U69" s="1" t="s">
        <v>112</v>
      </c>
      <c r="V69" s="3" t="s">
        <v>184</v>
      </c>
    </row>
    <row r="70" spans="1:22">
      <c r="A70" s="1" t="s">
        <v>163</v>
      </c>
      <c r="B70" s="3" t="s">
        <v>185</v>
      </c>
      <c r="C70" s="1">
        <v>180</v>
      </c>
      <c r="D70" s="1">
        <v>82.5</v>
      </c>
      <c r="E70" s="1" t="s">
        <v>24</v>
      </c>
      <c r="F70" s="1">
        <v>172</v>
      </c>
      <c r="G70" s="1">
        <v>360</v>
      </c>
      <c r="H70" s="1">
        <v>145</v>
      </c>
      <c r="I70" s="1">
        <v>480</v>
      </c>
      <c r="J70" s="1">
        <v>5.9</v>
      </c>
      <c r="K70" s="1">
        <v>100</v>
      </c>
      <c r="L70" s="1" t="s">
        <v>25</v>
      </c>
      <c r="M70" s="1">
        <v>750</v>
      </c>
      <c r="N70" s="1">
        <v>400</v>
      </c>
      <c r="O70" s="1">
        <v>5</v>
      </c>
      <c r="P70" s="1" t="s">
        <v>56</v>
      </c>
      <c r="Q70" s="1" t="s">
        <v>122</v>
      </c>
      <c r="R70" s="1">
        <v>4800</v>
      </c>
      <c r="S70" s="1">
        <v>1875</v>
      </c>
      <c r="T70" s="1">
        <v>1460</v>
      </c>
      <c r="U70" s="1" t="s">
        <v>112</v>
      </c>
      <c r="V70" s="3" t="s">
        <v>186</v>
      </c>
    </row>
    <row r="71" spans="1:22">
      <c r="A71" s="1" t="s">
        <v>163</v>
      </c>
      <c r="B71" s="3" t="s">
        <v>187</v>
      </c>
      <c r="C71" s="1">
        <v>175</v>
      </c>
      <c r="D71" s="1">
        <v>71.8</v>
      </c>
      <c r="E71" s="1" t="s">
        <v>24</v>
      </c>
      <c r="F71" s="1">
        <v>132</v>
      </c>
      <c r="G71" s="1">
        <v>310</v>
      </c>
      <c r="H71" s="1">
        <v>171</v>
      </c>
      <c r="I71" s="1">
        <v>360</v>
      </c>
      <c r="J71" s="1">
        <v>9.3000000000000007</v>
      </c>
      <c r="K71" s="1">
        <v>72</v>
      </c>
      <c r="L71" s="1" t="s">
        <v>25</v>
      </c>
      <c r="M71" s="1">
        <v>1300</v>
      </c>
      <c r="N71" s="1">
        <v>552</v>
      </c>
      <c r="O71" s="1">
        <v>5</v>
      </c>
      <c r="P71" s="1" t="s">
        <v>26</v>
      </c>
      <c r="Q71" s="1" t="s">
        <v>89</v>
      </c>
      <c r="R71" s="1">
        <v>4785</v>
      </c>
      <c r="S71" s="1">
        <v>1890</v>
      </c>
      <c r="T71" s="1">
        <v>1668</v>
      </c>
      <c r="U71" s="1" t="s">
        <v>34</v>
      </c>
      <c r="V71" s="3" t="s">
        <v>188</v>
      </c>
    </row>
    <row r="72" spans="1:22">
      <c r="A72" s="1" t="s">
        <v>163</v>
      </c>
      <c r="B72" s="3" t="s">
        <v>189</v>
      </c>
      <c r="C72" s="1">
        <v>175</v>
      </c>
      <c r="D72" s="1">
        <v>87</v>
      </c>
      <c r="E72" s="1" t="s">
        <v>24</v>
      </c>
      <c r="F72" s="1">
        <v>160</v>
      </c>
      <c r="G72" s="1">
        <v>330</v>
      </c>
      <c r="H72" s="1">
        <v>174</v>
      </c>
      <c r="I72" s="1">
        <v>425</v>
      </c>
      <c r="J72" s="1">
        <v>9.6</v>
      </c>
      <c r="K72" s="1">
        <v>85</v>
      </c>
      <c r="L72" s="1" t="s">
        <v>25</v>
      </c>
      <c r="M72" s="1">
        <v>1300</v>
      </c>
      <c r="N72" s="1">
        <v>552</v>
      </c>
      <c r="O72" s="1">
        <v>5</v>
      </c>
      <c r="P72" s="1" t="s">
        <v>26</v>
      </c>
      <c r="Q72" s="1" t="s">
        <v>89</v>
      </c>
      <c r="R72" s="1">
        <v>4785</v>
      </c>
      <c r="S72" s="1">
        <v>1890</v>
      </c>
      <c r="T72" s="1">
        <v>1668</v>
      </c>
      <c r="U72" s="1" t="s">
        <v>34</v>
      </c>
      <c r="V72" s="3" t="s">
        <v>190</v>
      </c>
    </row>
    <row r="73" spans="1:22">
      <c r="A73" s="1" t="s">
        <v>163</v>
      </c>
      <c r="B73" s="3" t="s">
        <v>191</v>
      </c>
      <c r="C73" s="1">
        <v>215</v>
      </c>
      <c r="D73" s="1">
        <v>82.5</v>
      </c>
      <c r="E73" s="1" t="s">
        <v>24</v>
      </c>
      <c r="F73" s="1">
        <v>172</v>
      </c>
      <c r="G73" s="1">
        <v>690</v>
      </c>
      <c r="H73" s="1">
        <v>181</v>
      </c>
      <c r="I73" s="1">
        <v>400</v>
      </c>
      <c r="J73" s="1">
        <v>4.5</v>
      </c>
      <c r="K73" s="1">
        <v>115</v>
      </c>
      <c r="L73" s="1" t="s">
        <v>25</v>
      </c>
      <c r="M73" s="1">
        <v>1500</v>
      </c>
      <c r="N73" s="1">
        <v>520</v>
      </c>
      <c r="O73" s="1">
        <v>5</v>
      </c>
      <c r="P73" s="1" t="s">
        <v>63</v>
      </c>
      <c r="Q73" s="1" t="s">
        <v>89</v>
      </c>
      <c r="R73" s="1">
        <v>4830</v>
      </c>
      <c r="S73" s="1">
        <v>1925</v>
      </c>
      <c r="T73" s="1">
        <v>1620</v>
      </c>
      <c r="U73" s="1" t="s">
        <v>34</v>
      </c>
      <c r="V73" s="3" t="s">
        <v>192</v>
      </c>
    </row>
    <row r="74" spans="1:22">
      <c r="A74" s="1" t="s">
        <v>163</v>
      </c>
      <c r="B74" s="3" t="s">
        <v>193</v>
      </c>
      <c r="C74" s="1">
        <v>215</v>
      </c>
      <c r="D74" s="1">
        <v>82.5</v>
      </c>
      <c r="E74" s="1" t="s">
        <v>24</v>
      </c>
      <c r="F74" s="1">
        <v>172</v>
      </c>
      <c r="G74" s="1">
        <v>380</v>
      </c>
      <c r="H74" s="1">
        <v>171</v>
      </c>
      <c r="I74" s="1">
        <v>415</v>
      </c>
      <c r="J74" s="1">
        <v>6.7</v>
      </c>
      <c r="K74" s="1">
        <v>115</v>
      </c>
      <c r="L74" s="1" t="s">
        <v>25</v>
      </c>
      <c r="M74" s="1">
        <v>750</v>
      </c>
      <c r="N74" s="1">
        <v>520</v>
      </c>
      <c r="O74" s="1">
        <v>5</v>
      </c>
      <c r="P74" s="1" t="s">
        <v>56</v>
      </c>
      <c r="Q74" s="1" t="s">
        <v>89</v>
      </c>
      <c r="R74" s="1">
        <v>4830</v>
      </c>
      <c r="S74" s="1">
        <v>1925</v>
      </c>
      <c r="T74" s="1">
        <v>1620</v>
      </c>
      <c r="U74" s="1" t="s">
        <v>34</v>
      </c>
      <c r="V74" s="3" t="s">
        <v>194</v>
      </c>
    </row>
    <row r="75" spans="1:22">
      <c r="A75" s="1" t="s">
        <v>163</v>
      </c>
      <c r="B75" s="3" t="s">
        <v>195</v>
      </c>
      <c r="C75" s="1">
        <v>215</v>
      </c>
      <c r="D75" s="1">
        <v>91.3</v>
      </c>
      <c r="E75" s="1" t="s">
        <v>24</v>
      </c>
      <c r="F75" s="1">
        <v>484</v>
      </c>
      <c r="G75" s="1">
        <v>690</v>
      </c>
      <c r="H75" s="1">
        <v>182</v>
      </c>
      <c r="I75" s="1">
        <v>430</v>
      </c>
      <c r="J75" s="1">
        <v>4.5</v>
      </c>
      <c r="K75" s="1">
        <v>165</v>
      </c>
      <c r="L75" s="1" t="s">
        <v>25</v>
      </c>
      <c r="M75" s="1">
        <v>1500</v>
      </c>
      <c r="N75" s="1">
        <v>520</v>
      </c>
      <c r="O75" s="1">
        <v>5</v>
      </c>
      <c r="P75" s="1" t="s">
        <v>63</v>
      </c>
      <c r="Q75" s="1" t="s">
        <v>89</v>
      </c>
      <c r="R75" s="1">
        <v>4830</v>
      </c>
      <c r="S75" s="1">
        <v>1925</v>
      </c>
      <c r="T75" s="1">
        <v>1620</v>
      </c>
      <c r="U75" s="1" t="s">
        <v>34</v>
      </c>
      <c r="V75" s="3" t="s">
        <v>196</v>
      </c>
    </row>
    <row r="76" spans="1:22">
      <c r="A76" s="1" t="s">
        <v>163</v>
      </c>
      <c r="B76" s="3" t="s">
        <v>197</v>
      </c>
      <c r="C76" s="1">
        <v>190</v>
      </c>
      <c r="D76" s="1">
        <v>108.8</v>
      </c>
      <c r="E76" s="1" t="s">
        <v>24</v>
      </c>
      <c r="F76" s="1">
        <v>484</v>
      </c>
      <c r="G76" s="1">
        <v>700</v>
      </c>
      <c r="H76" s="1">
        <v>205</v>
      </c>
      <c r="I76" s="1">
        <v>460</v>
      </c>
      <c r="J76" s="1">
        <v>4.9000000000000004</v>
      </c>
      <c r="K76" s="1">
        <v>100</v>
      </c>
      <c r="L76" s="1" t="s">
        <v>25</v>
      </c>
      <c r="M76" s="1">
        <v>1500</v>
      </c>
      <c r="N76" s="1">
        <v>235</v>
      </c>
      <c r="O76" s="1">
        <v>7</v>
      </c>
      <c r="P76" s="1" t="s">
        <v>63</v>
      </c>
      <c r="Q76" s="1" t="s">
        <v>57</v>
      </c>
      <c r="R76" s="1">
        <v>4970</v>
      </c>
      <c r="S76" s="1">
        <v>1955</v>
      </c>
      <c r="T76" s="1">
        <v>1745</v>
      </c>
      <c r="U76" s="1" t="s">
        <v>34</v>
      </c>
      <c r="V76" s="3" t="s">
        <v>198</v>
      </c>
    </row>
    <row r="77" spans="1:22">
      <c r="A77" s="1" t="s">
        <v>199</v>
      </c>
      <c r="B77" s="3" t="s">
        <v>200</v>
      </c>
      <c r="C77" s="1">
        <v>160</v>
      </c>
      <c r="D77" s="1">
        <v>59</v>
      </c>
      <c r="E77" s="1" t="s">
        <v>24</v>
      </c>
      <c r="F77" s="1">
        <v>216</v>
      </c>
      <c r="G77" s="1">
        <v>310</v>
      </c>
      <c r="H77" s="1">
        <v>156</v>
      </c>
      <c r="I77" s="1">
        <v>360</v>
      </c>
      <c r="J77" s="1">
        <v>6.7</v>
      </c>
      <c r="K77" s="1">
        <v>110</v>
      </c>
      <c r="L77" s="1" t="s">
        <v>25</v>
      </c>
      <c r="M77" s="1">
        <v>0</v>
      </c>
      <c r="N77" s="1">
        <v>385</v>
      </c>
      <c r="O77" s="1">
        <v>5</v>
      </c>
      <c r="P77" s="1" t="s">
        <v>56</v>
      </c>
      <c r="Q77" s="1" t="s">
        <v>169</v>
      </c>
      <c r="R77" s="1">
        <v>4322</v>
      </c>
      <c r="S77" s="1">
        <v>1809</v>
      </c>
      <c r="T77" s="1">
        <v>1540</v>
      </c>
      <c r="U77" s="1" t="s">
        <v>28</v>
      </c>
      <c r="V77" s="3" t="s">
        <v>201</v>
      </c>
    </row>
    <row r="78" spans="1:22">
      <c r="A78" s="1" t="s">
        <v>199</v>
      </c>
      <c r="B78" s="3" t="s">
        <v>202</v>
      </c>
      <c r="C78" s="1">
        <v>160</v>
      </c>
      <c r="D78" s="1">
        <v>77</v>
      </c>
      <c r="E78" s="1" t="s">
        <v>24</v>
      </c>
      <c r="F78" s="1">
        <v>288</v>
      </c>
      <c r="G78" s="1">
        <v>310</v>
      </c>
      <c r="H78" s="1">
        <v>157</v>
      </c>
      <c r="I78" s="1">
        <v>460</v>
      </c>
      <c r="J78" s="1">
        <v>7</v>
      </c>
      <c r="K78" s="1">
        <v>125</v>
      </c>
      <c r="L78" s="1" t="s">
        <v>25</v>
      </c>
      <c r="M78" s="1">
        <v>0</v>
      </c>
      <c r="N78" s="1">
        <v>385</v>
      </c>
      <c r="O78" s="1">
        <v>5</v>
      </c>
      <c r="P78" s="1" t="s">
        <v>56</v>
      </c>
      <c r="Q78" s="1" t="s">
        <v>169</v>
      </c>
      <c r="R78" s="1">
        <v>4322</v>
      </c>
      <c r="S78" s="1">
        <v>1809</v>
      </c>
      <c r="T78" s="1">
        <v>1540</v>
      </c>
      <c r="U78" s="1" t="s">
        <v>28</v>
      </c>
      <c r="V78" s="3" t="s">
        <v>203</v>
      </c>
    </row>
    <row r="79" spans="1:22">
      <c r="A79" s="1" t="s">
        <v>199</v>
      </c>
      <c r="B79" s="3" t="s">
        <v>204</v>
      </c>
      <c r="C79" s="1">
        <v>200</v>
      </c>
      <c r="D79" s="1">
        <v>79</v>
      </c>
      <c r="E79" s="1" t="s">
        <v>24</v>
      </c>
      <c r="F79" s="1">
        <v>288</v>
      </c>
      <c r="G79" s="1">
        <v>545</v>
      </c>
      <c r="H79" s="1">
        <v>149</v>
      </c>
      <c r="I79" s="1">
        <v>465</v>
      </c>
      <c r="J79" s="1">
        <v>5.6</v>
      </c>
      <c r="K79" s="1">
        <v>135</v>
      </c>
      <c r="L79" s="1" t="s">
        <v>25</v>
      </c>
      <c r="M79" s="1">
        <v>0</v>
      </c>
      <c r="N79" s="1">
        <v>385</v>
      </c>
      <c r="O79" s="1">
        <v>5</v>
      </c>
      <c r="P79" s="1" t="s">
        <v>56</v>
      </c>
      <c r="Q79" s="1" t="s">
        <v>169</v>
      </c>
      <c r="R79" s="1">
        <v>4322</v>
      </c>
      <c r="S79" s="1">
        <v>1809</v>
      </c>
      <c r="T79" s="1">
        <v>1538</v>
      </c>
      <c r="U79" s="1" t="s">
        <v>28</v>
      </c>
      <c r="V79" s="3" t="s">
        <v>205</v>
      </c>
    </row>
    <row r="80" spans="1:22">
      <c r="A80" s="1" t="s">
        <v>199</v>
      </c>
      <c r="B80" s="3" t="s">
        <v>206</v>
      </c>
      <c r="C80" s="1">
        <v>180</v>
      </c>
      <c r="D80" s="1">
        <v>77</v>
      </c>
      <c r="E80" s="1" t="s">
        <v>24</v>
      </c>
      <c r="F80" s="1">
        <v>288</v>
      </c>
      <c r="G80" s="1">
        <v>545</v>
      </c>
      <c r="H80" s="1">
        <v>142</v>
      </c>
      <c r="I80" s="1">
        <v>445</v>
      </c>
      <c r="J80" s="1">
        <v>6.8</v>
      </c>
      <c r="K80" s="1">
        <v>120</v>
      </c>
      <c r="L80" s="1" t="s">
        <v>25</v>
      </c>
      <c r="M80" s="1">
        <v>1000</v>
      </c>
      <c r="N80" s="1">
        <v>540</v>
      </c>
      <c r="O80" s="1">
        <v>5</v>
      </c>
      <c r="P80" s="1" t="s">
        <v>56</v>
      </c>
      <c r="Q80" s="1" t="s">
        <v>40</v>
      </c>
      <c r="R80" s="1">
        <v>4644</v>
      </c>
      <c r="S80" s="1">
        <v>1861</v>
      </c>
      <c r="T80" s="1">
        <v>1597</v>
      </c>
      <c r="U80" s="1" t="s">
        <v>34</v>
      </c>
      <c r="V80" s="3" t="s">
        <v>207</v>
      </c>
    </row>
    <row r="81" spans="1:22">
      <c r="A81" s="1" t="s">
        <v>199</v>
      </c>
      <c r="B81" s="3" t="s">
        <v>208</v>
      </c>
      <c r="C81" s="1">
        <v>180</v>
      </c>
      <c r="D81" s="1">
        <v>77</v>
      </c>
      <c r="E81" s="1" t="s">
        <v>24</v>
      </c>
      <c r="F81" s="1">
        <v>288</v>
      </c>
      <c r="G81" s="1">
        <v>545</v>
      </c>
      <c r="H81" s="1">
        <v>150</v>
      </c>
      <c r="I81" s="1">
        <v>425</v>
      </c>
      <c r="J81" s="1">
        <v>5.5</v>
      </c>
      <c r="K81" s="1">
        <v>120</v>
      </c>
      <c r="L81" s="1" t="s">
        <v>25</v>
      </c>
      <c r="M81" s="1">
        <v>1200</v>
      </c>
      <c r="N81" s="1">
        <v>540</v>
      </c>
      <c r="O81" s="1">
        <v>5</v>
      </c>
      <c r="P81" s="1" t="s">
        <v>63</v>
      </c>
      <c r="Q81" s="1" t="s">
        <v>40</v>
      </c>
      <c r="R81" s="1">
        <v>4644</v>
      </c>
      <c r="S81" s="1">
        <v>1861</v>
      </c>
      <c r="T81" s="1">
        <v>1597</v>
      </c>
      <c r="U81" s="1" t="s">
        <v>34</v>
      </c>
      <c r="V81" s="3" t="s">
        <v>209</v>
      </c>
    </row>
    <row r="82" spans="1:22">
      <c r="A82" s="1" t="s">
        <v>210</v>
      </c>
      <c r="B82" s="3" t="s">
        <v>211</v>
      </c>
      <c r="C82" s="1">
        <v>210</v>
      </c>
      <c r="D82" s="1">
        <v>102</v>
      </c>
      <c r="E82" s="1" t="s">
        <v>24</v>
      </c>
      <c r="F82" s="1">
        <v>288</v>
      </c>
      <c r="G82" s="1">
        <v>610</v>
      </c>
      <c r="H82" s="1">
        <v>192</v>
      </c>
      <c r="I82" s="1">
        <v>460</v>
      </c>
      <c r="J82" s="1">
        <v>5.3</v>
      </c>
      <c r="K82" s="1">
        <v>165</v>
      </c>
      <c r="L82" s="1" t="s">
        <v>25</v>
      </c>
      <c r="M82" s="1">
        <v>1587</v>
      </c>
      <c r="N82" s="1">
        <v>793</v>
      </c>
      <c r="O82" s="1">
        <v>5</v>
      </c>
      <c r="P82" s="1" t="s">
        <v>63</v>
      </c>
      <c r="Q82" s="1" t="s">
        <v>212</v>
      </c>
      <c r="R82" s="1">
        <v>5005</v>
      </c>
      <c r="S82" s="1">
        <v>1977</v>
      </c>
      <c r="T82" s="1">
        <v>1623</v>
      </c>
      <c r="U82" s="1" t="s">
        <v>34</v>
      </c>
      <c r="V82" s="3" t="s">
        <v>213</v>
      </c>
    </row>
    <row r="83" spans="1:22">
      <c r="A83" s="1" t="s">
        <v>214</v>
      </c>
      <c r="B83" s="3" t="s">
        <v>215</v>
      </c>
      <c r="C83" s="1">
        <v>132</v>
      </c>
      <c r="D83" s="1">
        <v>50</v>
      </c>
      <c r="E83" s="1" t="s">
        <v>24</v>
      </c>
      <c r="F83" s="1">
        <v>484</v>
      </c>
      <c r="G83" s="1">
        <v>260</v>
      </c>
      <c r="H83" s="1">
        <v>149</v>
      </c>
      <c r="I83" s="1">
        <v>235</v>
      </c>
      <c r="J83" s="1">
        <v>11.7</v>
      </c>
      <c r="K83" s="1">
        <v>80</v>
      </c>
      <c r="L83" s="1" t="s">
        <v>25</v>
      </c>
      <c r="M83" s="1">
        <v>750</v>
      </c>
      <c r="N83" s="1">
        <v>775</v>
      </c>
      <c r="O83" s="1">
        <v>5</v>
      </c>
      <c r="P83" s="1" t="s">
        <v>26</v>
      </c>
      <c r="Q83" s="1" t="s">
        <v>216</v>
      </c>
      <c r="R83" s="1">
        <v>4403</v>
      </c>
      <c r="S83" s="1">
        <v>1921</v>
      </c>
      <c r="T83" s="1">
        <v>1803</v>
      </c>
      <c r="U83" s="1" t="s">
        <v>217</v>
      </c>
      <c r="V83" s="3" t="s">
        <v>218</v>
      </c>
    </row>
    <row r="84" spans="1:22">
      <c r="A84" s="1" t="s">
        <v>214</v>
      </c>
      <c r="B84" s="3" t="s">
        <v>219</v>
      </c>
      <c r="C84" s="1">
        <v>132</v>
      </c>
      <c r="D84" s="1">
        <v>50</v>
      </c>
      <c r="E84" s="1" t="s">
        <v>24</v>
      </c>
      <c r="F84" s="1">
        <v>484</v>
      </c>
      <c r="G84" s="1">
        <v>260</v>
      </c>
      <c r="H84" s="1">
        <v>149</v>
      </c>
      <c r="I84" s="1">
        <v>230</v>
      </c>
      <c r="J84" s="1">
        <v>11.7</v>
      </c>
      <c r="K84" s="1">
        <v>80</v>
      </c>
      <c r="L84" s="1" t="s">
        <v>25</v>
      </c>
      <c r="M84" s="1">
        <v>750</v>
      </c>
      <c r="N84" s="1">
        <v>1050</v>
      </c>
      <c r="O84" s="1">
        <v>7</v>
      </c>
      <c r="P84" s="1" t="s">
        <v>26</v>
      </c>
      <c r="Q84" s="1" t="s">
        <v>216</v>
      </c>
      <c r="R84" s="1">
        <v>4753</v>
      </c>
      <c r="S84" s="1">
        <v>1921</v>
      </c>
      <c r="T84" s="1">
        <v>1814</v>
      </c>
      <c r="U84" s="1" t="s">
        <v>217</v>
      </c>
      <c r="V84" s="3" t="s">
        <v>220</v>
      </c>
    </row>
    <row r="85" spans="1:22">
      <c r="A85" s="1" t="s">
        <v>214</v>
      </c>
      <c r="B85" s="3" t="s">
        <v>221</v>
      </c>
      <c r="C85" s="1">
        <v>135</v>
      </c>
      <c r="D85" s="1">
        <v>44</v>
      </c>
      <c r="E85" s="1" t="s">
        <v>24</v>
      </c>
      <c r="F85" s="1">
        <v>484</v>
      </c>
      <c r="G85" s="1">
        <v>120</v>
      </c>
      <c r="H85" s="1">
        <v>135</v>
      </c>
      <c r="I85" s="1">
        <v>255</v>
      </c>
      <c r="J85" s="1">
        <v>11.5</v>
      </c>
      <c r="K85" s="1">
        <v>60</v>
      </c>
      <c r="L85" s="1" t="s">
        <v>25</v>
      </c>
      <c r="M85" s="1">
        <v>550</v>
      </c>
      <c r="N85" s="1">
        <v>310</v>
      </c>
      <c r="O85" s="1">
        <v>5</v>
      </c>
      <c r="P85" s="1" t="s">
        <v>26</v>
      </c>
      <c r="Q85" s="1" t="s">
        <v>27</v>
      </c>
      <c r="R85" s="1">
        <v>4015</v>
      </c>
      <c r="S85" s="1">
        <v>1755</v>
      </c>
      <c r="T85" s="1">
        <v>1577</v>
      </c>
      <c r="U85" s="1" t="s">
        <v>28</v>
      </c>
      <c r="V85" s="3" t="s">
        <v>222</v>
      </c>
    </row>
    <row r="86" spans="1:22">
      <c r="A86" s="1" t="s">
        <v>214</v>
      </c>
      <c r="B86" s="3" t="s">
        <v>223</v>
      </c>
      <c r="C86" s="1">
        <v>145</v>
      </c>
      <c r="D86" s="1">
        <v>44</v>
      </c>
      <c r="E86" s="1" t="s">
        <v>24</v>
      </c>
      <c r="F86" s="1">
        <v>484</v>
      </c>
      <c r="G86" s="1">
        <v>125</v>
      </c>
      <c r="H86" s="1">
        <v>144</v>
      </c>
      <c r="I86" s="1">
        <v>240</v>
      </c>
      <c r="J86" s="1">
        <v>12.9</v>
      </c>
      <c r="K86" s="1">
        <v>60</v>
      </c>
      <c r="L86" s="1" t="s">
        <v>25</v>
      </c>
      <c r="M86" s="1">
        <v>350</v>
      </c>
      <c r="N86" s="1">
        <v>460</v>
      </c>
      <c r="O86" s="1">
        <v>5</v>
      </c>
      <c r="P86" s="1" t="s">
        <v>26</v>
      </c>
      <c r="Q86" s="1" t="s">
        <v>33</v>
      </c>
      <c r="R86" s="1">
        <v>4395</v>
      </c>
      <c r="S86" s="1">
        <v>1795</v>
      </c>
      <c r="T86" s="1">
        <v>1660</v>
      </c>
      <c r="U86" s="1" t="s">
        <v>34</v>
      </c>
      <c r="V86" s="3" t="s">
        <v>224</v>
      </c>
    </row>
    <row r="87" spans="1:22">
      <c r="A87" s="1" t="s">
        <v>214</v>
      </c>
      <c r="B87" s="3" t="s">
        <v>225</v>
      </c>
      <c r="C87" s="1">
        <v>150</v>
      </c>
      <c r="D87" s="1">
        <v>46.3</v>
      </c>
      <c r="E87" s="1" t="s">
        <v>24</v>
      </c>
      <c r="F87" s="1">
        <v>216</v>
      </c>
      <c r="G87" s="1">
        <v>260</v>
      </c>
      <c r="H87" s="1">
        <v>135</v>
      </c>
      <c r="I87" s="1">
        <v>285</v>
      </c>
      <c r="J87" s="1">
        <v>9.9</v>
      </c>
      <c r="K87" s="1">
        <v>78</v>
      </c>
      <c r="L87" s="1" t="s">
        <v>25</v>
      </c>
      <c r="M87" s="1">
        <v>0</v>
      </c>
      <c r="N87" s="1">
        <v>380</v>
      </c>
      <c r="O87" s="1">
        <v>5</v>
      </c>
      <c r="P87" s="1" t="s">
        <v>26</v>
      </c>
      <c r="Q87" s="1" t="s">
        <v>169</v>
      </c>
      <c r="R87" s="1">
        <v>4360</v>
      </c>
      <c r="S87" s="1">
        <v>1834</v>
      </c>
      <c r="T87" s="1">
        <v>1525</v>
      </c>
      <c r="U87" s="1" t="s">
        <v>28</v>
      </c>
      <c r="V87" s="3" t="s">
        <v>226</v>
      </c>
    </row>
    <row r="88" spans="1:22">
      <c r="A88" s="1" t="s">
        <v>214</v>
      </c>
      <c r="B88" s="3" t="s">
        <v>227</v>
      </c>
      <c r="C88" s="1">
        <v>150</v>
      </c>
      <c r="D88" s="1">
        <v>50.8</v>
      </c>
      <c r="E88" s="1" t="s">
        <v>24</v>
      </c>
      <c r="F88" s="1">
        <v>102</v>
      </c>
      <c r="G88" s="1">
        <v>260</v>
      </c>
      <c r="H88" s="1">
        <v>122</v>
      </c>
      <c r="I88" s="1">
        <v>325</v>
      </c>
      <c r="J88" s="1">
        <v>9.1</v>
      </c>
      <c r="K88" s="1">
        <v>78</v>
      </c>
      <c r="L88" s="1" t="s">
        <v>25</v>
      </c>
      <c r="M88" s="1">
        <v>0</v>
      </c>
      <c r="N88" s="1">
        <v>380</v>
      </c>
      <c r="O88" s="1">
        <v>5</v>
      </c>
      <c r="P88" s="1" t="s">
        <v>26</v>
      </c>
      <c r="Q88" s="1" t="s">
        <v>169</v>
      </c>
      <c r="R88" s="1">
        <v>4360</v>
      </c>
      <c r="S88" s="1">
        <v>1834</v>
      </c>
      <c r="T88" s="1">
        <v>1525</v>
      </c>
      <c r="U88" s="1" t="s">
        <v>28</v>
      </c>
      <c r="V88" s="3" t="s">
        <v>228</v>
      </c>
    </row>
    <row r="89" spans="1:22">
      <c r="A89" s="1" t="s">
        <v>214</v>
      </c>
      <c r="B89" s="3" t="s">
        <v>229</v>
      </c>
      <c r="C89" s="1">
        <v>150</v>
      </c>
      <c r="D89" s="1">
        <v>46.3</v>
      </c>
      <c r="E89" s="1" t="s">
        <v>24</v>
      </c>
      <c r="F89" s="1">
        <v>216</v>
      </c>
      <c r="G89" s="1">
        <v>260</v>
      </c>
      <c r="H89" s="1">
        <v>132</v>
      </c>
      <c r="I89" s="1">
        <v>290</v>
      </c>
      <c r="J89" s="1">
        <v>9.9</v>
      </c>
      <c r="K89" s="1">
        <v>78</v>
      </c>
      <c r="L89" s="1" t="s">
        <v>25</v>
      </c>
      <c r="M89" s="1">
        <v>0</v>
      </c>
      <c r="N89" s="1">
        <v>510</v>
      </c>
      <c r="O89" s="1">
        <v>5</v>
      </c>
      <c r="P89" s="1" t="s">
        <v>26</v>
      </c>
      <c r="Q89" s="1" t="s">
        <v>169</v>
      </c>
      <c r="R89" s="1">
        <v>4600</v>
      </c>
      <c r="S89" s="1">
        <v>1834</v>
      </c>
      <c r="T89" s="1">
        <v>1525</v>
      </c>
      <c r="U89" s="1" t="s">
        <v>112</v>
      </c>
      <c r="V89" s="3" t="s">
        <v>230</v>
      </c>
    </row>
    <row r="90" spans="1:22">
      <c r="A90" s="1" t="s">
        <v>214</v>
      </c>
      <c r="B90" s="3" t="s">
        <v>231</v>
      </c>
      <c r="C90" s="1">
        <v>150</v>
      </c>
      <c r="D90" s="1">
        <v>50.8</v>
      </c>
      <c r="E90" s="1" t="s">
        <v>24</v>
      </c>
      <c r="F90" s="1">
        <v>102</v>
      </c>
      <c r="G90" s="1">
        <v>260</v>
      </c>
      <c r="H90" s="1">
        <v>119</v>
      </c>
      <c r="I90" s="1">
        <v>335</v>
      </c>
      <c r="J90" s="1">
        <v>9.1</v>
      </c>
      <c r="K90" s="1">
        <v>78</v>
      </c>
      <c r="L90" s="1" t="s">
        <v>25</v>
      </c>
      <c r="M90" s="1">
        <v>0</v>
      </c>
      <c r="N90" s="1">
        <v>510</v>
      </c>
      <c r="O90" s="1">
        <v>5</v>
      </c>
      <c r="P90" s="1" t="s">
        <v>26</v>
      </c>
      <c r="Q90" s="1" t="s">
        <v>169</v>
      </c>
      <c r="R90" s="1">
        <v>4600</v>
      </c>
      <c r="S90" s="1">
        <v>1834</v>
      </c>
      <c r="T90" s="1">
        <v>1525</v>
      </c>
      <c r="U90" s="1" t="s">
        <v>112</v>
      </c>
      <c r="V90" s="3" t="s">
        <v>232</v>
      </c>
    </row>
    <row r="91" spans="1:22">
      <c r="A91" s="1" t="s">
        <v>214</v>
      </c>
      <c r="B91" s="3" t="s">
        <v>233</v>
      </c>
      <c r="C91" s="1">
        <v>130</v>
      </c>
      <c r="D91" s="1">
        <v>46.3</v>
      </c>
      <c r="E91" s="1" t="s">
        <v>24</v>
      </c>
      <c r="F91" s="1">
        <v>216</v>
      </c>
      <c r="G91" s="1">
        <v>220</v>
      </c>
      <c r="H91" s="1">
        <v>217</v>
      </c>
      <c r="I91" s="1">
        <v>180</v>
      </c>
      <c r="J91" s="1">
        <v>13.3</v>
      </c>
      <c r="K91" s="1">
        <v>78</v>
      </c>
      <c r="L91" s="1" t="s">
        <v>25</v>
      </c>
      <c r="M91" s="1">
        <v>1000</v>
      </c>
      <c r="N91" s="1">
        <v>603</v>
      </c>
      <c r="O91" s="1">
        <v>9</v>
      </c>
      <c r="P91" s="1" t="s">
        <v>26</v>
      </c>
      <c r="Q91" s="1" t="s">
        <v>216</v>
      </c>
      <c r="R91" s="1">
        <v>4983</v>
      </c>
      <c r="S91" s="1">
        <v>1920</v>
      </c>
      <c r="T91" s="1">
        <v>1890</v>
      </c>
      <c r="U91" s="1" t="s">
        <v>217</v>
      </c>
      <c r="V91" s="3" t="s">
        <v>234</v>
      </c>
    </row>
    <row r="92" spans="1:22">
      <c r="A92" s="1" t="s">
        <v>214</v>
      </c>
      <c r="B92" s="3" t="s">
        <v>235</v>
      </c>
      <c r="C92" s="1">
        <v>130</v>
      </c>
      <c r="D92" s="1">
        <v>68</v>
      </c>
      <c r="E92" s="1" t="s">
        <v>24</v>
      </c>
      <c r="F92" s="1">
        <v>324</v>
      </c>
      <c r="G92" s="1">
        <v>220</v>
      </c>
      <c r="H92" s="1">
        <v>202</v>
      </c>
      <c r="I92" s="1">
        <v>260</v>
      </c>
      <c r="J92" s="1">
        <v>14.2</v>
      </c>
      <c r="K92" s="1">
        <v>79</v>
      </c>
      <c r="L92" s="1" t="s">
        <v>25</v>
      </c>
      <c r="M92" s="1">
        <v>1000</v>
      </c>
      <c r="N92" s="1">
        <v>603</v>
      </c>
      <c r="O92" s="1">
        <v>9</v>
      </c>
      <c r="P92" s="1" t="s">
        <v>26</v>
      </c>
      <c r="Q92" s="1" t="s">
        <v>216</v>
      </c>
      <c r="R92" s="1">
        <v>4983</v>
      </c>
      <c r="S92" s="1">
        <v>1920</v>
      </c>
      <c r="T92" s="1">
        <v>1890</v>
      </c>
      <c r="U92" s="1" t="s">
        <v>217</v>
      </c>
      <c r="V92" s="3" t="s">
        <v>236</v>
      </c>
    </row>
    <row r="93" spans="1:22">
      <c r="A93" s="1" t="s">
        <v>214</v>
      </c>
      <c r="B93" s="3" t="s">
        <v>237</v>
      </c>
      <c r="C93" s="1">
        <v>130</v>
      </c>
      <c r="D93" s="1">
        <v>46.3</v>
      </c>
      <c r="E93" s="1" t="s">
        <v>24</v>
      </c>
      <c r="F93" s="1">
        <v>216</v>
      </c>
      <c r="G93" s="1">
        <v>220</v>
      </c>
      <c r="H93" s="1">
        <v>219</v>
      </c>
      <c r="I93" s="1">
        <v>180</v>
      </c>
      <c r="J93" s="1">
        <v>13.3</v>
      </c>
      <c r="K93" s="1">
        <v>78</v>
      </c>
      <c r="L93" s="1" t="s">
        <v>25</v>
      </c>
      <c r="M93" s="1">
        <v>1000</v>
      </c>
      <c r="N93" s="1">
        <v>989</v>
      </c>
      <c r="O93" s="1">
        <v>9</v>
      </c>
      <c r="P93" s="1" t="s">
        <v>26</v>
      </c>
      <c r="Q93" s="1" t="s">
        <v>216</v>
      </c>
      <c r="R93" s="1">
        <v>5333</v>
      </c>
      <c r="S93" s="1">
        <v>1920</v>
      </c>
      <c r="T93" s="1">
        <v>1890</v>
      </c>
      <c r="U93" s="1" t="s">
        <v>217</v>
      </c>
      <c r="V93" s="3" t="s">
        <v>238</v>
      </c>
    </row>
    <row r="94" spans="1:22">
      <c r="A94" s="1" t="s">
        <v>214</v>
      </c>
      <c r="B94" s="3" t="s">
        <v>239</v>
      </c>
      <c r="C94" s="1">
        <v>130</v>
      </c>
      <c r="D94" s="1">
        <v>68</v>
      </c>
      <c r="E94" s="1" t="s">
        <v>24</v>
      </c>
      <c r="F94" s="1">
        <v>324</v>
      </c>
      <c r="G94" s="1">
        <v>220</v>
      </c>
      <c r="H94" s="1">
        <v>204</v>
      </c>
      <c r="I94" s="1">
        <v>260</v>
      </c>
      <c r="J94" s="1">
        <v>14.2</v>
      </c>
      <c r="K94" s="1">
        <v>79</v>
      </c>
      <c r="L94" s="1" t="s">
        <v>25</v>
      </c>
      <c r="M94" s="1">
        <v>1000</v>
      </c>
      <c r="N94" s="1">
        <v>989</v>
      </c>
      <c r="O94" s="1">
        <v>9</v>
      </c>
      <c r="P94" s="1" t="s">
        <v>26</v>
      </c>
      <c r="Q94" s="1" t="s">
        <v>216</v>
      </c>
      <c r="R94" s="1">
        <v>5333</v>
      </c>
      <c r="S94" s="1">
        <v>1920</v>
      </c>
      <c r="T94" s="1">
        <v>1890</v>
      </c>
      <c r="U94" s="1" t="s">
        <v>217</v>
      </c>
      <c r="V94" s="3" t="s">
        <v>240</v>
      </c>
    </row>
    <row r="95" spans="1:22">
      <c r="A95" s="1" t="s">
        <v>241</v>
      </c>
      <c r="B95" s="3" t="s">
        <v>242</v>
      </c>
      <c r="C95" s="1">
        <v>150</v>
      </c>
      <c r="D95" s="1">
        <v>50.8</v>
      </c>
      <c r="E95" s="1" t="s">
        <v>24</v>
      </c>
      <c r="F95" s="1">
        <v>102</v>
      </c>
      <c r="G95" s="1">
        <v>260</v>
      </c>
      <c r="H95" s="1">
        <v>128</v>
      </c>
      <c r="I95" s="1">
        <v>300</v>
      </c>
      <c r="J95" s="1">
        <v>9</v>
      </c>
      <c r="K95" s="1">
        <v>85</v>
      </c>
      <c r="L95" s="1" t="s">
        <v>25</v>
      </c>
      <c r="M95" s="1">
        <v>0</v>
      </c>
      <c r="N95" s="1">
        <v>350</v>
      </c>
      <c r="O95" s="1">
        <v>5</v>
      </c>
      <c r="P95" s="1" t="s">
        <v>26</v>
      </c>
      <c r="Q95" s="1" t="s">
        <v>33</v>
      </c>
      <c r="R95" s="1">
        <v>4118</v>
      </c>
      <c r="S95" s="1">
        <v>1802</v>
      </c>
      <c r="T95" s="1">
        <v>1534</v>
      </c>
      <c r="U95" s="1" t="s">
        <v>34</v>
      </c>
      <c r="V95" s="3" t="s">
        <v>243</v>
      </c>
    </row>
    <row r="96" spans="1:22">
      <c r="A96" s="1" t="s">
        <v>241</v>
      </c>
      <c r="B96" s="3" t="s">
        <v>244</v>
      </c>
      <c r="C96" s="1">
        <v>160</v>
      </c>
      <c r="D96" s="1">
        <v>58.3</v>
      </c>
      <c r="E96" s="1" t="s">
        <v>24</v>
      </c>
      <c r="F96" s="1">
        <v>484</v>
      </c>
      <c r="G96" s="1">
        <v>345</v>
      </c>
      <c r="H96" s="1">
        <v>130</v>
      </c>
      <c r="I96" s="1">
        <v>375</v>
      </c>
      <c r="J96" s="1">
        <v>7.1</v>
      </c>
      <c r="K96" s="1">
        <v>70</v>
      </c>
      <c r="L96" s="1" t="s">
        <v>25</v>
      </c>
      <c r="M96" s="1">
        <v>0</v>
      </c>
      <c r="N96" s="1">
        <v>390</v>
      </c>
      <c r="O96" s="1">
        <v>5</v>
      </c>
      <c r="P96" s="1" t="s">
        <v>26</v>
      </c>
      <c r="Q96" s="1" t="s">
        <v>40</v>
      </c>
      <c r="R96" s="1">
        <v>4400</v>
      </c>
      <c r="S96" s="1">
        <v>1866</v>
      </c>
      <c r="T96" s="1">
        <v>1470</v>
      </c>
      <c r="U96" s="1" t="s">
        <v>28</v>
      </c>
      <c r="V96" s="3" t="s">
        <v>245</v>
      </c>
    </row>
    <row r="97" spans="1:22">
      <c r="A97" s="1" t="s">
        <v>241</v>
      </c>
      <c r="B97" s="3" t="s">
        <v>246</v>
      </c>
      <c r="C97" s="1">
        <v>190</v>
      </c>
      <c r="D97" s="1">
        <v>97.2</v>
      </c>
      <c r="E97" s="1" t="s">
        <v>24</v>
      </c>
      <c r="F97" s="1">
        <v>484</v>
      </c>
      <c r="G97" s="1">
        <v>511</v>
      </c>
      <c r="H97" s="1">
        <v>146</v>
      </c>
      <c r="I97" s="1">
        <v>530</v>
      </c>
      <c r="J97" s="1">
        <v>5.4</v>
      </c>
      <c r="K97" s="1">
        <v>130</v>
      </c>
      <c r="L97" s="1" t="s">
        <v>25</v>
      </c>
      <c r="M97" s="1">
        <v>1400</v>
      </c>
      <c r="N97" s="1">
        <v>620</v>
      </c>
      <c r="O97" s="1">
        <v>5</v>
      </c>
      <c r="P97" s="1" t="s">
        <v>63</v>
      </c>
      <c r="Q97" s="1" t="s">
        <v>89</v>
      </c>
      <c r="R97" s="1">
        <v>4834</v>
      </c>
      <c r="S97" s="1">
        <v>1920</v>
      </c>
      <c r="T97" s="1">
        <v>1574</v>
      </c>
      <c r="U97" s="1" t="s">
        <v>34</v>
      </c>
      <c r="V97" s="3" t="s">
        <v>247</v>
      </c>
    </row>
    <row r="98" spans="1:22">
      <c r="A98" s="1" t="s">
        <v>241</v>
      </c>
      <c r="B98" s="3" t="s">
        <v>248</v>
      </c>
      <c r="C98" s="1">
        <v>190</v>
      </c>
      <c r="D98" s="1">
        <v>73.7</v>
      </c>
      <c r="E98" s="1" t="s">
        <v>24</v>
      </c>
      <c r="F98" s="1">
        <v>484</v>
      </c>
      <c r="G98" s="1">
        <v>345</v>
      </c>
      <c r="H98" s="1">
        <v>141</v>
      </c>
      <c r="I98" s="1">
        <v>415</v>
      </c>
      <c r="J98" s="1">
        <v>7.7</v>
      </c>
      <c r="K98" s="1">
        <v>100</v>
      </c>
      <c r="L98" s="1" t="s">
        <v>25</v>
      </c>
      <c r="M98" s="1">
        <v>1260</v>
      </c>
      <c r="N98" s="1">
        <v>620</v>
      </c>
      <c r="O98" s="1">
        <v>5</v>
      </c>
      <c r="P98" s="1" t="s">
        <v>26</v>
      </c>
      <c r="Q98" s="1" t="s">
        <v>89</v>
      </c>
      <c r="R98" s="1">
        <v>4834</v>
      </c>
      <c r="S98" s="1">
        <v>1920</v>
      </c>
      <c r="T98" s="1">
        <v>1574</v>
      </c>
      <c r="U98" s="1" t="s">
        <v>34</v>
      </c>
      <c r="V98" s="3" t="s">
        <v>249</v>
      </c>
    </row>
    <row r="99" spans="1:22">
      <c r="A99" s="1" t="s">
        <v>241</v>
      </c>
      <c r="B99" s="3" t="s">
        <v>250</v>
      </c>
      <c r="C99" s="1">
        <v>190</v>
      </c>
      <c r="D99" s="1">
        <v>97.2</v>
      </c>
      <c r="E99" s="1" t="s">
        <v>24</v>
      </c>
      <c r="F99" s="1">
        <v>484</v>
      </c>
      <c r="G99" s="1">
        <v>345</v>
      </c>
      <c r="H99" s="1">
        <v>136</v>
      </c>
      <c r="I99" s="1">
        <v>545</v>
      </c>
      <c r="J99" s="1">
        <v>7.8</v>
      </c>
      <c r="K99" s="1">
        <v>130</v>
      </c>
      <c r="L99" s="1" t="s">
        <v>25</v>
      </c>
      <c r="M99" s="1">
        <v>1200</v>
      </c>
      <c r="N99" s="1">
        <v>620</v>
      </c>
      <c r="O99" s="1">
        <v>5</v>
      </c>
      <c r="P99" s="1" t="s">
        <v>26</v>
      </c>
      <c r="Q99" s="1" t="s">
        <v>89</v>
      </c>
      <c r="R99" s="1">
        <v>4834</v>
      </c>
      <c r="S99" s="1">
        <v>1920</v>
      </c>
      <c r="T99" s="1">
        <v>1574</v>
      </c>
      <c r="U99" s="1" t="s">
        <v>34</v>
      </c>
      <c r="V99" s="3" t="s">
        <v>251</v>
      </c>
    </row>
    <row r="100" spans="1:22">
      <c r="A100" s="1" t="s">
        <v>252</v>
      </c>
      <c r="B100" s="3" t="s">
        <v>253</v>
      </c>
      <c r="C100" s="1">
        <v>125</v>
      </c>
      <c r="D100" s="1">
        <v>25</v>
      </c>
      <c r="E100" s="1" t="s">
        <v>24</v>
      </c>
      <c r="F100" s="1">
        <v>72</v>
      </c>
      <c r="G100" s="1">
        <v>125</v>
      </c>
      <c r="H100" s="1">
        <v>109</v>
      </c>
      <c r="I100" s="1">
        <v>165</v>
      </c>
      <c r="J100" s="1">
        <v>19.100000000000001</v>
      </c>
      <c r="K100" s="1">
        <v>29</v>
      </c>
      <c r="L100" s="1" t="s">
        <v>25</v>
      </c>
      <c r="M100" s="1">
        <v>0</v>
      </c>
      <c r="N100" s="1">
        <v>308</v>
      </c>
      <c r="O100" s="1">
        <v>4</v>
      </c>
      <c r="P100" s="1" t="s">
        <v>26</v>
      </c>
      <c r="Q100" s="1" t="s">
        <v>254</v>
      </c>
      <c r="R100" s="1">
        <v>3700</v>
      </c>
      <c r="S100" s="1">
        <v>1622</v>
      </c>
      <c r="T100" s="1">
        <v>1516</v>
      </c>
      <c r="U100" s="1" t="s">
        <v>28</v>
      </c>
      <c r="V100" s="3" t="s">
        <v>255</v>
      </c>
    </row>
    <row r="101" spans="1:22">
      <c r="A101" s="1" t="s">
        <v>252</v>
      </c>
      <c r="B101" s="3" t="s">
        <v>256</v>
      </c>
      <c r="C101" s="1">
        <v>125</v>
      </c>
      <c r="D101" s="1">
        <v>25</v>
      </c>
      <c r="E101" s="1" t="s">
        <v>24</v>
      </c>
      <c r="F101" s="1">
        <v>72</v>
      </c>
      <c r="G101" s="1">
        <v>113</v>
      </c>
      <c r="H101" s="1">
        <v>114</v>
      </c>
      <c r="I101" s="1">
        <v>160</v>
      </c>
      <c r="J101" s="1">
        <v>13.7</v>
      </c>
      <c r="K101" s="1">
        <v>29</v>
      </c>
      <c r="L101" s="1" t="s">
        <v>25</v>
      </c>
      <c r="M101" s="1">
        <v>0</v>
      </c>
      <c r="N101" s="1">
        <v>308</v>
      </c>
      <c r="O101" s="1">
        <v>4</v>
      </c>
      <c r="P101" s="1" t="s">
        <v>26</v>
      </c>
      <c r="Q101" s="1" t="s">
        <v>254</v>
      </c>
      <c r="R101" s="1">
        <v>3700</v>
      </c>
      <c r="S101" s="1">
        <v>1622</v>
      </c>
      <c r="T101" s="1">
        <v>1516</v>
      </c>
      <c r="U101" s="1" t="s">
        <v>28</v>
      </c>
      <c r="V101" s="3" t="s">
        <v>257</v>
      </c>
    </row>
    <row r="102" spans="1:22">
      <c r="A102" s="1" t="s">
        <v>258</v>
      </c>
      <c r="B102" s="3" t="s">
        <v>259</v>
      </c>
      <c r="C102" s="1">
        <v>140</v>
      </c>
      <c r="D102" s="1">
        <v>29</v>
      </c>
      <c r="E102" s="1" t="s">
        <v>24</v>
      </c>
      <c r="F102" s="1">
        <v>72</v>
      </c>
      <c r="G102" s="1">
        <v>160</v>
      </c>
      <c r="H102" s="1">
        <v>126</v>
      </c>
      <c r="I102" s="1">
        <v>190</v>
      </c>
      <c r="J102" s="1">
        <v>12.5</v>
      </c>
      <c r="K102" s="1">
        <v>50</v>
      </c>
      <c r="L102" s="1" t="s">
        <v>25</v>
      </c>
      <c r="M102" s="1"/>
      <c r="N102" s="1">
        <v>326</v>
      </c>
      <c r="O102" s="1">
        <v>5</v>
      </c>
      <c r="P102" s="1" t="s">
        <v>26</v>
      </c>
      <c r="Q102" s="1" t="s">
        <v>27</v>
      </c>
      <c r="R102" s="1">
        <v>4020</v>
      </c>
      <c r="S102" s="1">
        <v>1810</v>
      </c>
      <c r="T102" s="1">
        <v>1570</v>
      </c>
      <c r="U102" s="1" t="s">
        <v>28</v>
      </c>
      <c r="V102" s="3" t="s">
        <v>260</v>
      </c>
    </row>
    <row r="103" spans="1:22">
      <c r="A103" s="1" t="s">
        <v>258</v>
      </c>
      <c r="B103" s="3" t="s">
        <v>261</v>
      </c>
      <c r="C103" s="1">
        <v>140</v>
      </c>
      <c r="D103" s="1">
        <v>40</v>
      </c>
      <c r="E103" s="1" t="s">
        <v>24</v>
      </c>
      <c r="F103" s="1">
        <v>484</v>
      </c>
      <c r="G103" s="1">
        <v>160</v>
      </c>
      <c r="H103" s="1">
        <v>129</v>
      </c>
      <c r="I103" s="1">
        <v>255</v>
      </c>
      <c r="J103" s="1">
        <v>12.5</v>
      </c>
      <c r="K103" s="1">
        <v>51</v>
      </c>
      <c r="L103" s="1" t="s">
        <v>25</v>
      </c>
      <c r="M103" s="1"/>
      <c r="N103" s="1">
        <v>326</v>
      </c>
      <c r="O103" s="1">
        <v>5</v>
      </c>
      <c r="P103" s="1" t="s">
        <v>26</v>
      </c>
      <c r="Q103" s="1" t="s">
        <v>27</v>
      </c>
      <c r="R103" s="1">
        <v>4020</v>
      </c>
      <c r="S103" s="1">
        <v>1810</v>
      </c>
      <c r="T103" s="1">
        <v>1570</v>
      </c>
      <c r="U103" s="1" t="s">
        <v>28</v>
      </c>
      <c r="V103" s="3" t="s">
        <v>262</v>
      </c>
    </row>
    <row r="104" spans="1:22">
      <c r="A104" s="1" t="s">
        <v>263</v>
      </c>
      <c r="B104" s="3" t="s">
        <v>264</v>
      </c>
      <c r="C104" s="1">
        <v>150</v>
      </c>
      <c r="D104" s="1">
        <v>81</v>
      </c>
      <c r="E104" s="1" t="s">
        <v>24</v>
      </c>
      <c r="F104" s="1">
        <v>484</v>
      </c>
      <c r="G104" s="1">
        <v>320</v>
      </c>
      <c r="H104" s="1">
        <v>203</v>
      </c>
      <c r="I104" s="1">
        <v>390</v>
      </c>
      <c r="J104" s="1">
        <v>9.5</v>
      </c>
      <c r="K104" s="1">
        <v>65</v>
      </c>
      <c r="L104" s="1" t="s">
        <v>25</v>
      </c>
      <c r="M104" s="1"/>
      <c r="N104" s="1">
        <v>467</v>
      </c>
      <c r="O104" s="1">
        <v>5</v>
      </c>
      <c r="P104" s="1" t="s">
        <v>26</v>
      </c>
      <c r="Q104" s="1" t="s">
        <v>89</v>
      </c>
      <c r="R104" s="1">
        <v>4698</v>
      </c>
      <c r="S104" s="1">
        <v>1908</v>
      </c>
      <c r="T104" s="1">
        <v>1696</v>
      </c>
      <c r="U104" s="1" t="s">
        <v>34</v>
      </c>
      <c r="V104" s="3" t="s">
        <v>265</v>
      </c>
    </row>
    <row r="105" spans="1:22">
      <c r="A105" s="1" t="s">
        <v>266</v>
      </c>
      <c r="B105" s="3" t="s">
        <v>267</v>
      </c>
      <c r="C105" s="1">
        <v>135</v>
      </c>
      <c r="D105" s="1">
        <v>21.3</v>
      </c>
      <c r="E105" s="1" t="s">
        <v>24</v>
      </c>
      <c r="F105" s="1">
        <v>108</v>
      </c>
      <c r="G105" s="1">
        <v>220</v>
      </c>
      <c r="H105" s="1">
        <v>112</v>
      </c>
      <c r="I105" s="1">
        <v>135</v>
      </c>
      <c r="J105" s="1">
        <v>9</v>
      </c>
      <c r="K105" s="1">
        <v>40</v>
      </c>
      <c r="L105" s="1" t="s">
        <v>25</v>
      </c>
      <c r="M105" s="1">
        <v>0</v>
      </c>
      <c r="N105" s="1">
        <v>185</v>
      </c>
      <c r="O105" s="1">
        <v>4</v>
      </c>
      <c r="P105" s="1" t="s">
        <v>26</v>
      </c>
      <c r="Q105" s="1" t="s">
        <v>27</v>
      </c>
      <c r="R105" s="1">
        <v>3631</v>
      </c>
      <c r="S105" s="1">
        <v>1683</v>
      </c>
      <c r="T105" s="1">
        <v>1529</v>
      </c>
      <c r="U105" s="1" t="s">
        <v>28</v>
      </c>
      <c r="V105" s="3" t="s">
        <v>268</v>
      </c>
    </row>
    <row r="106" spans="1:22">
      <c r="A106" s="1" t="s">
        <v>266</v>
      </c>
      <c r="B106" s="3" t="s">
        <v>269</v>
      </c>
      <c r="C106" s="1">
        <v>150</v>
      </c>
      <c r="D106" s="1">
        <v>37.299999999999997</v>
      </c>
      <c r="E106" s="1" t="s">
        <v>24</v>
      </c>
      <c r="F106" s="1">
        <v>192</v>
      </c>
      <c r="G106" s="1">
        <v>220</v>
      </c>
      <c r="H106" s="1">
        <v>122</v>
      </c>
      <c r="I106" s="1">
        <v>235</v>
      </c>
      <c r="J106" s="1">
        <v>9</v>
      </c>
      <c r="K106" s="1">
        <v>67</v>
      </c>
      <c r="L106" s="1" t="s">
        <v>25</v>
      </c>
      <c r="M106" s="1">
        <v>0</v>
      </c>
      <c r="N106" s="1">
        <v>185</v>
      </c>
      <c r="O106" s="1">
        <v>4</v>
      </c>
      <c r="P106" s="1" t="s">
        <v>26</v>
      </c>
      <c r="Q106" s="1" t="s">
        <v>27</v>
      </c>
      <c r="R106" s="1">
        <v>3631</v>
      </c>
      <c r="S106" s="1">
        <v>1683</v>
      </c>
      <c r="T106" s="1">
        <v>1529</v>
      </c>
      <c r="U106" s="1" t="s">
        <v>28</v>
      </c>
      <c r="V106" s="3" t="s">
        <v>270</v>
      </c>
    </row>
    <row r="107" spans="1:22">
      <c r="A107" s="1" t="s">
        <v>266</v>
      </c>
      <c r="B107" s="3" t="s">
        <v>271</v>
      </c>
      <c r="C107" s="1">
        <v>135</v>
      </c>
      <c r="D107" s="1">
        <v>21.3</v>
      </c>
      <c r="E107" s="1" t="s">
        <v>24</v>
      </c>
      <c r="F107" s="1">
        <v>108</v>
      </c>
      <c r="G107" s="1">
        <v>220</v>
      </c>
      <c r="H107" s="1">
        <v>112</v>
      </c>
      <c r="I107" s="1">
        <v>135</v>
      </c>
      <c r="J107" s="1">
        <v>9</v>
      </c>
      <c r="K107" s="1">
        <v>40</v>
      </c>
      <c r="L107" s="1" t="s">
        <v>25</v>
      </c>
      <c r="M107" s="1">
        <v>0</v>
      </c>
      <c r="N107" s="1">
        <v>185</v>
      </c>
      <c r="O107" s="1">
        <v>4</v>
      </c>
      <c r="P107" s="1" t="s">
        <v>26</v>
      </c>
      <c r="Q107" s="1" t="s">
        <v>27</v>
      </c>
      <c r="R107" s="1">
        <v>3631</v>
      </c>
      <c r="S107" s="1">
        <v>1683</v>
      </c>
      <c r="T107" s="1">
        <v>1529</v>
      </c>
      <c r="U107" s="1" t="s">
        <v>272</v>
      </c>
      <c r="V107" s="3" t="s">
        <v>273</v>
      </c>
    </row>
    <row r="108" spans="1:22">
      <c r="A108" s="1" t="s">
        <v>266</v>
      </c>
      <c r="B108" s="3" t="s">
        <v>274</v>
      </c>
      <c r="C108" s="1">
        <v>150</v>
      </c>
      <c r="D108" s="1">
        <v>37.299999999999997</v>
      </c>
      <c r="E108" s="1" t="s">
        <v>24</v>
      </c>
      <c r="F108" s="1">
        <v>192</v>
      </c>
      <c r="G108" s="1">
        <v>220</v>
      </c>
      <c r="H108" s="1">
        <v>125</v>
      </c>
      <c r="I108" s="1">
        <v>230</v>
      </c>
      <c r="J108" s="1">
        <v>9</v>
      </c>
      <c r="K108" s="1">
        <v>67</v>
      </c>
      <c r="L108" s="1" t="s">
        <v>25</v>
      </c>
      <c r="M108" s="1">
        <v>0</v>
      </c>
      <c r="N108" s="1">
        <v>185</v>
      </c>
      <c r="O108" s="1">
        <v>4</v>
      </c>
      <c r="P108" s="1" t="s">
        <v>26</v>
      </c>
      <c r="Q108" s="1" t="s">
        <v>27</v>
      </c>
      <c r="R108" s="1">
        <v>3631</v>
      </c>
      <c r="S108" s="1">
        <v>1683</v>
      </c>
      <c r="T108" s="1">
        <v>1529</v>
      </c>
      <c r="U108" s="1" t="s">
        <v>272</v>
      </c>
      <c r="V108" s="3" t="s">
        <v>275</v>
      </c>
    </row>
    <row r="109" spans="1:22">
      <c r="A109" s="1" t="s">
        <v>266</v>
      </c>
      <c r="B109" s="3" t="s">
        <v>276</v>
      </c>
      <c r="C109" s="1">
        <v>135</v>
      </c>
      <c r="D109" s="1">
        <v>21.3</v>
      </c>
      <c r="E109" s="1" t="s">
        <v>24</v>
      </c>
      <c r="F109" s="1">
        <v>108</v>
      </c>
      <c r="G109" s="1">
        <v>220</v>
      </c>
      <c r="H109" s="1">
        <v>112</v>
      </c>
      <c r="I109" s="1">
        <v>135</v>
      </c>
      <c r="J109" s="1">
        <v>9</v>
      </c>
      <c r="K109" s="1">
        <v>40</v>
      </c>
      <c r="L109" s="1" t="s">
        <v>25</v>
      </c>
      <c r="M109" s="1">
        <v>0</v>
      </c>
      <c r="N109" s="1">
        <v>185</v>
      </c>
      <c r="O109" s="1">
        <v>4</v>
      </c>
      <c r="P109" s="1" t="s">
        <v>26</v>
      </c>
      <c r="Q109" s="1" t="s">
        <v>27</v>
      </c>
      <c r="R109" s="1">
        <v>3631</v>
      </c>
      <c r="S109" s="1">
        <v>1683</v>
      </c>
      <c r="T109" s="1">
        <v>1529</v>
      </c>
      <c r="U109" s="1" t="s">
        <v>28</v>
      </c>
      <c r="V109" s="3" t="s">
        <v>277</v>
      </c>
    </row>
    <row r="110" spans="1:22">
      <c r="A110" s="1" t="s">
        <v>266</v>
      </c>
      <c r="B110" s="3" t="s">
        <v>278</v>
      </c>
      <c r="C110" s="1">
        <v>150</v>
      </c>
      <c r="D110" s="1">
        <v>37.299999999999997</v>
      </c>
      <c r="E110" s="1" t="s">
        <v>24</v>
      </c>
      <c r="F110" s="1">
        <v>192</v>
      </c>
      <c r="G110" s="1">
        <v>220</v>
      </c>
      <c r="H110" s="1">
        <v>118</v>
      </c>
      <c r="I110" s="1">
        <v>235</v>
      </c>
      <c r="J110" s="1">
        <v>9</v>
      </c>
      <c r="K110" s="1">
        <v>67</v>
      </c>
      <c r="L110" s="1" t="s">
        <v>25</v>
      </c>
      <c r="M110" s="1">
        <v>0</v>
      </c>
      <c r="N110" s="1">
        <v>185</v>
      </c>
      <c r="O110" s="1">
        <v>4</v>
      </c>
      <c r="P110" s="1" t="s">
        <v>26</v>
      </c>
      <c r="Q110" s="1" t="s">
        <v>27</v>
      </c>
      <c r="R110" s="1">
        <v>3631</v>
      </c>
      <c r="S110" s="1">
        <v>1683</v>
      </c>
      <c r="T110" s="1">
        <v>1529</v>
      </c>
      <c r="U110" s="1" t="s">
        <v>28</v>
      </c>
      <c r="V110" s="3" t="s">
        <v>279</v>
      </c>
    </row>
    <row r="111" spans="1:22">
      <c r="A111" s="1" t="s">
        <v>266</v>
      </c>
      <c r="B111" s="3" t="s">
        <v>280</v>
      </c>
      <c r="C111" s="1">
        <v>150</v>
      </c>
      <c r="D111" s="1">
        <v>50.8</v>
      </c>
      <c r="E111" s="1" t="s">
        <v>24</v>
      </c>
      <c r="F111" s="1">
        <v>102</v>
      </c>
      <c r="G111" s="1">
        <v>260</v>
      </c>
      <c r="H111" s="1">
        <v>124</v>
      </c>
      <c r="I111" s="1">
        <v>310</v>
      </c>
      <c r="J111" s="1">
        <v>9</v>
      </c>
      <c r="K111" s="1">
        <v>79</v>
      </c>
      <c r="L111" s="1" t="s">
        <v>25</v>
      </c>
      <c r="M111" s="1">
        <v>0</v>
      </c>
      <c r="N111" s="1">
        <v>360</v>
      </c>
      <c r="O111" s="1">
        <v>5</v>
      </c>
      <c r="P111" s="1" t="s">
        <v>26</v>
      </c>
      <c r="Q111" s="1" t="s">
        <v>33</v>
      </c>
      <c r="R111" s="1">
        <v>4171</v>
      </c>
      <c r="S111" s="1">
        <v>1781</v>
      </c>
      <c r="T111" s="1">
        <v>1523</v>
      </c>
      <c r="U111" s="1" t="s">
        <v>34</v>
      </c>
      <c r="V111" s="3" t="s">
        <v>281</v>
      </c>
    </row>
    <row r="112" spans="1:22">
      <c r="A112" s="1" t="s">
        <v>266</v>
      </c>
      <c r="B112" s="3" t="s">
        <v>282</v>
      </c>
      <c r="C112" s="1">
        <v>132</v>
      </c>
      <c r="D112" s="1">
        <v>43.8</v>
      </c>
      <c r="E112" s="1" t="s">
        <v>24</v>
      </c>
      <c r="F112" s="1">
        <v>484</v>
      </c>
      <c r="G112" s="1">
        <v>122</v>
      </c>
      <c r="H112" s="1">
        <v>136</v>
      </c>
      <c r="I112" s="1">
        <v>260</v>
      </c>
      <c r="J112" s="1">
        <v>11</v>
      </c>
      <c r="K112" s="1">
        <v>60</v>
      </c>
      <c r="L112" s="1" t="s">
        <v>25</v>
      </c>
      <c r="M112" s="1">
        <v>550</v>
      </c>
      <c r="N112" s="1">
        <v>361</v>
      </c>
      <c r="O112" s="1">
        <v>5</v>
      </c>
      <c r="P112" s="1" t="s">
        <v>26</v>
      </c>
      <c r="Q112" s="1" t="s">
        <v>27</v>
      </c>
      <c r="R112" s="1">
        <v>3999</v>
      </c>
      <c r="S112" s="1">
        <v>1763</v>
      </c>
      <c r="T112" s="1">
        <v>1570</v>
      </c>
      <c r="U112" s="1" t="s">
        <v>28</v>
      </c>
      <c r="V112" s="3" t="s">
        <v>283</v>
      </c>
    </row>
    <row r="113" spans="1:22">
      <c r="A113" s="1" t="s">
        <v>284</v>
      </c>
      <c r="B113" s="3" t="s">
        <v>285</v>
      </c>
      <c r="C113" s="1">
        <v>180</v>
      </c>
      <c r="D113" s="1">
        <v>79</v>
      </c>
      <c r="E113" s="1" t="s">
        <v>24</v>
      </c>
      <c r="F113" s="1">
        <v>288</v>
      </c>
      <c r="G113" s="1">
        <v>679</v>
      </c>
      <c r="H113" s="1">
        <v>148</v>
      </c>
      <c r="I113" s="1">
        <v>455</v>
      </c>
      <c r="J113" s="1">
        <v>5.3</v>
      </c>
      <c r="K113" s="1">
        <v>135</v>
      </c>
      <c r="L113" s="1" t="s">
        <v>25</v>
      </c>
      <c r="M113" s="1">
        <v>1200</v>
      </c>
      <c r="N113" s="1">
        <v>572</v>
      </c>
      <c r="O113" s="1">
        <v>5</v>
      </c>
      <c r="P113" s="1" t="s">
        <v>63</v>
      </c>
      <c r="Q113" s="1" t="s">
        <v>122</v>
      </c>
      <c r="R113" s="1">
        <v>4643</v>
      </c>
      <c r="S113" s="1">
        <v>1872</v>
      </c>
      <c r="T113" s="1">
        <v>1626</v>
      </c>
      <c r="U113" s="1" t="s">
        <v>66</v>
      </c>
      <c r="V113" s="3" t="s">
        <v>286</v>
      </c>
    </row>
    <row r="114" spans="1:22">
      <c r="A114" s="1" t="s">
        <v>284</v>
      </c>
      <c r="B114" s="3" t="s">
        <v>287</v>
      </c>
      <c r="C114" s="1">
        <v>180</v>
      </c>
      <c r="D114" s="1">
        <v>77</v>
      </c>
      <c r="E114" s="1" t="s">
        <v>24</v>
      </c>
      <c r="F114" s="1">
        <v>288</v>
      </c>
      <c r="G114" s="1">
        <v>545</v>
      </c>
      <c r="H114" s="1">
        <v>135</v>
      </c>
      <c r="I114" s="1">
        <v>455</v>
      </c>
      <c r="J114" s="1">
        <v>6.4</v>
      </c>
      <c r="K114" s="1">
        <v>120</v>
      </c>
      <c r="L114" s="1" t="s">
        <v>25</v>
      </c>
      <c r="M114" s="1">
        <v>1000</v>
      </c>
      <c r="N114" s="1">
        <v>572</v>
      </c>
      <c r="O114" s="1">
        <v>5</v>
      </c>
      <c r="P114" s="1" t="s">
        <v>56</v>
      </c>
      <c r="Q114" s="1" t="s">
        <v>122</v>
      </c>
      <c r="R114" s="1">
        <v>4643</v>
      </c>
      <c r="S114" s="1">
        <v>1872</v>
      </c>
      <c r="T114" s="1">
        <v>1626</v>
      </c>
      <c r="U114" s="1" t="s">
        <v>66</v>
      </c>
      <c r="V114" s="3" t="s">
        <v>288</v>
      </c>
    </row>
    <row r="115" spans="1:22">
      <c r="A115" s="1" t="s">
        <v>284</v>
      </c>
      <c r="B115" s="3" t="s">
        <v>289</v>
      </c>
      <c r="C115" s="1">
        <v>160</v>
      </c>
      <c r="D115" s="1">
        <v>52</v>
      </c>
      <c r="E115" s="1" t="s">
        <v>24</v>
      </c>
      <c r="F115" s="1">
        <v>192</v>
      </c>
      <c r="G115" s="1">
        <v>310</v>
      </c>
      <c r="H115" s="1">
        <v>163</v>
      </c>
      <c r="I115" s="1">
        <v>320</v>
      </c>
      <c r="J115" s="1">
        <v>9</v>
      </c>
      <c r="K115" s="1">
        <v>85</v>
      </c>
      <c r="L115" s="1" t="s">
        <v>25</v>
      </c>
      <c r="M115" s="1">
        <v>1000</v>
      </c>
      <c r="N115" s="1">
        <v>572</v>
      </c>
      <c r="O115" s="1">
        <v>5</v>
      </c>
      <c r="P115" s="1" t="s">
        <v>56</v>
      </c>
      <c r="Q115" s="1" t="s">
        <v>122</v>
      </c>
      <c r="R115" s="1">
        <v>4643</v>
      </c>
      <c r="S115" s="1">
        <v>1872</v>
      </c>
      <c r="T115" s="1">
        <v>1626</v>
      </c>
      <c r="U115" s="1" t="s">
        <v>66</v>
      </c>
      <c r="V115" s="3" t="s">
        <v>290</v>
      </c>
    </row>
    <row r="116" spans="1:22">
      <c r="A116" s="1" t="s">
        <v>284</v>
      </c>
      <c r="B116" s="3" t="s">
        <v>291</v>
      </c>
      <c r="C116" s="1">
        <v>180</v>
      </c>
      <c r="D116" s="1">
        <v>79</v>
      </c>
      <c r="E116" s="1" t="s">
        <v>24</v>
      </c>
      <c r="F116" s="1">
        <v>288</v>
      </c>
      <c r="G116" s="1">
        <v>679</v>
      </c>
      <c r="H116" s="1">
        <v>153</v>
      </c>
      <c r="I116" s="1">
        <v>440</v>
      </c>
      <c r="J116" s="1">
        <v>5.3</v>
      </c>
      <c r="K116" s="1">
        <v>135</v>
      </c>
      <c r="L116" s="1" t="s">
        <v>25</v>
      </c>
      <c r="M116" s="1">
        <v>1200</v>
      </c>
      <c r="N116" s="1">
        <v>536</v>
      </c>
      <c r="O116" s="1">
        <v>5</v>
      </c>
      <c r="P116" s="1" t="s">
        <v>63</v>
      </c>
      <c r="Q116" s="1" t="s">
        <v>40</v>
      </c>
      <c r="R116" s="1">
        <v>4468</v>
      </c>
      <c r="S116" s="1">
        <v>1871</v>
      </c>
      <c r="T116" s="1">
        <v>1639</v>
      </c>
      <c r="U116" s="1" t="s">
        <v>34</v>
      </c>
      <c r="V116" s="3" t="s">
        <v>292</v>
      </c>
    </row>
    <row r="117" spans="1:22">
      <c r="A117" s="1" t="s">
        <v>284</v>
      </c>
      <c r="B117" s="3" t="s">
        <v>293</v>
      </c>
      <c r="C117" s="1">
        <v>180</v>
      </c>
      <c r="D117" s="1">
        <v>77</v>
      </c>
      <c r="E117" s="1" t="s">
        <v>24</v>
      </c>
      <c r="F117" s="1">
        <v>288</v>
      </c>
      <c r="G117" s="1">
        <v>545</v>
      </c>
      <c r="H117" s="1">
        <v>139</v>
      </c>
      <c r="I117" s="1">
        <v>435</v>
      </c>
      <c r="J117" s="1">
        <v>6.4</v>
      </c>
      <c r="K117" s="1">
        <v>120</v>
      </c>
      <c r="L117" s="1" t="s">
        <v>25</v>
      </c>
      <c r="M117" s="1">
        <v>1000</v>
      </c>
      <c r="N117" s="1">
        <v>536</v>
      </c>
      <c r="O117" s="1">
        <v>5</v>
      </c>
      <c r="P117" s="1" t="s">
        <v>56</v>
      </c>
      <c r="Q117" s="1" t="s">
        <v>40</v>
      </c>
      <c r="R117" s="1">
        <v>4468</v>
      </c>
      <c r="S117" s="1">
        <v>1871</v>
      </c>
      <c r="T117" s="1">
        <v>1630</v>
      </c>
      <c r="U117" s="1" t="s">
        <v>34</v>
      </c>
      <c r="V117" s="3" t="s">
        <v>294</v>
      </c>
    </row>
    <row r="118" spans="1:22">
      <c r="A118" s="1" t="s">
        <v>284</v>
      </c>
      <c r="B118" s="3" t="s">
        <v>295</v>
      </c>
      <c r="C118" s="1">
        <v>160</v>
      </c>
      <c r="D118" s="1">
        <v>52</v>
      </c>
      <c r="E118" s="1" t="s">
        <v>24</v>
      </c>
      <c r="F118" s="1">
        <v>192</v>
      </c>
      <c r="G118" s="1">
        <v>310</v>
      </c>
      <c r="H118" s="1">
        <v>137</v>
      </c>
      <c r="I118" s="1">
        <v>305</v>
      </c>
      <c r="J118" s="1">
        <v>8.6999999999999993</v>
      </c>
      <c r="K118" s="1">
        <v>85</v>
      </c>
      <c r="L118" s="1" t="s">
        <v>25</v>
      </c>
      <c r="M118" s="1">
        <v>1000</v>
      </c>
      <c r="N118" s="1">
        <v>536</v>
      </c>
      <c r="O118" s="1">
        <v>5</v>
      </c>
      <c r="P118" s="1" t="s">
        <v>56</v>
      </c>
      <c r="Q118" s="1" t="s">
        <v>40</v>
      </c>
      <c r="R118" s="1">
        <v>4468</v>
      </c>
      <c r="S118" s="1">
        <v>1871</v>
      </c>
      <c r="T118" s="1">
        <v>1630</v>
      </c>
      <c r="U118" s="1" t="s">
        <v>34</v>
      </c>
      <c r="V118" s="3" t="s">
        <v>296</v>
      </c>
    </row>
    <row r="119" spans="1:22">
      <c r="A119" s="1" t="s">
        <v>284</v>
      </c>
      <c r="B119" s="3" t="s">
        <v>297</v>
      </c>
      <c r="C119" s="1">
        <v>180</v>
      </c>
      <c r="D119" s="1">
        <v>88</v>
      </c>
      <c r="E119" s="1" t="s">
        <v>24</v>
      </c>
      <c r="F119" s="1">
        <v>484</v>
      </c>
      <c r="G119" s="1">
        <v>675</v>
      </c>
      <c r="H119" s="1">
        <v>160</v>
      </c>
      <c r="I119" s="1">
        <v>435</v>
      </c>
      <c r="J119" s="1">
        <v>4.8</v>
      </c>
      <c r="K119" s="1">
        <v>105</v>
      </c>
      <c r="L119" s="1" t="s">
        <v>25</v>
      </c>
      <c r="M119" s="1">
        <v>1500</v>
      </c>
      <c r="N119" s="1">
        <v>519</v>
      </c>
      <c r="O119" s="1">
        <v>5</v>
      </c>
      <c r="P119" s="1" t="s">
        <v>63</v>
      </c>
      <c r="Q119" s="1" t="s">
        <v>89</v>
      </c>
      <c r="R119" s="1">
        <v>4713</v>
      </c>
      <c r="S119" s="1">
        <v>1881</v>
      </c>
      <c r="T119" s="1">
        <v>1624</v>
      </c>
      <c r="U119" s="1" t="s">
        <v>34</v>
      </c>
      <c r="V119" s="3" t="s">
        <v>298</v>
      </c>
    </row>
    <row r="120" spans="1:22">
      <c r="A120" s="1" t="s">
        <v>284</v>
      </c>
      <c r="B120" s="3" t="s">
        <v>299</v>
      </c>
      <c r="C120" s="1">
        <v>180</v>
      </c>
      <c r="D120" s="1">
        <v>91</v>
      </c>
      <c r="E120" s="1" t="s">
        <v>24</v>
      </c>
      <c r="F120" s="1">
        <v>376</v>
      </c>
      <c r="G120" s="1">
        <v>675</v>
      </c>
      <c r="H120" s="1">
        <v>165</v>
      </c>
      <c r="I120" s="1">
        <v>445</v>
      </c>
      <c r="J120" s="1">
        <v>4.5999999999999996</v>
      </c>
      <c r="K120" s="1">
        <v>115</v>
      </c>
      <c r="L120" s="1" t="s">
        <v>25</v>
      </c>
      <c r="M120" s="1">
        <v>1500</v>
      </c>
      <c r="N120" s="1">
        <v>519</v>
      </c>
      <c r="O120" s="1">
        <v>5</v>
      </c>
      <c r="P120" s="1" t="s">
        <v>63</v>
      </c>
      <c r="Q120" s="1" t="s">
        <v>89</v>
      </c>
      <c r="R120" s="1">
        <v>4713</v>
      </c>
      <c r="S120" s="1">
        <v>1881</v>
      </c>
      <c r="T120" s="1">
        <v>1624</v>
      </c>
      <c r="U120" s="1" t="s">
        <v>34</v>
      </c>
      <c r="V120" s="3" t="s">
        <v>300</v>
      </c>
    </row>
    <row r="121" spans="1:22">
      <c r="A121" s="1" t="s">
        <v>284</v>
      </c>
      <c r="B121" s="3" t="s">
        <v>301</v>
      </c>
      <c r="C121" s="1">
        <v>180</v>
      </c>
      <c r="D121" s="1">
        <v>88</v>
      </c>
      <c r="E121" s="1" t="s">
        <v>24</v>
      </c>
      <c r="F121" s="1">
        <v>484</v>
      </c>
      <c r="G121" s="1">
        <v>525</v>
      </c>
      <c r="H121" s="1">
        <v>147</v>
      </c>
      <c r="I121" s="1">
        <v>475</v>
      </c>
      <c r="J121" s="1">
        <v>6.1</v>
      </c>
      <c r="K121" s="1">
        <v>105</v>
      </c>
      <c r="L121" s="1" t="s">
        <v>25</v>
      </c>
      <c r="M121" s="1">
        <v>1500</v>
      </c>
      <c r="N121" s="1">
        <v>519</v>
      </c>
      <c r="O121" s="1">
        <v>5</v>
      </c>
      <c r="P121" s="1" t="s">
        <v>56</v>
      </c>
      <c r="Q121" s="1" t="s">
        <v>89</v>
      </c>
      <c r="R121" s="1">
        <v>4713</v>
      </c>
      <c r="S121" s="1">
        <v>1881</v>
      </c>
      <c r="T121" s="1">
        <v>1624</v>
      </c>
      <c r="U121" s="1" t="s">
        <v>34</v>
      </c>
      <c r="V121" s="3" t="s">
        <v>302</v>
      </c>
    </row>
    <row r="122" spans="1:22">
      <c r="A122" s="1" t="s">
        <v>284</v>
      </c>
      <c r="B122" s="3" t="s">
        <v>303</v>
      </c>
      <c r="C122" s="1">
        <v>180</v>
      </c>
      <c r="D122" s="1">
        <v>91</v>
      </c>
      <c r="E122" s="1" t="s">
        <v>24</v>
      </c>
      <c r="F122" s="1">
        <v>376</v>
      </c>
      <c r="G122" s="1">
        <v>525</v>
      </c>
      <c r="H122" s="1">
        <v>152</v>
      </c>
      <c r="I122" s="1">
        <v>480</v>
      </c>
      <c r="J122" s="1">
        <v>5.9</v>
      </c>
      <c r="K122" s="1">
        <v>115</v>
      </c>
      <c r="L122" s="1" t="s">
        <v>25</v>
      </c>
      <c r="M122" s="1">
        <v>1500</v>
      </c>
      <c r="N122" s="1">
        <v>519</v>
      </c>
      <c r="O122" s="1">
        <v>5</v>
      </c>
      <c r="P122" s="1" t="s">
        <v>56</v>
      </c>
      <c r="Q122" s="1" t="s">
        <v>89</v>
      </c>
      <c r="R122" s="1">
        <v>4713</v>
      </c>
      <c r="S122" s="1">
        <v>1881</v>
      </c>
      <c r="T122" s="1">
        <v>1624</v>
      </c>
      <c r="U122" s="1" t="s">
        <v>34</v>
      </c>
      <c r="V122" s="3" t="s">
        <v>304</v>
      </c>
    </row>
    <row r="123" spans="1:22">
      <c r="A123" s="1" t="s">
        <v>284</v>
      </c>
      <c r="B123" s="3" t="s">
        <v>305</v>
      </c>
      <c r="C123" s="1">
        <v>200</v>
      </c>
      <c r="D123" s="1">
        <v>91</v>
      </c>
      <c r="E123" s="1" t="s">
        <v>24</v>
      </c>
      <c r="F123" s="1">
        <v>376</v>
      </c>
      <c r="G123" s="1">
        <v>950</v>
      </c>
      <c r="H123" s="1">
        <v>177</v>
      </c>
      <c r="I123" s="1">
        <v>425</v>
      </c>
      <c r="J123" s="1">
        <v>3.8</v>
      </c>
      <c r="K123" s="1">
        <v>115</v>
      </c>
      <c r="L123" s="1" t="s">
        <v>25</v>
      </c>
      <c r="M123" s="1">
        <v>750</v>
      </c>
      <c r="N123" s="1">
        <v>519</v>
      </c>
      <c r="O123" s="1">
        <v>5</v>
      </c>
      <c r="P123" s="1" t="s">
        <v>63</v>
      </c>
      <c r="Q123" s="1" t="s">
        <v>89</v>
      </c>
      <c r="R123" s="1">
        <v>4743</v>
      </c>
      <c r="S123" s="1">
        <v>1881</v>
      </c>
      <c r="T123" s="1">
        <v>1613</v>
      </c>
      <c r="U123" s="1" t="s">
        <v>34</v>
      </c>
      <c r="V123" s="3" t="s">
        <v>306</v>
      </c>
    </row>
    <row r="124" spans="1:22">
      <c r="A124" s="1" t="s">
        <v>284</v>
      </c>
      <c r="B124" s="3" t="s">
        <v>307</v>
      </c>
      <c r="C124" s="1">
        <v>200</v>
      </c>
      <c r="D124" s="1">
        <v>91</v>
      </c>
      <c r="E124" s="1" t="s">
        <v>24</v>
      </c>
      <c r="F124" s="1">
        <v>376</v>
      </c>
      <c r="G124" s="1">
        <v>950</v>
      </c>
      <c r="H124" s="1">
        <v>177</v>
      </c>
      <c r="I124" s="1">
        <v>435</v>
      </c>
      <c r="J124" s="1">
        <v>3.8</v>
      </c>
      <c r="K124" s="1">
        <v>115</v>
      </c>
      <c r="L124" s="1" t="s">
        <v>25</v>
      </c>
      <c r="M124" s="1">
        <v>750</v>
      </c>
      <c r="N124" s="1">
        <v>519</v>
      </c>
      <c r="O124" s="1">
        <v>5</v>
      </c>
      <c r="P124" s="1" t="s">
        <v>63</v>
      </c>
      <c r="Q124" s="1" t="s">
        <v>89</v>
      </c>
      <c r="R124" s="1">
        <v>4743</v>
      </c>
      <c r="S124" s="1">
        <v>1881</v>
      </c>
      <c r="T124" s="1">
        <v>1613</v>
      </c>
      <c r="U124" s="1" t="s">
        <v>34</v>
      </c>
      <c r="V124" s="3" t="s">
        <v>308</v>
      </c>
    </row>
    <row r="125" spans="1:22">
      <c r="A125" s="1" t="s">
        <v>284</v>
      </c>
      <c r="B125" s="3" t="s">
        <v>309</v>
      </c>
      <c r="C125" s="1">
        <v>200</v>
      </c>
      <c r="D125" s="1">
        <v>91</v>
      </c>
      <c r="E125" s="1" t="s">
        <v>24</v>
      </c>
      <c r="F125" s="1">
        <v>376</v>
      </c>
      <c r="G125" s="1">
        <v>950</v>
      </c>
      <c r="H125" s="1">
        <v>178</v>
      </c>
      <c r="I125" s="1">
        <v>415</v>
      </c>
      <c r="J125" s="1">
        <v>3.9</v>
      </c>
      <c r="K125" s="1">
        <v>115</v>
      </c>
      <c r="L125" s="1" t="s">
        <v>25</v>
      </c>
      <c r="M125" s="1">
        <v>750</v>
      </c>
      <c r="N125" s="1">
        <v>519</v>
      </c>
      <c r="O125" s="1">
        <v>5</v>
      </c>
      <c r="P125" s="1" t="s">
        <v>63</v>
      </c>
      <c r="Q125" s="1" t="s">
        <v>89</v>
      </c>
      <c r="R125" s="1">
        <v>4743</v>
      </c>
      <c r="S125" s="1">
        <v>1881</v>
      </c>
      <c r="T125" s="1">
        <v>1633</v>
      </c>
      <c r="U125" s="1" t="s">
        <v>34</v>
      </c>
      <c r="V125" s="3" t="s">
        <v>310</v>
      </c>
    </row>
    <row r="126" spans="1:22">
      <c r="A126" s="1" t="s">
        <v>284</v>
      </c>
      <c r="B126" s="3" t="s">
        <v>311</v>
      </c>
      <c r="C126" s="1">
        <v>200</v>
      </c>
      <c r="D126" s="1">
        <v>91</v>
      </c>
      <c r="E126" s="1" t="s">
        <v>24</v>
      </c>
      <c r="F126" s="1">
        <v>376</v>
      </c>
      <c r="G126" s="1">
        <v>950</v>
      </c>
      <c r="H126" s="1">
        <v>178</v>
      </c>
      <c r="I126" s="1">
        <v>410</v>
      </c>
      <c r="J126" s="1">
        <v>3.9</v>
      </c>
      <c r="K126" s="1">
        <v>115</v>
      </c>
      <c r="L126" s="1" t="s">
        <v>25</v>
      </c>
      <c r="M126" s="1">
        <v>750</v>
      </c>
      <c r="N126" s="1">
        <v>519</v>
      </c>
      <c r="O126" s="1">
        <v>5</v>
      </c>
      <c r="P126" s="1" t="s">
        <v>63</v>
      </c>
      <c r="Q126" s="1" t="s">
        <v>89</v>
      </c>
      <c r="R126" s="1">
        <v>4743</v>
      </c>
      <c r="S126" s="1">
        <v>1881</v>
      </c>
      <c r="T126" s="1">
        <v>1633</v>
      </c>
      <c r="U126" s="1" t="s">
        <v>34</v>
      </c>
      <c r="V126" s="3" t="s">
        <v>312</v>
      </c>
    </row>
    <row r="127" spans="1:22">
      <c r="A127" s="1" t="s">
        <v>284</v>
      </c>
      <c r="B127" s="3" t="s">
        <v>313</v>
      </c>
      <c r="C127" s="1">
        <v>180</v>
      </c>
      <c r="D127" s="1">
        <v>72.599999999999994</v>
      </c>
      <c r="E127" s="1" t="s">
        <v>24</v>
      </c>
      <c r="F127" s="1">
        <v>484</v>
      </c>
      <c r="G127" s="1">
        <v>525</v>
      </c>
      <c r="H127" s="1">
        <v>154</v>
      </c>
      <c r="I127" s="1">
        <v>385</v>
      </c>
      <c r="J127" s="1">
        <v>6.2</v>
      </c>
      <c r="K127" s="1">
        <v>100</v>
      </c>
      <c r="L127" s="1" t="s">
        <v>25</v>
      </c>
      <c r="M127" s="1">
        <v>750</v>
      </c>
      <c r="N127" s="1">
        <v>519</v>
      </c>
      <c r="O127" s="1">
        <v>5</v>
      </c>
      <c r="P127" s="1" t="s">
        <v>56</v>
      </c>
      <c r="Q127" s="1" t="s">
        <v>89</v>
      </c>
      <c r="R127" s="1">
        <v>4713</v>
      </c>
      <c r="S127" s="1">
        <v>1881</v>
      </c>
      <c r="T127" s="1">
        <v>1624</v>
      </c>
      <c r="U127" s="1" t="s">
        <v>34</v>
      </c>
      <c r="V127" s="3" t="s">
        <v>314</v>
      </c>
    </row>
    <row r="128" spans="1:22">
      <c r="A128" s="1" t="s">
        <v>284</v>
      </c>
      <c r="B128" s="3" t="s">
        <v>315</v>
      </c>
      <c r="C128" s="1">
        <v>180</v>
      </c>
      <c r="D128" s="1">
        <v>72.599999999999994</v>
      </c>
      <c r="E128" s="1" t="s">
        <v>24</v>
      </c>
      <c r="F128" s="1">
        <v>484</v>
      </c>
      <c r="G128" s="1">
        <v>525</v>
      </c>
      <c r="H128" s="1">
        <v>154</v>
      </c>
      <c r="I128" s="1">
        <v>380</v>
      </c>
      <c r="J128" s="1">
        <v>6.2</v>
      </c>
      <c r="K128" s="1">
        <v>100</v>
      </c>
      <c r="L128" s="1" t="s">
        <v>25</v>
      </c>
      <c r="M128" s="1">
        <v>750</v>
      </c>
      <c r="N128" s="1">
        <v>519</v>
      </c>
      <c r="O128" s="1">
        <v>5</v>
      </c>
      <c r="P128" s="1" t="s">
        <v>56</v>
      </c>
      <c r="Q128" s="1" t="s">
        <v>89</v>
      </c>
      <c r="R128" s="1">
        <v>4713</v>
      </c>
      <c r="S128" s="1">
        <v>1881</v>
      </c>
      <c r="T128" s="1">
        <v>1624</v>
      </c>
      <c r="U128" s="1" t="s">
        <v>34</v>
      </c>
      <c r="V128" s="3" t="s">
        <v>316</v>
      </c>
    </row>
    <row r="129" spans="1:22">
      <c r="A129" s="1" t="s">
        <v>284</v>
      </c>
      <c r="B129" s="3" t="s">
        <v>317</v>
      </c>
      <c r="C129" s="1">
        <v>160</v>
      </c>
      <c r="D129" s="1">
        <v>43.6</v>
      </c>
      <c r="E129" s="1" t="s">
        <v>24</v>
      </c>
      <c r="F129" s="1">
        <v>484</v>
      </c>
      <c r="G129" s="1">
        <v>290</v>
      </c>
      <c r="H129" s="1">
        <v>126</v>
      </c>
      <c r="I129" s="1">
        <v>275</v>
      </c>
      <c r="J129" s="1">
        <v>8</v>
      </c>
      <c r="K129" s="1">
        <v>85</v>
      </c>
      <c r="L129" s="1" t="s">
        <v>25</v>
      </c>
      <c r="M129" s="1">
        <v>750</v>
      </c>
      <c r="N129" s="1">
        <v>523</v>
      </c>
      <c r="O129" s="1">
        <v>5</v>
      </c>
      <c r="P129" s="1" t="s">
        <v>26</v>
      </c>
      <c r="Q129" s="1" t="s">
        <v>33</v>
      </c>
      <c r="R129" s="1">
        <v>4214</v>
      </c>
      <c r="S129" s="1">
        <v>1805</v>
      </c>
      <c r="T129" s="1">
        <v>1555</v>
      </c>
      <c r="U129" s="1" t="s">
        <v>34</v>
      </c>
      <c r="V129" s="3" t="s">
        <v>318</v>
      </c>
    </row>
    <row r="130" spans="1:22">
      <c r="A130" s="1" t="s">
        <v>284</v>
      </c>
      <c r="B130" s="3" t="s">
        <v>319</v>
      </c>
      <c r="C130" s="1">
        <v>145</v>
      </c>
      <c r="D130" s="1">
        <v>43.6</v>
      </c>
      <c r="E130" s="1" t="s">
        <v>24</v>
      </c>
      <c r="F130" s="1">
        <v>484</v>
      </c>
      <c r="G130" s="1">
        <v>290</v>
      </c>
      <c r="H130" s="1">
        <v>164</v>
      </c>
      <c r="I130" s="1">
        <v>200</v>
      </c>
      <c r="J130" s="1">
        <v>11</v>
      </c>
      <c r="K130" s="1">
        <v>80</v>
      </c>
      <c r="L130" s="1" t="s">
        <v>25</v>
      </c>
      <c r="M130" s="1">
        <v>750</v>
      </c>
      <c r="N130" s="1">
        <v>493</v>
      </c>
      <c r="O130" s="1">
        <v>5</v>
      </c>
      <c r="P130" s="1" t="s">
        <v>26</v>
      </c>
      <c r="Q130" s="1" t="s">
        <v>216</v>
      </c>
      <c r="R130" s="1">
        <v>4337</v>
      </c>
      <c r="S130" s="1">
        <v>1876</v>
      </c>
      <c r="T130" s="1">
        <v>1817</v>
      </c>
      <c r="U130" s="1" t="s">
        <v>217</v>
      </c>
      <c r="V130" s="3" t="s">
        <v>320</v>
      </c>
    </row>
    <row r="131" spans="1:22">
      <c r="A131" s="1" t="s">
        <v>284</v>
      </c>
      <c r="B131" s="3" t="s">
        <v>321</v>
      </c>
      <c r="C131" s="1">
        <v>130</v>
      </c>
      <c r="D131" s="1">
        <v>64</v>
      </c>
      <c r="E131" s="1" t="s">
        <v>24</v>
      </c>
      <c r="F131" s="1">
        <v>484</v>
      </c>
      <c r="G131" s="1">
        <v>415</v>
      </c>
      <c r="H131" s="1">
        <v>370</v>
      </c>
      <c r="I131" s="1">
        <v>235</v>
      </c>
      <c r="J131" s="1">
        <v>9</v>
      </c>
      <c r="K131" s="1">
        <v>70</v>
      </c>
      <c r="L131" s="1" t="s">
        <v>25</v>
      </c>
      <c r="M131" s="1">
        <v>2000</v>
      </c>
      <c r="N131" s="1">
        <v>672</v>
      </c>
      <c r="O131" s="1">
        <v>8</v>
      </c>
      <c r="P131" s="1" t="s">
        <v>56</v>
      </c>
      <c r="Q131" s="1" t="s">
        <v>216</v>
      </c>
      <c r="R131" s="1">
        <v>5050</v>
      </c>
      <c r="S131" s="1">
        <v>1999</v>
      </c>
      <c r="T131" s="1">
        <v>1959</v>
      </c>
      <c r="U131" s="1" t="s">
        <v>217</v>
      </c>
      <c r="V131" s="3" t="s">
        <v>322</v>
      </c>
    </row>
    <row r="132" spans="1:22">
      <c r="A132" s="1" t="s">
        <v>284</v>
      </c>
      <c r="B132" s="3" t="s">
        <v>323</v>
      </c>
      <c r="C132" s="1">
        <v>130</v>
      </c>
      <c r="D132" s="1">
        <v>64</v>
      </c>
      <c r="E132" s="1" t="s">
        <v>24</v>
      </c>
      <c r="F132" s="1">
        <v>484</v>
      </c>
      <c r="G132" s="1">
        <v>415</v>
      </c>
      <c r="H132" s="1">
        <v>370</v>
      </c>
      <c r="I132" s="1">
        <v>235</v>
      </c>
      <c r="J132" s="1">
        <v>8</v>
      </c>
      <c r="K132" s="1">
        <v>70</v>
      </c>
      <c r="L132" s="1" t="s">
        <v>25</v>
      </c>
      <c r="M132" s="1">
        <v>2000</v>
      </c>
      <c r="N132" s="1">
        <v>672</v>
      </c>
      <c r="O132" s="1">
        <v>8</v>
      </c>
      <c r="P132" s="1" t="s">
        <v>56</v>
      </c>
      <c r="Q132" s="1" t="s">
        <v>216</v>
      </c>
      <c r="R132" s="1">
        <v>5050</v>
      </c>
      <c r="S132" s="1">
        <v>1999</v>
      </c>
      <c r="T132" s="1">
        <v>1959</v>
      </c>
      <c r="U132" s="1" t="s">
        <v>217</v>
      </c>
      <c r="V132" s="3" t="s">
        <v>324</v>
      </c>
    </row>
    <row r="133" spans="1:22">
      <c r="A133" s="1" t="s">
        <v>284</v>
      </c>
      <c r="B133" s="3" t="s">
        <v>325</v>
      </c>
      <c r="C133" s="1">
        <v>150</v>
      </c>
      <c r="D133" s="1">
        <v>64</v>
      </c>
      <c r="E133" s="1" t="s">
        <v>24</v>
      </c>
      <c r="F133" s="1">
        <v>484</v>
      </c>
      <c r="G133" s="1">
        <v>415</v>
      </c>
      <c r="H133" s="1">
        <v>370</v>
      </c>
      <c r="I133" s="1">
        <v>235</v>
      </c>
      <c r="J133" s="1">
        <v>9</v>
      </c>
      <c r="K133" s="1">
        <v>70</v>
      </c>
      <c r="L133" s="1" t="s">
        <v>25</v>
      </c>
      <c r="M133" s="1">
        <v>2000</v>
      </c>
      <c r="N133" s="1">
        <v>672</v>
      </c>
      <c r="O133" s="1">
        <v>8</v>
      </c>
      <c r="P133" s="1" t="s">
        <v>56</v>
      </c>
      <c r="Q133" s="1" t="s">
        <v>216</v>
      </c>
      <c r="R133" s="1">
        <v>5908</v>
      </c>
      <c r="S133" s="1">
        <v>1999</v>
      </c>
      <c r="T133" s="1">
        <v>1959</v>
      </c>
      <c r="U133" s="1" t="s">
        <v>217</v>
      </c>
      <c r="V133" s="3" t="s">
        <v>326</v>
      </c>
    </row>
    <row r="134" spans="1:22">
      <c r="A134" s="1" t="s">
        <v>284</v>
      </c>
      <c r="B134" s="3" t="s">
        <v>327</v>
      </c>
      <c r="C134" s="1">
        <v>150</v>
      </c>
      <c r="D134" s="1">
        <v>64</v>
      </c>
      <c r="E134" s="1" t="s">
        <v>24</v>
      </c>
      <c r="F134" s="1">
        <v>484</v>
      </c>
      <c r="G134" s="1">
        <v>415</v>
      </c>
      <c r="H134" s="1">
        <v>370</v>
      </c>
      <c r="I134" s="1">
        <v>235</v>
      </c>
      <c r="J134" s="1">
        <v>8</v>
      </c>
      <c r="K134" s="1">
        <v>70</v>
      </c>
      <c r="L134" s="1" t="s">
        <v>25</v>
      </c>
      <c r="M134" s="1">
        <v>2000</v>
      </c>
      <c r="N134" s="1">
        <v>672</v>
      </c>
      <c r="O134" s="1">
        <v>8</v>
      </c>
      <c r="P134" s="1" t="s">
        <v>56</v>
      </c>
      <c r="Q134" s="1" t="s">
        <v>216</v>
      </c>
      <c r="R134" s="1">
        <v>5908</v>
      </c>
      <c r="S134" s="1">
        <v>1999</v>
      </c>
      <c r="T134" s="1">
        <v>1959</v>
      </c>
      <c r="U134" s="1" t="s">
        <v>217</v>
      </c>
      <c r="V134" s="3" t="s">
        <v>328</v>
      </c>
    </row>
    <row r="135" spans="1:22">
      <c r="A135" s="1" t="s">
        <v>329</v>
      </c>
      <c r="B135" s="3" t="s">
        <v>330</v>
      </c>
      <c r="C135" s="1">
        <v>160</v>
      </c>
      <c r="D135" s="1">
        <v>45.4</v>
      </c>
      <c r="E135" s="1" t="s">
        <v>24</v>
      </c>
      <c r="F135" s="1">
        <v>484</v>
      </c>
      <c r="G135" s="1">
        <v>250</v>
      </c>
      <c r="H135" s="1">
        <v>146</v>
      </c>
      <c r="I135" s="1">
        <v>260</v>
      </c>
      <c r="J135" s="1">
        <v>8.3000000000000007</v>
      </c>
      <c r="K135" s="1">
        <v>45</v>
      </c>
      <c r="L135" s="1" t="s">
        <v>25</v>
      </c>
      <c r="M135" s="1">
        <v>0</v>
      </c>
      <c r="N135" s="1">
        <v>228</v>
      </c>
      <c r="O135" s="1">
        <v>5</v>
      </c>
      <c r="P135" s="1" t="s">
        <v>26</v>
      </c>
      <c r="Q135" s="1" t="s">
        <v>169</v>
      </c>
      <c r="R135" s="1">
        <v>4235</v>
      </c>
      <c r="S135" s="1">
        <v>1825</v>
      </c>
      <c r="T135" s="1">
        <v>1603</v>
      </c>
      <c r="U135" s="1" t="s">
        <v>28</v>
      </c>
      <c r="V135" s="3" t="s">
        <v>331</v>
      </c>
    </row>
    <row r="136" spans="1:22">
      <c r="A136" s="1" t="s">
        <v>329</v>
      </c>
      <c r="B136" s="3" t="s">
        <v>332</v>
      </c>
      <c r="C136" s="1">
        <v>160</v>
      </c>
      <c r="D136" s="1">
        <v>59.3</v>
      </c>
      <c r="E136" s="1" t="s">
        <v>24</v>
      </c>
      <c r="F136" s="1">
        <v>484</v>
      </c>
      <c r="G136" s="1">
        <v>250</v>
      </c>
      <c r="H136" s="1">
        <v>141</v>
      </c>
      <c r="I136" s="1">
        <v>340</v>
      </c>
      <c r="J136" s="1">
        <v>8.1999999999999993</v>
      </c>
      <c r="K136" s="1">
        <v>56</v>
      </c>
      <c r="L136" s="1" t="s">
        <v>25</v>
      </c>
      <c r="M136" s="1">
        <v>0</v>
      </c>
      <c r="N136" s="1">
        <v>228</v>
      </c>
      <c r="O136" s="1">
        <v>5</v>
      </c>
      <c r="P136" s="1" t="s">
        <v>26</v>
      </c>
      <c r="Q136" s="1" t="s">
        <v>169</v>
      </c>
      <c r="R136" s="1">
        <v>4235</v>
      </c>
      <c r="S136" s="1">
        <v>1825</v>
      </c>
      <c r="T136" s="1">
        <v>1603</v>
      </c>
      <c r="U136" s="1" t="s">
        <v>28</v>
      </c>
      <c r="V136" s="3" t="s">
        <v>333</v>
      </c>
    </row>
    <row r="137" spans="1:22">
      <c r="A137" s="1" t="s">
        <v>329</v>
      </c>
      <c r="B137" s="3" t="s">
        <v>334</v>
      </c>
      <c r="C137" s="1">
        <v>160</v>
      </c>
      <c r="D137" s="1">
        <v>59.3</v>
      </c>
      <c r="E137" s="1" t="s">
        <v>24</v>
      </c>
      <c r="F137" s="1">
        <v>484</v>
      </c>
      <c r="G137" s="1">
        <v>250</v>
      </c>
      <c r="H137" s="1">
        <v>148</v>
      </c>
      <c r="I137" s="1">
        <v>325</v>
      </c>
      <c r="J137" s="1">
        <v>8.1999999999999993</v>
      </c>
      <c r="K137" s="1">
        <v>56</v>
      </c>
      <c r="L137" s="1" t="s">
        <v>25</v>
      </c>
      <c r="M137" s="1">
        <v>0</v>
      </c>
      <c r="N137" s="1">
        <v>228</v>
      </c>
      <c r="O137" s="1">
        <v>5</v>
      </c>
      <c r="P137" s="1" t="s">
        <v>26</v>
      </c>
      <c r="Q137" s="1" t="s">
        <v>169</v>
      </c>
      <c r="R137" s="1">
        <v>4254</v>
      </c>
      <c r="S137" s="1">
        <v>1848</v>
      </c>
      <c r="T137" s="1">
        <v>1603</v>
      </c>
      <c r="U137" s="1" t="s">
        <v>28</v>
      </c>
      <c r="V137" s="3" t="s">
        <v>335</v>
      </c>
    </row>
    <row r="138" spans="1:22">
      <c r="A138" s="1" t="s">
        <v>329</v>
      </c>
      <c r="B138" s="3" t="s">
        <v>336</v>
      </c>
      <c r="C138" s="1">
        <v>180</v>
      </c>
      <c r="D138" s="1">
        <v>83.5</v>
      </c>
      <c r="E138" s="1" t="s">
        <v>24</v>
      </c>
      <c r="F138" s="1">
        <v>484</v>
      </c>
      <c r="G138" s="1">
        <v>680</v>
      </c>
      <c r="H138" s="1">
        <v>161</v>
      </c>
      <c r="I138" s="1">
        <v>430</v>
      </c>
      <c r="J138" s="1">
        <v>4.5</v>
      </c>
      <c r="K138" s="1">
        <v>80</v>
      </c>
      <c r="L138" s="1" t="s">
        <v>25</v>
      </c>
      <c r="M138" s="1">
        <v>0</v>
      </c>
      <c r="N138" s="1">
        <v>333</v>
      </c>
      <c r="O138" s="1">
        <v>5</v>
      </c>
      <c r="P138" s="1" t="s">
        <v>63</v>
      </c>
      <c r="Q138" s="1" t="s">
        <v>122</v>
      </c>
      <c r="R138" s="1">
        <v>4871</v>
      </c>
      <c r="S138" s="1">
        <v>1862</v>
      </c>
      <c r="T138" s="1">
        <v>1500</v>
      </c>
      <c r="U138" s="1" t="s">
        <v>112</v>
      </c>
      <c r="V138" s="3" t="s">
        <v>337</v>
      </c>
    </row>
    <row r="139" spans="1:22">
      <c r="A139" s="1" t="s">
        <v>329</v>
      </c>
      <c r="B139" s="3" t="s">
        <v>338</v>
      </c>
      <c r="C139" s="1">
        <v>170</v>
      </c>
      <c r="D139" s="1">
        <v>64.3</v>
      </c>
      <c r="E139" s="1" t="s">
        <v>24</v>
      </c>
      <c r="F139" s="1">
        <v>484</v>
      </c>
      <c r="G139" s="1">
        <v>340</v>
      </c>
      <c r="H139" s="1">
        <v>146</v>
      </c>
      <c r="I139" s="1">
        <v>350</v>
      </c>
      <c r="J139" s="1">
        <v>8.1999999999999993</v>
      </c>
      <c r="K139" s="1">
        <v>75</v>
      </c>
      <c r="L139" s="1" t="s">
        <v>25</v>
      </c>
      <c r="M139" s="1">
        <v>0</v>
      </c>
      <c r="N139" s="1">
        <v>333</v>
      </c>
      <c r="O139" s="1">
        <v>5</v>
      </c>
      <c r="P139" s="1" t="s">
        <v>26</v>
      </c>
      <c r="Q139" s="1" t="s">
        <v>122</v>
      </c>
      <c r="R139" s="1">
        <v>4871</v>
      </c>
      <c r="S139" s="1">
        <v>1862</v>
      </c>
      <c r="T139" s="1">
        <v>1500</v>
      </c>
      <c r="U139" s="1" t="s">
        <v>112</v>
      </c>
      <c r="V139" s="3" t="s">
        <v>339</v>
      </c>
    </row>
    <row r="140" spans="1:22">
      <c r="A140" s="1" t="s">
        <v>329</v>
      </c>
      <c r="B140" s="3" t="s">
        <v>340</v>
      </c>
      <c r="C140" s="1">
        <v>170</v>
      </c>
      <c r="D140" s="1">
        <v>64.3</v>
      </c>
      <c r="E140" s="1" t="s">
        <v>24</v>
      </c>
      <c r="F140" s="1">
        <v>484</v>
      </c>
      <c r="G140" s="1">
        <v>340</v>
      </c>
      <c r="H140" s="1">
        <v>146</v>
      </c>
      <c r="I140" s="1">
        <v>350</v>
      </c>
      <c r="J140" s="1">
        <v>8.1999999999999993</v>
      </c>
      <c r="K140" s="1">
        <v>75</v>
      </c>
      <c r="L140" s="1" t="s">
        <v>25</v>
      </c>
      <c r="M140" s="1">
        <v>0</v>
      </c>
      <c r="N140" s="1">
        <v>333</v>
      </c>
      <c r="O140" s="1">
        <v>5</v>
      </c>
      <c r="P140" s="1" t="s">
        <v>26</v>
      </c>
      <c r="Q140" s="1" t="s">
        <v>122</v>
      </c>
      <c r="R140" s="1">
        <v>4871</v>
      </c>
      <c r="S140" s="1">
        <v>1862</v>
      </c>
      <c r="T140" s="1">
        <v>1500</v>
      </c>
      <c r="U140" s="1" t="s">
        <v>112</v>
      </c>
      <c r="V140" s="3" t="s">
        <v>341</v>
      </c>
    </row>
    <row r="141" spans="1:22">
      <c r="A141" s="1" t="s">
        <v>342</v>
      </c>
      <c r="B141" s="3" t="s">
        <v>343</v>
      </c>
      <c r="C141" s="1">
        <v>225</v>
      </c>
      <c r="D141" s="1">
        <v>82.5</v>
      </c>
      <c r="E141" s="1" t="s">
        <v>24</v>
      </c>
      <c r="F141" s="1">
        <v>484</v>
      </c>
      <c r="G141" s="1">
        <v>700</v>
      </c>
      <c r="H141" s="1">
        <v>159</v>
      </c>
      <c r="I141" s="1">
        <v>440</v>
      </c>
      <c r="J141" s="1">
        <v>4.9000000000000004</v>
      </c>
      <c r="K141" s="1">
        <v>160</v>
      </c>
      <c r="L141" s="1" t="s">
        <v>25</v>
      </c>
      <c r="M141" s="1"/>
      <c r="N141" s="1">
        <v>354</v>
      </c>
      <c r="O141" s="1">
        <v>5</v>
      </c>
      <c r="P141" s="1" t="s">
        <v>63</v>
      </c>
      <c r="Q141" s="1" t="s">
        <v>111</v>
      </c>
      <c r="R141" s="1">
        <v>5005</v>
      </c>
      <c r="S141" s="1">
        <v>1925</v>
      </c>
      <c r="T141" s="1">
        <v>1470</v>
      </c>
      <c r="U141" s="1" t="s">
        <v>112</v>
      </c>
      <c r="V141" s="3" t="s">
        <v>344</v>
      </c>
    </row>
    <row r="142" spans="1:22">
      <c r="A142" s="1" t="s">
        <v>342</v>
      </c>
      <c r="B142" s="3" t="s">
        <v>345</v>
      </c>
      <c r="C142" s="1">
        <v>185</v>
      </c>
      <c r="D142" s="1">
        <v>74</v>
      </c>
      <c r="E142" s="1" t="s">
        <v>24</v>
      </c>
      <c r="F142" s="1">
        <v>384</v>
      </c>
      <c r="G142" s="1">
        <v>350</v>
      </c>
      <c r="H142" s="1">
        <v>143</v>
      </c>
      <c r="I142" s="1">
        <v>390</v>
      </c>
      <c r="J142" s="1">
        <v>7.8</v>
      </c>
      <c r="K142" s="1">
        <v>200</v>
      </c>
      <c r="L142" s="1" t="s">
        <v>25</v>
      </c>
      <c r="M142" s="1">
        <v>1600</v>
      </c>
      <c r="N142" s="1">
        <v>432</v>
      </c>
      <c r="O142" s="1">
        <v>5</v>
      </c>
      <c r="P142" s="1" t="s">
        <v>56</v>
      </c>
      <c r="Q142" s="1" t="s">
        <v>40</v>
      </c>
      <c r="R142" s="1">
        <v>4515</v>
      </c>
      <c r="S142" s="1">
        <v>1890</v>
      </c>
      <c r="T142" s="1">
        <v>1580</v>
      </c>
      <c r="U142" s="1" t="s">
        <v>34</v>
      </c>
      <c r="V142" s="3" t="s">
        <v>346</v>
      </c>
    </row>
    <row r="143" spans="1:22">
      <c r="A143" s="1" t="s">
        <v>342</v>
      </c>
      <c r="B143" s="3" t="s">
        <v>347</v>
      </c>
      <c r="C143" s="1">
        <v>200</v>
      </c>
      <c r="D143" s="1">
        <v>74</v>
      </c>
      <c r="E143" s="1" t="s">
        <v>24</v>
      </c>
      <c r="F143" s="1">
        <v>384</v>
      </c>
      <c r="G143" s="1">
        <v>605</v>
      </c>
      <c r="H143" s="1">
        <v>157</v>
      </c>
      <c r="I143" s="1">
        <v>375</v>
      </c>
      <c r="J143" s="1">
        <v>5.5</v>
      </c>
      <c r="K143" s="1">
        <v>200</v>
      </c>
      <c r="L143" s="1" t="s">
        <v>25</v>
      </c>
      <c r="M143" s="1">
        <v>1600</v>
      </c>
      <c r="N143" s="1">
        <v>432</v>
      </c>
      <c r="O143" s="1">
        <v>5</v>
      </c>
      <c r="P143" s="1" t="s">
        <v>63</v>
      </c>
      <c r="Q143" s="1" t="s">
        <v>40</v>
      </c>
      <c r="R143" s="1">
        <v>4515</v>
      </c>
      <c r="S143" s="1">
        <v>1890</v>
      </c>
      <c r="T143" s="1">
        <v>1580</v>
      </c>
      <c r="U143" s="1" t="s">
        <v>34</v>
      </c>
      <c r="V143" s="3" t="s">
        <v>348</v>
      </c>
    </row>
    <row r="144" spans="1:22">
      <c r="A144" s="1" t="s">
        <v>342</v>
      </c>
      <c r="B144" s="3" t="s">
        <v>349</v>
      </c>
      <c r="C144" s="1">
        <v>235</v>
      </c>
      <c r="D144" s="1">
        <v>74</v>
      </c>
      <c r="E144" s="1" t="s">
        <v>24</v>
      </c>
      <c r="F144" s="1">
        <v>384</v>
      </c>
      <c r="G144" s="1">
        <v>700</v>
      </c>
      <c r="H144" s="1">
        <v>159</v>
      </c>
      <c r="I144" s="1">
        <v>360</v>
      </c>
      <c r="J144" s="1">
        <v>4</v>
      </c>
      <c r="K144" s="1">
        <v>200</v>
      </c>
      <c r="L144" s="1" t="s">
        <v>25</v>
      </c>
      <c r="M144" s="1">
        <v>1600</v>
      </c>
      <c r="N144" s="1">
        <v>432</v>
      </c>
      <c r="O144" s="1">
        <v>5</v>
      </c>
      <c r="P144" s="1" t="s">
        <v>63</v>
      </c>
      <c r="Q144" s="1" t="s">
        <v>40</v>
      </c>
      <c r="R144" s="1">
        <v>4515</v>
      </c>
      <c r="S144" s="1">
        <v>1890</v>
      </c>
      <c r="T144" s="1">
        <v>1580</v>
      </c>
      <c r="U144" s="1" t="s">
        <v>34</v>
      </c>
      <c r="V144" s="3" t="s">
        <v>350</v>
      </c>
    </row>
    <row r="145" spans="1:22">
      <c r="A145" s="1" t="s">
        <v>342</v>
      </c>
      <c r="B145" s="3" t="s">
        <v>351</v>
      </c>
      <c r="C145" s="1">
        <v>235</v>
      </c>
      <c r="D145" s="1">
        <v>74</v>
      </c>
      <c r="E145" s="1" t="s">
        <v>24</v>
      </c>
      <c r="F145" s="1">
        <v>384</v>
      </c>
      <c r="G145" s="1">
        <v>700</v>
      </c>
      <c r="H145" s="1">
        <v>163</v>
      </c>
      <c r="I145" s="1">
        <v>350</v>
      </c>
      <c r="J145" s="1">
        <v>4.2</v>
      </c>
      <c r="K145" s="1">
        <v>190</v>
      </c>
      <c r="L145" s="1" t="s">
        <v>25</v>
      </c>
      <c r="M145" s="1">
        <v>1800</v>
      </c>
      <c r="N145" s="1">
        <v>503</v>
      </c>
      <c r="O145" s="1">
        <v>5</v>
      </c>
      <c r="P145" s="1" t="s">
        <v>63</v>
      </c>
      <c r="Q145" s="1" t="s">
        <v>89</v>
      </c>
      <c r="R145" s="1">
        <v>4715</v>
      </c>
      <c r="S145" s="1">
        <v>1910</v>
      </c>
      <c r="T145" s="1">
        <v>1630</v>
      </c>
      <c r="U145" s="1" t="s">
        <v>34</v>
      </c>
      <c r="V145" s="3" t="s">
        <v>352</v>
      </c>
    </row>
    <row r="146" spans="1:22">
      <c r="A146" s="1" t="s">
        <v>353</v>
      </c>
      <c r="B146" s="3" t="s">
        <v>354</v>
      </c>
      <c r="C146" s="1">
        <v>160</v>
      </c>
      <c r="D146" s="1">
        <v>61.9</v>
      </c>
      <c r="E146" s="1" t="s">
        <v>24</v>
      </c>
      <c r="F146" s="1">
        <v>484</v>
      </c>
      <c r="G146" s="1">
        <v>310</v>
      </c>
      <c r="H146" s="1">
        <v>150</v>
      </c>
      <c r="I146" s="1">
        <v>335</v>
      </c>
      <c r="J146" s="1">
        <v>7.6</v>
      </c>
      <c r="K146" s="1">
        <v>60</v>
      </c>
      <c r="L146" s="1" t="s">
        <v>25</v>
      </c>
      <c r="M146" s="1">
        <v>0</v>
      </c>
      <c r="N146" s="1">
        <v>361</v>
      </c>
      <c r="O146" s="1">
        <v>5</v>
      </c>
      <c r="P146" s="1" t="s">
        <v>26</v>
      </c>
      <c r="Q146" s="1" t="s">
        <v>33</v>
      </c>
      <c r="R146" s="1">
        <v>4387</v>
      </c>
      <c r="S146" s="1">
        <v>1790</v>
      </c>
      <c r="T146" s="1">
        <v>1584</v>
      </c>
      <c r="U146" s="1" t="s">
        <v>34</v>
      </c>
      <c r="V146" s="3" t="s">
        <v>355</v>
      </c>
    </row>
    <row r="147" spans="1:22">
      <c r="A147" s="1" t="s">
        <v>356</v>
      </c>
      <c r="B147" s="3" t="s">
        <v>357</v>
      </c>
      <c r="C147" s="1">
        <v>200</v>
      </c>
      <c r="D147" s="1">
        <v>112</v>
      </c>
      <c r="E147" s="1" t="s">
        <v>24</v>
      </c>
      <c r="F147" s="1">
        <v>484</v>
      </c>
      <c r="G147" s="1">
        <v>750</v>
      </c>
      <c r="H147" s="1">
        <v>217</v>
      </c>
      <c r="I147" s="1">
        <v>455</v>
      </c>
      <c r="J147" s="1">
        <v>4.9000000000000004</v>
      </c>
      <c r="K147" s="1">
        <v>110</v>
      </c>
      <c r="L147" s="1" t="s">
        <v>25</v>
      </c>
      <c r="M147" s="1">
        <v>1500</v>
      </c>
      <c r="N147" s="1">
        <v>438</v>
      </c>
      <c r="O147" s="1">
        <v>5</v>
      </c>
      <c r="P147" s="1" t="s">
        <v>63</v>
      </c>
      <c r="Q147" s="1" t="s">
        <v>212</v>
      </c>
      <c r="R147" s="1">
        <v>5209</v>
      </c>
      <c r="S147" s="1">
        <v>2010</v>
      </c>
      <c r="T147" s="1">
        <v>1731</v>
      </c>
      <c r="U147" s="1" t="s">
        <v>34</v>
      </c>
      <c r="V147" s="3" t="s">
        <v>358</v>
      </c>
    </row>
    <row r="148" spans="1:22">
      <c r="A148" s="1" t="s">
        <v>356</v>
      </c>
      <c r="B148" s="3" t="s">
        <v>359</v>
      </c>
      <c r="C148" s="1">
        <v>200</v>
      </c>
      <c r="D148" s="1">
        <v>76.5</v>
      </c>
      <c r="E148" s="1" t="s">
        <v>24</v>
      </c>
      <c r="F148" s="1">
        <v>484</v>
      </c>
      <c r="G148" s="1">
        <v>600</v>
      </c>
      <c r="H148" s="1">
        <v>193</v>
      </c>
      <c r="I148" s="1">
        <v>320</v>
      </c>
      <c r="J148" s="1">
        <v>6.5</v>
      </c>
      <c r="K148" s="1">
        <v>112</v>
      </c>
      <c r="L148" s="1" t="s">
        <v>25</v>
      </c>
      <c r="M148" s="1">
        <v>1500</v>
      </c>
      <c r="N148" s="1">
        <v>438</v>
      </c>
      <c r="O148" s="1">
        <v>5</v>
      </c>
      <c r="P148" s="1" t="s">
        <v>63</v>
      </c>
      <c r="Q148" s="1" t="s">
        <v>212</v>
      </c>
      <c r="R148" s="1">
        <v>5209</v>
      </c>
      <c r="S148" s="1">
        <v>2010</v>
      </c>
      <c r="T148" s="1">
        <v>1731</v>
      </c>
      <c r="U148" s="1" t="s">
        <v>34</v>
      </c>
      <c r="V148" s="3" t="s">
        <v>360</v>
      </c>
    </row>
    <row r="149" spans="1:22">
      <c r="A149" s="1" t="s">
        <v>356</v>
      </c>
      <c r="B149" s="3" t="s">
        <v>361</v>
      </c>
      <c r="C149" s="1">
        <v>200</v>
      </c>
      <c r="D149" s="1">
        <v>90</v>
      </c>
      <c r="E149" s="1" t="s">
        <v>24</v>
      </c>
      <c r="F149" s="1">
        <v>484</v>
      </c>
      <c r="G149" s="1">
        <v>750</v>
      </c>
      <c r="H149" s="1">
        <v>194</v>
      </c>
      <c r="I149" s="1">
        <v>370</v>
      </c>
      <c r="J149" s="1">
        <v>4.9000000000000004</v>
      </c>
      <c r="K149" s="1">
        <v>112</v>
      </c>
      <c r="L149" s="1" t="s">
        <v>25</v>
      </c>
      <c r="M149" s="1">
        <v>1500</v>
      </c>
      <c r="N149" s="1">
        <v>438</v>
      </c>
      <c r="O149" s="1">
        <v>5</v>
      </c>
      <c r="P149" s="1" t="s">
        <v>63</v>
      </c>
      <c r="Q149" s="1" t="s">
        <v>212</v>
      </c>
      <c r="R149" s="1">
        <v>5209</v>
      </c>
      <c r="S149" s="1">
        <v>2010</v>
      </c>
      <c r="T149" s="1">
        <v>1731</v>
      </c>
      <c r="U149" s="1" t="s">
        <v>34</v>
      </c>
      <c r="V149" s="3" t="s">
        <v>362</v>
      </c>
    </row>
    <row r="150" spans="1:22">
      <c r="A150" s="1" t="s">
        <v>363</v>
      </c>
      <c r="B150" s="3" t="s">
        <v>364</v>
      </c>
      <c r="C150" s="1">
        <v>150</v>
      </c>
      <c r="D150" s="1">
        <v>46</v>
      </c>
      <c r="E150" s="1" t="s">
        <v>24</v>
      </c>
      <c r="F150" s="1">
        <v>484</v>
      </c>
      <c r="G150" s="1">
        <v>147</v>
      </c>
      <c r="H150" s="1">
        <v>124</v>
      </c>
      <c r="I150" s="1">
        <v>300</v>
      </c>
      <c r="J150" s="1">
        <v>10.6</v>
      </c>
      <c r="K150" s="1">
        <v>70</v>
      </c>
      <c r="L150" s="1" t="s">
        <v>25</v>
      </c>
      <c r="M150" s="1"/>
      <c r="N150" s="1">
        <v>280</v>
      </c>
      <c r="O150" s="1">
        <v>4</v>
      </c>
      <c r="P150" s="1" t="s">
        <v>26</v>
      </c>
      <c r="Q150" s="1" t="s">
        <v>365</v>
      </c>
      <c r="R150" s="1">
        <v>3825</v>
      </c>
      <c r="S150" s="1">
        <v>1610</v>
      </c>
      <c r="T150" s="1">
        <v>1575</v>
      </c>
      <c r="U150" s="1" t="s">
        <v>34</v>
      </c>
      <c r="V150" s="3" t="s">
        <v>366</v>
      </c>
    </row>
    <row r="151" spans="1:22">
      <c r="A151" s="1" t="s">
        <v>363</v>
      </c>
      <c r="B151" s="3" t="s">
        <v>367</v>
      </c>
      <c r="C151" s="1">
        <v>140</v>
      </c>
      <c r="D151" s="1">
        <v>39</v>
      </c>
      <c r="E151" s="1" t="s">
        <v>24</v>
      </c>
      <c r="F151" s="1">
        <v>484</v>
      </c>
      <c r="G151" s="1">
        <v>147</v>
      </c>
      <c r="H151" s="1">
        <v>119</v>
      </c>
      <c r="I151" s="1">
        <v>255</v>
      </c>
      <c r="J151" s="1">
        <v>11.7</v>
      </c>
      <c r="K151" s="1">
        <v>60</v>
      </c>
      <c r="L151" s="1" t="s">
        <v>25</v>
      </c>
      <c r="M151" s="1"/>
      <c r="N151" s="1">
        <v>280</v>
      </c>
      <c r="O151" s="1">
        <v>4</v>
      </c>
      <c r="P151" s="1" t="s">
        <v>26</v>
      </c>
      <c r="Q151" s="1" t="s">
        <v>365</v>
      </c>
      <c r="R151" s="1">
        <v>3825</v>
      </c>
      <c r="S151" s="1">
        <v>1610</v>
      </c>
      <c r="T151" s="1">
        <v>1575</v>
      </c>
      <c r="U151" s="1" t="s">
        <v>34</v>
      </c>
      <c r="V151" s="3" t="s">
        <v>368</v>
      </c>
    </row>
    <row r="152" spans="1:22">
      <c r="A152" s="1" t="s">
        <v>363</v>
      </c>
      <c r="B152" s="3" t="s">
        <v>369</v>
      </c>
      <c r="C152" s="1">
        <v>185</v>
      </c>
      <c r="D152" s="1">
        <v>60</v>
      </c>
      <c r="E152" s="1" t="s">
        <v>24</v>
      </c>
      <c r="F152" s="1">
        <v>288</v>
      </c>
      <c r="G152" s="1">
        <v>350</v>
      </c>
      <c r="H152" s="1">
        <v>136</v>
      </c>
      <c r="I152" s="1">
        <v>345</v>
      </c>
      <c r="J152" s="1">
        <v>8.5</v>
      </c>
      <c r="K152" s="1">
        <v>150</v>
      </c>
      <c r="L152" s="1" t="s">
        <v>25</v>
      </c>
      <c r="M152" s="1">
        <v>750</v>
      </c>
      <c r="N152" s="1">
        <v>520</v>
      </c>
      <c r="O152" s="1">
        <v>5</v>
      </c>
      <c r="P152" s="1" t="s">
        <v>56</v>
      </c>
      <c r="Q152" s="1" t="s">
        <v>40</v>
      </c>
      <c r="R152" s="1">
        <v>4655</v>
      </c>
      <c r="S152" s="1">
        <v>1890</v>
      </c>
      <c r="T152" s="1">
        <v>1605</v>
      </c>
      <c r="U152" s="1" t="s">
        <v>34</v>
      </c>
      <c r="V152" s="3" t="s">
        <v>370</v>
      </c>
    </row>
    <row r="153" spans="1:22">
      <c r="A153" s="1" t="s">
        <v>363</v>
      </c>
      <c r="B153" s="3" t="s">
        <v>371</v>
      </c>
      <c r="C153" s="1">
        <v>185</v>
      </c>
      <c r="D153" s="1">
        <v>80</v>
      </c>
      <c r="E153" s="1" t="s">
        <v>24</v>
      </c>
      <c r="F153" s="1">
        <v>384</v>
      </c>
      <c r="G153" s="1">
        <v>605</v>
      </c>
      <c r="H153" s="1">
        <v>162</v>
      </c>
      <c r="I153" s="1">
        <v>445</v>
      </c>
      <c r="J153" s="1">
        <v>5.3</v>
      </c>
      <c r="K153" s="1">
        <v>205</v>
      </c>
      <c r="L153" s="1" t="s">
        <v>25</v>
      </c>
      <c r="M153" s="1">
        <v>1600</v>
      </c>
      <c r="N153" s="1">
        <v>520</v>
      </c>
      <c r="O153" s="1">
        <v>5</v>
      </c>
      <c r="P153" s="1" t="s">
        <v>63</v>
      </c>
      <c r="Q153" s="1" t="s">
        <v>40</v>
      </c>
      <c r="R153" s="1">
        <v>4655</v>
      </c>
      <c r="S153" s="1">
        <v>1890</v>
      </c>
      <c r="T153" s="1">
        <v>1605</v>
      </c>
      <c r="U153" s="1" t="s">
        <v>34</v>
      </c>
      <c r="V153" s="3" t="s">
        <v>372</v>
      </c>
    </row>
    <row r="154" spans="1:22">
      <c r="A154" s="1" t="s">
        <v>363</v>
      </c>
      <c r="B154" s="3" t="s">
        <v>373</v>
      </c>
      <c r="C154" s="1">
        <v>185</v>
      </c>
      <c r="D154" s="1">
        <v>80</v>
      </c>
      <c r="E154" s="1" t="s">
        <v>24</v>
      </c>
      <c r="F154" s="1">
        <v>384</v>
      </c>
      <c r="G154" s="1">
        <v>350</v>
      </c>
      <c r="H154" s="1">
        <v>155</v>
      </c>
      <c r="I154" s="1">
        <v>450</v>
      </c>
      <c r="J154" s="1">
        <v>7.5</v>
      </c>
      <c r="K154" s="1">
        <v>205</v>
      </c>
      <c r="L154" s="1" t="s">
        <v>25</v>
      </c>
      <c r="M154" s="1">
        <v>1600</v>
      </c>
      <c r="N154" s="1">
        <v>520</v>
      </c>
      <c r="O154" s="1">
        <v>5</v>
      </c>
      <c r="P154" s="1" t="s">
        <v>56</v>
      </c>
      <c r="Q154" s="1" t="s">
        <v>40</v>
      </c>
      <c r="R154" s="1">
        <v>4655</v>
      </c>
      <c r="S154" s="1">
        <v>1890</v>
      </c>
      <c r="T154" s="1">
        <v>1605</v>
      </c>
      <c r="U154" s="1" t="s">
        <v>34</v>
      </c>
      <c r="V154" s="3" t="s">
        <v>374</v>
      </c>
    </row>
    <row r="155" spans="1:22">
      <c r="A155" s="1" t="s">
        <v>363</v>
      </c>
      <c r="B155" s="3" t="s">
        <v>375</v>
      </c>
      <c r="C155" s="1">
        <v>260</v>
      </c>
      <c r="D155" s="1">
        <v>80</v>
      </c>
      <c r="E155" s="1" t="s">
        <v>24</v>
      </c>
      <c r="F155" s="1">
        <v>384</v>
      </c>
      <c r="G155" s="1">
        <v>740</v>
      </c>
      <c r="H155" s="1">
        <v>179</v>
      </c>
      <c r="I155" s="1">
        <v>390</v>
      </c>
      <c r="J155" s="1">
        <v>3.4</v>
      </c>
      <c r="K155" s="1">
        <v>205</v>
      </c>
      <c r="L155" s="1" t="s">
        <v>25</v>
      </c>
      <c r="M155" s="1">
        <v>0</v>
      </c>
      <c r="N155" s="1">
        <v>480</v>
      </c>
      <c r="O155" s="1">
        <v>5</v>
      </c>
      <c r="P155" s="1" t="s">
        <v>63</v>
      </c>
      <c r="Q155" s="1" t="s">
        <v>40</v>
      </c>
      <c r="R155" s="1">
        <v>4715</v>
      </c>
      <c r="S155" s="1">
        <v>1940</v>
      </c>
      <c r="T155" s="1">
        <v>1585</v>
      </c>
      <c r="U155" s="1" t="s">
        <v>34</v>
      </c>
      <c r="V155" s="3" t="s">
        <v>376</v>
      </c>
    </row>
    <row r="156" spans="1:22">
      <c r="A156" s="1" t="s">
        <v>363</v>
      </c>
      <c r="B156" s="3" t="s">
        <v>377</v>
      </c>
      <c r="C156" s="1">
        <v>185</v>
      </c>
      <c r="D156" s="1">
        <v>74</v>
      </c>
      <c r="E156" s="1" t="s">
        <v>24</v>
      </c>
      <c r="F156" s="1">
        <v>384</v>
      </c>
      <c r="G156" s="1">
        <v>350</v>
      </c>
      <c r="H156" s="1">
        <v>136</v>
      </c>
      <c r="I156" s="1">
        <v>495</v>
      </c>
      <c r="J156" s="1">
        <v>7.4</v>
      </c>
      <c r="K156" s="1">
        <v>200</v>
      </c>
      <c r="L156" s="1" t="s">
        <v>25</v>
      </c>
      <c r="M156" s="1">
        <v>1500</v>
      </c>
      <c r="N156" s="1">
        <v>401</v>
      </c>
      <c r="O156" s="1">
        <v>5</v>
      </c>
      <c r="P156" s="1" t="s">
        <v>56</v>
      </c>
      <c r="Q156" s="1" t="s">
        <v>122</v>
      </c>
      <c r="R156" s="1">
        <v>4855</v>
      </c>
      <c r="S156" s="1">
        <v>1880</v>
      </c>
      <c r="T156" s="1">
        <v>1495</v>
      </c>
      <c r="U156" s="1" t="s">
        <v>112</v>
      </c>
      <c r="V156" s="3" t="s">
        <v>378</v>
      </c>
    </row>
    <row r="157" spans="1:22">
      <c r="A157" s="1" t="s">
        <v>363</v>
      </c>
      <c r="B157" s="3" t="s">
        <v>379</v>
      </c>
      <c r="C157" s="1">
        <v>185</v>
      </c>
      <c r="D157" s="1">
        <v>74</v>
      </c>
      <c r="E157" s="1" t="s">
        <v>24</v>
      </c>
      <c r="F157" s="1">
        <v>384</v>
      </c>
      <c r="G157" s="1">
        <v>605</v>
      </c>
      <c r="H157" s="1">
        <v>143</v>
      </c>
      <c r="I157" s="1">
        <v>440</v>
      </c>
      <c r="J157" s="1">
        <v>5.0999999999999996</v>
      </c>
      <c r="K157" s="1">
        <v>200</v>
      </c>
      <c r="L157" s="1" t="s">
        <v>25</v>
      </c>
      <c r="M157" s="1">
        <v>1500</v>
      </c>
      <c r="N157" s="1">
        <v>401</v>
      </c>
      <c r="O157" s="1">
        <v>5</v>
      </c>
      <c r="P157" s="1" t="s">
        <v>63</v>
      </c>
      <c r="Q157" s="1" t="s">
        <v>122</v>
      </c>
      <c r="R157" s="1">
        <v>4855</v>
      </c>
      <c r="S157" s="1">
        <v>1880</v>
      </c>
      <c r="T157" s="1">
        <v>1495</v>
      </c>
      <c r="U157" s="1" t="s">
        <v>112</v>
      </c>
      <c r="V157" s="3" t="s">
        <v>380</v>
      </c>
    </row>
    <row r="158" spans="1:22">
      <c r="A158" s="1" t="s">
        <v>363</v>
      </c>
      <c r="B158" s="3" t="s">
        <v>381</v>
      </c>
      <c r="C158" s="1">
        <v>185</v>
      </c>
      <c r="D158" s="1">
        <v>50</v>
      </c>
      <c r="E158" s="1" t="s">
        <v>24</v>
      </c>
      <c r="F158" s="1">
        <v>264</v>
      </c>
      <c r="G158" s="1">
        <v>350</v>
      </c>
      <c r="H158" s="1">
        <v>117</v>
      </c>
      <c r="I158" s="1">
        <v>335</v>
      </c>
      <c r="J158" s="1">
        <v>8.8000000000000007</v>
      </c>
      <c r="K158" s="1">
        <v>120</v>
      </c>
      <c r="L158" s="1" t="s">
        <v>25</v>
      </c>
      <c r="M158" s="1">
        <v>750</v>
      </c>
      <c r="N158" s="1">
        <v>401</v>
      </c>
      <c r="O158" s="1">
        <v>5</v>
      </c>
      <c r="P158" s="1" t="s">
        <v>56</v>
      </c>
      <c r="Q158" s="1" t="s">
        <v>122</v>
      </c>
      <c r="R158" s="1">
        <v>4855</v>
      </c>
      <c r="S158" s="1">
        <v>1880</v>
      </c>
      <c r="T158" s="1">
        <v>1495</v>
      </c>
      <c r="U158" s="1" t="s">
        <v>112</v>
      </c>
      <c r="V158" s="3" t="s">
        <v>382</v>
      </c>
    </row>
    <row r="159" spans="1:22">
      <c r="A159" s="1" t="s">
        <v>363</v>
      </c>
      <c r="B159" s="3" t="s">
        <v>383</v>
      </c>
      <c r="C159" s="1">
        <v>200</v>
      </c>
      <c r="D159" s="1">
        <v>106</v>
      </c>
      <c r="E159" s="1" t="s">
        <v>24</v>
      </c>
      <c r="F159" s="1">
        <v>484</v>
      </c>
      <c r="G159" s="1">
        <v>605</v>
      </c>
      <c r="H159" s="1">
        <v>177</v>
      </c>
      <c r="I159" s="1">
        <v>490</v>
      </c>
      <c r="J159" s="1">
        <v>6.7</v>
      </c>
      <c r="K159" s="1">
        <v>195</v>
      </c>
      <c r="L159" s="1" t="s">
        <v>25</v>
      </c>
      <c r="M159" s="1">
        <v>2500</v>
      </c>
      <c r="N159" s="1">
        <v>338</v>
      </c>
      <c r="O159" s="1">
        <v>7</v>
      </c>
      <c r="P159" s="1" t="s">
        <v>63</v>
      </c>
      <c r="Q159" s="1" t="s">
        <v>212</v>
      </c>
      <c r="R159" s="1">
        <v>5060</v>
      </c>
      <c r="S159" s="1">
        <v>1980</v>
      </c>
      <c r="T159" s="1">
        <v>1790</v>
      </c>
      <c r="U159" s="1" t="s">
        <v>34</v>
      </c>
      <c r="V159" s="3" t="s">
        <v>384</v>
      </c>
    </row>
    <row r="160" spans="1:22">
      <c r="A160" s="1" t="s">
        <v>363</v>
      </c>
      <c r="B160" s="3" t="s">
        <v>385</v>
      </c>
      <c r="C160" s="1">
        <v>185</v>
      </c>
      <c r="D160" s="1">
        <v>106</v>
      </c>
      <c r="E160" s="1" t="s">
        <v>24</v>
      </c>
      <c r="F160" s="1">
        <v>484</v>
      </c>
      <c r="G160" s="1">
        <v>350</v>
      </c>
      <c r="H160" s="1">
        <v>171</v>
      </c>
      <c r="I160" s="1">
        <v>500</v>
      </c>
      <c r="J160" s="1">
        <v>9.4</v>
      </c>
      <c r="K160" s="1">
        <v>195</v>
      </c>
      <c r="L160" s="1" t="s">
        <v>25</v>
      </c>
      <c r="M160" s="1">
        <v>1600</v>
      </c>
      <c r="N160" s="1">
        <v>338</v>
      </c>
      <c r="O160" s="1">
        <v>7</v>
      </c>
      <c r="P160" s="1" t="s">
        <v>56</v>
      </c>
      <c r="Q160" s="1" t="s">
        <v>212</v>
      </c>
      <c r="R160" s="1">
        <v>5060</v>
      </c>
      <c r="S160" s="1">
        <v>1980</v>
      </c>
      <c r="T160" s="1">
        <v>1790</v>
      </c>
      <c r="U160" s="1" t="s">
        <v>34</v>
      </c>
      <c r="V160" s="3" t="s">
        <v>386</v>
      </c>
    </row>
    <row r="161" spans="1:22">
      <c r="A161" s="1" t="s">
        <v>363</v>
      </c>
      <c r="B161" s="3" t="s">
        <v>387</v>
      </c>
      <c r="C161" s="1">
        <v>200</v>
      </c>
      <c r="D161" s="1">
        <v>106</v>
      </c>
      <c r="E161" s="1" t="s">
        <v>24</v>
      </c>
      <c r="F161" s="1">
        <v>484</v>
      </c>
      <c r="G161" s="1">
        <v>700</v>
      </c>
      <c r="H161" s="1">
        <v>177</v>
      </c>
      <c r="I161" s="1">
        <v>480</v>
      </c>
      <c r="J161" s="1">
        <v>5.2</v>
      </c>
      <c r="K161" s="1">
        <v>195</v>
      </c>
      <c r="L161" s="1" t="s">
        <v>25</v>
      </c>
      <c r="M161" s="1">
        <v>2500</v>
      </c>
      <c r="N161" s="1">
        <v>338</v>
      </c>
      <c r="O161" s="1">
        <v>7</v>
      </c>
      <c r="P161" s="1" t="s">
        <v>63</v>
      </c>
      <c r="Q161" s="1" t="s">
        <v>212</v>
      </c>
      <c r="R161" s="1">
        <v>5060</v>
      </c>
      <c r="S161" s="1">
        <v>1980</v>
      </c>
      <c r="T161" s="1">
        <v>1790</v>
      </c>
      <c r="U161" s="1" t="s">
        <v>34</v>
      </c>
      <c r="V161" s="3" t="s">
        <v>388</v>
      </c>
    </row>
    <row r="162" spans="1:22">
      <c r="A162" s="1" t="s">
        <v>363</v>
      </c>
      <c r="B162" s="3" t="s">
        <v>389</v>
      </c>
      <c r="C162" s="1">
        <v>160</v>
      </c>
      <c r="D162" s="1">
        <v>48.4</v>
      </c>
      <c r="E162" s="1" t="s">
        <v>24</v>
      </c>
      <c r="F162" s="1">
        <v>484</v>
      </c>
      <c r="G162" s="1">
        <v>255</v>
      </c>
      <c r="H162" s="1">
        <v>128</v>
      </c>
      <c r="I162" s="1">
        <v>295</v>
      </c>
      <c r="J162" s="1">
        <v>8.8000000000000007</v>
      </c>
      <c r="K162" s="1">
        <v>50</v>
      </c>
      <c r="L162" s="1" t="s">
        <v>25</v>
      </c>
      <c r="M162" s="1">
        <v>300</v>
      </c>
      <c r="N162" s="1">
        <v>466</v>
      </c>
      <c r="O162" s="1">
        <v>5</v>
      </c>
      <c r="P162" s="1" t="s">
        <v>26</v>
      </c>
      <c r="Q162" s="1" t="s">
        <v>33</v>
      </c>
      <c r="R162" s="1">
        <v>4355</v>
      </c>
      <c r="S162" s="1">
        <v>1825</v>
      </c>
      <c r="T162" s="1">
        <v>1575</v>
      </c>
      <c r="U162" s="1" t="s">
        <v>34</v>
      </c>
      <c r="V162" s="3" t="s">
        <v>390</v>
      </c>
    </row>
    <row r="163" spans="1:22">
      <c r="A163" s="1" t="s">
        <v>363</v>
      </c>
      <c r="B163" s="3" t="s">
        <v>391</v>
      </c>
      <c r="C163" s="1">
        <v>170</v>
      </c>
      <c r="D163" s="1">
        <v>65.400000000000006</v>
      </c>
      <c r="E163" s="1" t="s">
        <v>24</v>
      </c>
      <c r="F163" s="1">
        <v>484</v>
      </c>
      <c r="G163" s="1">
        <v>255</v>
      </c>
      <c r="H163" s="1">
        <v>144</v>
      </c>
      <c r="I163" s="1">
        <v>390</v>
      </c>
      <c r="J163" s="1">
        <v>7.8</v>
      </c>
      <c r="K163" s="1">
        <v>86</v>
      </c>
      <c r="L163" s="1" t="s">
        <v>25</v>
      </c>
      <c r="M163" s="1">
        <v>750</v>
      </c>
      <c r="N163" s="1">
        <v>466</v>
      </c>
      <c r="O163" s="1">
        <v>5</v>
      </c>
      <c r="P163" s="1" t="s">
        <v>26</v>
      </c>
      <c r="Q163" s="1" t="s">
        <v>33</v>
      </c>
      <c r="R163" s="1">
        <v>4355</v>
      </c>
      <c r="S163" s="1">
        <v>1825</v>
      </c>
      <c r="T163" s="1">
        <v>1575</v>
      </c>
      <c r="U163" s="1" t="s">
        <v>34</v>
      </c>
      <c r="V163" s="3" t="s">
        <v>392</v>
      </c>
    </row>
    <row r="164" spans="1:22">
      <c r="A164" s="1" t="s">
        <v>393</v>
      </c>
      <c r="B164" s="3" t="s">
        <v>394</v>
      </c>
      <c r="C164" s="1">
        <v>200</v>
      </c>
      <c r="D164" s="1">
        <v>84.7</v>
      </c>
      <c r="E164" s="1" t="s">
        <v>24</v>
      </c>
      <c r="F164" s="1">
        <v>432</v>
      </c>
      <c r="G164" s="1">
        <v>696</v>
      </c>
      <c r="H164" s="1">
        <v>208</v>
      </c>
      <c r="I164" s="1">
        <v>380</v>
      </c>
      <c r="J164" s="1">
        <v>4.8</v>
      </c>
      <c r="K164" s="1">
        <v>85</v>
      </c>
      <c r="L164" s="1" t="s">
        <v>25</v>
      </c>
      <c r="M164" s="1">
        <v>750</v>
      </c>
      <c r="N164" s="1">
        <v>505</v>
      </c>
      <c r="O164" s="1">
        <v>5</v>
      </c>
      <c r="P164" s="1" t="s">
        <v>63</v>
      </c>
      <c r="Q164" s="1" t="s">
        <v>89</v>
      </c>
      <c r="R164" s="1">
        <v>4682</v>
      </c>
      <c r="S164" s="1">
        <v>2011</v>
      </c>
      <c r="T164" s="1">
        <v>1566</v>
      </c>
      <c r="U164" s="1" t="s">
        <v>34</v>
      </c>
      <c r="V164" s="3" t="s">
        <v>395</v>
      </c>
    </row>
    <row r="165" spans="1:22">
      <c r="A165" s="1" t="s">
        <v>396</v>
      </c>
      <c r="B165" s="3" t="s">
        <v>397</v>
      </c>
      <c r="C165" s="1">
        <v>150</v>
      </c>
      <c r="D165" s="1">
        <v>50.8</v>
      </c>
      <c r="E165" s="1" t="s">
        <v>24</v>
      </c>
      <c r="F165" s="1">
        <v>102</v>
      </c>
      <c r="G165" s="1">
        <v>260</v>
      </c>
      <c r="H165" s="1">
        <v>132</v>
      </c>
      <c r="I165" s="1">
        <v>310</v>
      </c>
      <c r="J165" s="1">
        <v>9</v>
      </c>
      <c r="K165" s="1">
        <v>85</v>
      </c>
      <c r="L165" s="1" t="s">
        <v>25</v>
      </c>
      <c r="M165" s="1">
        <v>0</v>
      </c>
      <c r="N165" s="1">
        <v>355</v>
      </c>
      <c r="O165" s="1">
        <v>5</v>
      </c>
      <c r="P165" s="1" t="s">
        <v>26</v>
      </c>
      <c r="Q165" s="1" t="s">
        <v>33</v>
      </c>
      <c r="R165" s="1">
        <v>4084</v>
      </c>
      <c r="S165" s="1">
        <v>1776</v>
      </c>
      <c r="T165" s="1">
        <v>1528</v>
      </c>
      <c r="U165" s="1" t="s">
        <v>34</v>
      </c>
      <c r="V165" s="3" t="s">
        <v>398</v>
      </c>
    </row>
    <row r="166" spans="1:22">
      <c r="A166" s="1" t="s">
        <v>396</v>
      </c>
      <c r="B166" s="3" t="s">
        <v>399</v>
      </c>
      <c r="C166" s="1">
        <v>180</v>
      </c>
      <c r="D166" s="1">
        <v>74</v>
      </c>
      <c r="E166" s="1" t="s">
        <v>24</v>
      </c>
      <c r="F166" s="1">
        <v>484</v>
      </c>
      <c r="G166" s="1">
        <v>345</v>
      </c>
      <c r="H166" s="1">
        <v>148</v>
      </c>
      <c r="I166" s="1">
        <v>370</v>
      </c>
      <c r="J166" s="1">
        <v>8.5</v>
      </c>
      <c r="K166" s="1">
        <v>90</v>
      </c>
      <c r="L166" s="1" t="s">
        <v>25</v>
      </c>
      <c r="M166" s="1">
        <v>1000</v>
      </c>
      <c r="N166" s="1">
        <v>550</v>
      </c>
      <c r="O166" s="1">
        <v>5</v>
      </c>
      <c r="P166" s="1" t="s">
        <v>26</v>
      </c>
      <c r="Q166" s="1" t="s">
        <v>40</v>
      </c>
      <c r="R166" s="1">
        <v>4552</v>
      </c>
      <c r="S166" s="1">
        <v>1928</v>
      </c>
      <c r="T166" s="1">
        <v>1675</v>
      </c>
      <c r="U166" s="1" t="s">
        <v>34</v>
      </c>
      <c r="V166" s="3" t="s">
        <v>400</v>
      </c>
    </row>
    <row r="167" spans="1:22">
      <c r="A167" s="1" t="s">
        <v>401</v>
      </c>
      <c r="B167" s="3" t="s">
        <v>402</v>
      </c>
      <c r="C167" s="1">
        <v>175</v>
      </c>
      <c r="D167" s="1">
        <v>72</v>
      </c>
      <c r="E167" s="1" t="s">
        <v>24</v>
      </c>
      <c r="F167" s="1">
        <v>484</v>
      </c>
      <c r="G167" s="1">
        <v>339</v>
      </c>
      <c r="H167" s="1">
        <v>156</v>
      </c>
      <c r="I167" s="1">
        <v>370</v>
      </c>
      <c r="J167" s="1">
        <v>8.1</v>
      </c>
      <c r="K167" s="1">
        <v>85</v>
      </c>
      <c r="L167" s="1" t="s">
        <v>25</v>
      </c>
      <c r="M167" s="1">
        <v>1500</v>
      </c>
      <c r="N167" s="1">
        <v>839</v>
      </c>
      <c r="O167" s="1">
        <v>5</v>
      </c>
      <c r="P167" s="1" t="s">
        <v>26</v>
      </c>
      <c r="Q167" s="1" t="s">
        <v>40</v>
      </c>
      <c r="R167" s="1">
        <v>4715</v>
      </c>
      <c r="S167" s="1">
        <v>1890</v>
      </c>
      <c r="T167" s="1">
        <v>1725</v>
      </c>
      <c r="U167" s="1" t="s">
        <v>34</v>
      </c>
      <c r="V167" s="3" t="s">
        <v>403</v>
      </c>
    </row>
    <row r="168" spans="1:22">
      <c r="A168" s="1" t="s">
        <v>404</v>
      </c>
      <c r="B168" s="3" t="s">
        <v>405</v>
      </c>
      <c r="C168" s="1">
        <v>170</v>
      </c>
      <c r="D168" s="1">
        <v>78</v>
      </c>
      <c r="E168" s="1" t="s">
        <v>24</v>
      </c>
      <c r="F168" s="1">
        <v>484</v>
      </c>
      <c r="G168" s="1">
        <v>283</v>
      </c>
      <c r="H168" s="1">
        <v>139</v>
      </c>
      <c r="I168" s="1">
        <v>455</v>
      </c>
      <c r="J168" s="1">
        <v>7.7</v>
      </c>
      <c r="K168" s="1">
        <v>105</v>
      </c>
      <c r="L168" s="1" t="s">
        <v>25</v>
      </c>
      <c r="M168" s="1">
        <v>1000</v>
      </c>
      <c r="N168" s="1">
        <v>460</v>
      </c>
      <c r="O168" s="1">
        <v>5</v>
      </c>
      <c r="P168" s="1" t="s">
        <v>26</v>
      </c>
      <c r="Q168" s="1" t="s">
        <v>33</v>
      </c>
      <c r="R168" s="1">
        <v>4300</v>
      </c>
      <c r="S168" s="1">
        <v>1850</v>
      </c>
      <c r="T168" s="1">
        <v>1560</v>
      </c>
      <c r="U168" s="1" t="s">
        <v>34</v>
      </c>
      <c r="V168" s="3" t="s">
        <v>406</v>
      </c>
    </row>
    <row r="169" spans="1:22">
      <c r="A169" s="1" t="s">
        <v>404</v>
      </c>
      <c r="B169" s="3" t="s">
        <v>407</v>
      </c>
      <c r="C169" s="1">
        <v>170</v>
      </c>
      <c r="D169" s="1">
        <v>55</v>
      </c>
      <c r="E169" s="1" t="s">
        <v>24</v>
      </c>
      <c r="F169" s="1">
        <v>484</v>
      </c>
      <c r="G169" s="1">
        <v>283</v>
      </c>
      <c r="H169" s="1">
        <v>133</v>
      </c>
      <c r="I169" s="1">
        <v>325</v>
      </c>
      <c r="J169" s="1">
        <v>7.5</v>
      </c>
      <c r="K169" s="1">
        <v>80</v>
      </c>
      <c r="L169" s="1" t="s">
        <v>25</v>
      </c>
      <c r="M169" s="1">
        <v>300</v>
      </c>
      <c r="N169" s="1">
        <v>460</v>
      </c>
      <c r="O169" s="1">
        <v>5</v>
      </c>
      <c r="P169" s="1" t="s">
        <v>26</v>
      </c>
      <c r="Q169" s="1" t="s">
        <v>33</v>
      </c>
      <c r="R169" s="1">
        <v>4300</v>
      </c>
      <c r="S169" s="1">
        <v>1850</v>
      </c>
      <c r="T169" s="1">
        <v>1560</v>
      </c>
      <c r="U169" s="1" t="s">
        <v>34</v>
      </c>
      <c r="V169" s="3" t="s">
        <v>408</v>
      </c>
    </row>
    <row r="170" spans="1:22">
      <c r="A170" s="1" t="s">
        <v>404</v>
      </c>
      <c r="B170" s="3" t="s">
        <v>409</v>
      </c>
      <c r="C170" s="1">
        <v>170</v>
      </c>
      <c r="D170" s="1">
        <v>78</v>
      </c>
      <c r="E170" s="1" t="s">
        <v>24</v>
      </c>
      <c r="F170" s="1">
        <v>484</v>
      </c>
      <c r="G170" s="1">
        <v>283</v>
      </c>
      <c r="H170" s="1">
        <v>132</v>
      </c>
      <c r="I170" s="1">
        <v>475</v>
      </c>
      <c r="J170" s="1">
        <v>7.7</v>
      </c>
      <c r="K170" s="1">
        <v>105</v>
      </c>
      <c r="L170" s="1" t="s">
        <v>25</v>
      </c>
      <c r="M170" s="1"/>
      <c r="N170" s="1">
        <v>435</v>
      </c>
      <c r="O170" s="1">
        <v>5</v>
      </c>
      <c r="P170" s="1" t="s">
        <v>26</v>
      </c>
      <c r="Q170" s="1" t="s">
        <v>169</v>
      </c>
      <c r="R170" s="1">
        <v>4430</v>
      </c>
      <c r="S170" s="1">
        <v>1860</v>
      </c>
      <c r="T170" s="1">
        <v>1485</v>
      </c>
      <c r="U170" s="1" t="s">
        <v>28</v>
      </c>
      <c r="V170" s="3" t="s">
        <v>410</v>
      </c>
    </row>
    <row r="171" spans="1:22">
      <c r="A171" s="1" t="s">
        <v>404</v>
      </c>
      <c r="B171" s="3" t="s">
        <v>411</v>
      </c>
      <c r="C171" s="1">
        <v>170</v>
      </c>
      <c r="D171" s="1">
        <v>55</v>
      </c>
      <c r="E171" s="1" t="s">
        <v>24</v>
      </c>
      <c r="F171" s="1">
        <v>484</v>
      </c>
      <c r="G171" s="1">
        <v>283</v>
      </c>
      <c r="H171" s="1">
        <v>134</v>
      </c>
      <c r="I171" s="1">
        <v>340</v>
      </c>
      <c r="J171" s="1">
        <v>7.4</v>
      </c>
      <c r="K171" s="1">
        <v>80</v>
      </c>
      <c r="L171" s="1" t="s">
        <v>25</v>
      </c>
      <c r="M171" s="1"/>
      <c r="N171" s="1">
        <v>435</v>
      </c>
      <c r="O171" s="1">
        <v>5</v>
      </c>
      <c r="P171" s="1" t="s">
        <v>26</v>
      </c>
      <c r="Q171" s="1" t="s">
        <v>169</v>
      </c>
      <c r="R171" s="1">
        <v>4430</v>
      </c>
      <c r="S171" s="1">
        <v>1860</v>
      </c>
      <c r="T171" s="1">
        <v>1485</v>
      </c>
      <c r="U171" s="1" t="s">
        <v>28</v>
      </c>
      <c r="V171" s="3" t="s">
        <v>412</v>
      </c>
    </row>
    <row r="172" spans="1:22">
      <c r="A172" s="1" t="s">
        <v>404</v>
      </c>
      <c r="B172" s="3" t="s">
        <v>413</v>
      </c>
      <c r="C172" s="1">
        <v>170</v>
      </c>
      <c r="D172" s="1">
        <v>78</v>
      </c>
      <c r="E172" s="1" t="s">
        <v>24</v>
      </c>
      <c r="F172" s="1">
        <v>484</v>
      </c>
      <c r="G172" s="1">
        <v>283</v>
      </c>
      <c r="H172" s="1">
        <v>124</v>
      </c>
      <c r="I172" s="1">
        <v>495</v>
      </c>
      <c r="J172" s="1">
        <v>7.7</v>
      </c>
      <c r="K172" s="1">
        <v>105</v>
      </c>
      <c r="L172" s="1" t="s">
        <v>25</v>
      </c>
      <c r="M172" s="1"/>
      <c r="N172" s="1">
        <v>490</v>
      </c>
      <c r="O172" s="1">
        <v>5</v>
      </c>
      <c r="P172" s="1" t="s">
        <v>26</v>
      </c>
      <c r="Q172" s="1" t="s">
        <v>169</v>
      </c>
      <c r="R172" s="1">
        <v>4730</v>
      </c>
      <c r="S172" s="1">
        <v>1860</v>
      </c>
      <c r="T172" s="1">
        <v>1480</v>
      </c>
      <c r="U172" s="1" t="s">
        <v>112</v>
      </c>
      <c r="V172" s="3" t="s">
        <v>414</v>
      </c>
    </row>
    <row r="173" spans="1:22">
      <c r="A173" s="1" t="s">
        <v>404</v>
      </c>
      <c r="B173" s="3" t="s">
        <v>415</v>
      </c>
      <c r="C173" s="1">
        <v>170</v>
      </c>
      <c r="D173" s="1">
        <v>55</v>
      </c>
      <c r="E173" s="1" t="s">
        <v>24</v>
      </c>
      <c r="F173" s="1">
        <v>484</v>
      </c>
      <c r="G173" s="1">
        <v>283</v>
      </c>
      <c r="H173" s="1">
        <v>128</v>
      </c>
      <c r="I173" s="1">
        <v>355</v>
      </c>
      <c r="J173" s="1">
        <v>7.4</v>
      </c>
      <c r="K173" s="1">
        <v>80</v>
      </c>
      <c r="L173" s="1" t="s">
        <v>25</v>
      </c>
      <c r="M173" s="1"/>
      <c r="N173" s="1">
        <v>490</v>
      </c>
      <c r="O173" s="1">
        <v>5</v>
      </c>
      <c r="P173" s="1" t="s">
        <v>26</v>
      </c>
      <c r="Q173" s="1" t="s">
        <v>169</v>
      </c>
      <c r="R173" s="1">
        <v>4730</v>
      </c>
      <c r="S173" s="1">
        <v>1860</v>
      </c>
      <c r="T173" s="1">
        <v>1480</v>
      </c>
      <c r="U173" s="1" t="s">
        <v>112</v>
      </c>
      <c r="V173" s="3" t="s">
        <v>416</v>
      </c>
    </row>
    <row r="174" spans="1:22">
      <c r="A174" s="1" t="s">
        <v>404</v>
      </c>
      <c r="B174" s="3" t="s">
        <v>417</v>
      </c>
      <c r="C174" s="1">
        <v>260</v>
      </c>
      <c r="D174" s="1">
        <v>80</v>
      </c>
      <c r="E174" s="1" t="s">
        <v>24</v>
      </c>
      <c r="F174" s="1">
        <v>384</v>
      </c>
      <c r="G174" s="1">
        <v>770</v>
      </c>
      <c r="H174" s="1">
        <v>178</v>
      </c>
      <c r="I174" s="1">
        <v>385</v>
      </c>
      <c r="J174" s="1">
        <v>3.5</v>
      </c>
      <c r="K174" s="1">
        <v>205</v>
      </c>
      <c r="L174" s="1" t="s">
        <v>25</v>
      </c>
      <c r="M174" s="1">
        <v>1800</v>
      </c>
      <c r="N174" s="1">
        <v>480</v>
      </c>
      <c r="O174" s="1">
        <v>5</v>
      </c>
      <c r="P174" s="1" t="s">
        <v>63</v>
      </c>
      <c r="Q174" s="1" t="s">
        <v>40</v>
      </c>
      <c r="R174" s="1">
        <v>4695</v>
      </c>
      <c r="S174" s="1">
        <v>1890</v>
      </c>
      <c r="T174" s="1">
        <v>1545</v>
      </c>
      <c r="U174" s="1" t="s">
        <v>34</v>
      </c>
      <c r="V174" s="3" t="s">
        <v>418</v>
      </c>
    </row>
    <row r="175" spans="1:22">
      <c r="A175" s="1" t="s">
        <v>404</v>
      </c>
      <c r="B175" s="3" t="s">
        <v>419</v>
      </c>
      <c r="C175" s="1">
        <v>185</v>
      </c>
      <c r="D175" s="1">
        <v>80</v>
      </c>
      <c r="E175" s="1" t="s">
        <v>24</v>
      </c>
      <c r="F175" s="1">
        <v>384</v>
      </c>
      <c r="G175" s="1">
        <v>350</v>
      </c>
      <c r="H175" s="1">
        <v>143</v>
      </c>
      <c r="I175" s="1">
        <v>455</v>
      </c>
      <c r="J175" s="1">
        <v>7.3</v>
      </c>
      <c r="K175" s="1">
        <v>205</v>
      </c>
      <c r="L175" s="1" t="s">
        <v>25</v>
      </c>
      <c r="M175" s="1">
        <v>1800</v>
      </c>
      <c r="N175" s="1">
        <v>490</v>
      </c>
      <c r="O175" s="1">
        <v>5</v>
      </c>
      <c r="P175" s="1" t="s">
        <v>56</v>
      </c>
      <c r="Q175" s="1" t="s">
        <v>40</v>
      </c>
      <c r="R175" s="1">
        <v>4695</v>
      </c>
      <c r="S175" s="1">
        <v>1880</v>
      </c>
      <c r="T175" s="1">
        <v>1575</v>
      </c>
      <c r="U175" s="1" t="s">
        <v>34</v>
      </c>
      <c r="V175" s="3" t="s">
        <v>420</v>
      </c>
    </row>
    <row r="176" spans="1:22">
      <c r="A176" s="1" t="s">
        <v>404</v>
      </c>
      <c r="B176" s="3" t="s">
        <v>421</v>
      </c>
      <c r="C176" s="1">
        <v>185</v>
      </c>
      <c r="D176" s="1">
        <v>80</v>
      </c>
      <c r="E176" s="1" t="s">
        <v>24</v>
      </c>
      <c r="F176" s="1">
        <v>384</v>
      </c>
      <c r="G176" s="1">
        <v>605</v>
      </c>
      <c r="H176" s="1">
        <v>154</v>
      </c>
      <c r="I176" s="1">
        <v>440</v>
      </c>
      <c r="J176" s="1">
        <v>5.2</v>
      </c>
      <c r="K176" s="1">
        <v>205</v>
      </c>
      <c r="L176" s="1" t="s">
        <v>25</v>
      </c>
      <c r="M176" s="1">
        <v>1800</v>
      </c>
      <c r="N176" s="1">
        <v>490</v>
      </c>
      <c r="O176" s="1">
        <v>5</v>
      </c>
      <c r="P176" s="1" t="s">
        <v>63</v>
      </c>
      <c r="Q176" s="1" t="s">
        <v>40</v>
      </c>
      <c r="R176" s="1">
        <v>4695</v>
      </c>
      <c r="S176" s="1">
        <v>1880</v>
      </c>
      <c r="T176" s="1">
        <v>1575</v>
      </c>
      <c r="U176" s="1" t="s">
        <v>34</v>
      </c>
      <c r="V176" s="3" t="s">
        <v>422</v>
      </c>
    </row>
    <row r="177" spans="1:22">
      <c r="A177" s="1" t="s">
        <v>404</v>
      </c>
      <c r="B177" s="3" t="s">
        <v>423</v>
      </c>
      <c r="C177" s="1">
        <v>185</v>
      </c>
      <c r="D177" s="1">
        <v>60</v>
      </c>
      <c r="E177" s="1" t="s">
        <v>24</v>
      </c>
      <c r="F177" s="1">
        <v>288</v>
      </c>
      <c r="G177" s="1">
        <v>350</v>
      </c>
      <c r="H177" s="1">
        <v>140</v>
      </c>
      <c r="I177" s="1">
        <v>345</v>
      </c>
      <c r="J177" s="1">
        <v>8.6999999999999993</v>
      </c>
      <c r="K177" s="1">
        <v>150</v>
      </c>
      <c r="L177" s="1" t="s">
        <v>25</v>
      </c>
      <c r="M177" s="1">
        <v>750</v>
      </c>
      <c r="N177" s="1">
        <v>490</v>
      </c>
      <c r="O177" s="1">
        <v>5</v>
      </c>
      <c r="P177" s="1" t="s">
        <v>56</v>
      </c>
      <c r="Q177" s="1" t="s">
        <v>40</v>
      </c>
      <c r="R177" s="1">
        <v>4695</v>
      </c>
      <c r="S177" s="1">
        <v>1880</v>
      </c>
      <c r="T177" s="1">
        <v>1575</v>
      </c>
      <c r="U177" s="1" t="s">
        <v>34</v>
      </c>
      <c r="V177" s="3" t="s">
        <v>424</v>
      </c>
    </row>
    <row r="178" spans="1:22">
      <c r="A178" s="1" t="s">
        <v>404</v>
      </c>
      <c r="B178" s="3" t="s">
        <v>425</v>
      </c>
      <c r="C178" s="1">
        <v>190</v>
      </c>
      <c r="D178" s="1">
        <v>73</v>
      </c>
      <c r="E178" s="1" t="s">
        <v>24</v>
      </c>
      <c r="F178" s="1">
        <v>348</v>
      </c>
      <c r="G178" s="1">
        <v>350</v>
      </c>
      <c r="H178" s="1">
        <v>165</v>
      </c>
      <c r="I178" s="1">
        <v>355</v>
      </c>
      <c r="J178" s="1">
        <v>8.5</v>
      </c>
      <c r="K178" s="1">
        <v>160</v>
      </c>
      <c r="L178" s="1" t="s">
        <v>25</v>
      </c>
      <c r="M178" s="1">
        <v>900</v>
      </c>
      <c r="N178" s="1">
        <v>333</v>
      </c>
      <c r="O178" s="1">
        <v>7</v>
      </c>
      <c r="P178" s="1" t="s">
        <v>56</v>
      </c>
      <c r="Q178" s="1" t="s">
        <v>212</v>
      </c>
      <c r="R178" s="1">
        <v>5010</v>
      </c>
      <c r="S178" s="1">
        <v>1980</v>
      </c>
      <c r="T178" s="1">
        <v>1755</v>
      </c>
      <c r="U178" s="1" t="s">
        <v>34</v>
      </c>
      <c r="V178" s="3" t="s">
        <v>426</v>
      </c>
    </row>
    <row r="179" spans="1:22">
      <c r="A179" s="1" t="s">
        <v>404</v>
      </c>
      <c r="B179" s="3" t="s">
        <v>427</v>
      </c>
      <c r="C179" s="1">
        <v>200</v>
      </c>
      <c r="D179" s="1">
        <v>96</v>
      </c>
      <c r="E179" s="1" t="s">
        <v>24</v>
      </c>
      <c r="F179" s="1">
        <v>456</v>
      </c>
      <c r="G179" s="1">
        <v>600</v>
      </c>
      <c r="H179" s="1">
        <v>188</v>
      </c>
      <c r="I179" s="1">
        <v>435</v>
      </c>
      <c r="J179" s="1">
        <v>6</v>
      </c>
      <c r="K179" s="1">
        <v>194</v>
      </c>
      <c r="L179" s="1" t="s">
        <v>25</v>
      </c>
      <c r="M179" s="1">
        <v>2500</v>
      </c>
      <c r="N179" s="1">
        <v>333</v>
      </c>
      <c r="O179" s="1">
        <v>7</v>
      </c>
      <c r="P179" s="1" t="s">
        <v>63</v>
      </c>
      <c r="Q179" s="1" t="s">
        <v>212</v>
      </c>
      <c r="R179" s="1">
        <v>5010</v>
      </c>
      <c r="S179" s="1">
        <v>1980</v>
      </c>
      <c r="T179" s="1">
        <v>1755</v>
      </c>
      <c r="U179" s="1" t="s">
        <v>34</v>
      </c>
      <c r="V179" s="3" t="s">
        <v>428</v>
      </c>
    </row>
    <row r="180" spans="1:22">
      <c r="A180" s="1" t="s">
        <v>404</v>
      </c>
      <c r="B180" s="3" t="s">
        <v>429</v>
      </c>
      <c r="C180" s="1">
        <v>220</v>
      </c>
      <c r="D180" s="1">
        <v>96</v>
      </c>
      <c r="E180" s="1" t="s">
        <v>24</v>
      </c>
      <c r="F180" s="1">
        <v>456</v>
      </c>
      <c r="G180" s="1">
        <v>740</v>
      </c>
      <c r="H180" s="1">
        <v>190</v>
      </c>
      <c r="I180" s="1">
        <v>420</v>
      </c>
      <c r="J180" s="1">
        <v>4.5999999999999996</v>
      </c>
      <c r="K180" s="1">
        <v>194</v>
      </c>
      <c r="L180" s="1" t="s">
        <v>25</v>
      </c>
      <c r="M180" s="1">
        <v>2500</v>
      </c>
      <c r="N180" s="1">
        <v>333</v>
      </c>
      <c r="O180" s="1">
        <v>7</v>
      </c>
      <c r="P180" s="1" t="s">
        <v>63</v>
      </c>
      <c r="Q180" s="1" t="s">
        <v>212</v>
      </c>
      <c r="R180" s="1">
        <v>5015</v>
      </c>
      <c r="S180" s="1">
        <v>1980</v>
      </c>
      <c r="T180" s="1">
        <v>1755</v>
      </c>
      <c r="U180" s="1" t="s">
        <v>34</v>
      </c>
      <c r="V180" s="3" t="s">
        <v>430</v>
      </c>
    </row>
    <row r="181" spans="1:22">
      <c r="A181" s="1" t="s">
        <v>404</v>
      </c>
      <c r="B181" s="3" t="s">
        <v>431</v>
      </c>
      <c r="C181" s="1">
        <v>200</v>
      </c>
      <c r="D181" s="1">
        <v>96</v>
      </c>
      <c r="E181" s="1" t="s">
        <v>24</v>
      </c>
      <c r="F181" s="1">
        <v>456</v>
      </c>
      <c r="G181" s="1">
        <v>700</v>
      </c>
      <c r="H181" s="1">
        <v>190</v>
      </c>
      <c r="I181" s="1">
        <v>425</v>
      </c>
      <c r="J181" s="1">
        <v>5.3</v>
      </c>
      <c r="K181" s="1">
        <v>194</v>
      </c>
      <c r="L181" s="1" t="s">
        <v>25</v>
      </c>
      <c r="M181" s="1">
        <v>2500</v>
      </c>
      <c r="N181" s="1">
        <v>333</v>
      </c>
      <c r="O181" s="1">
        <v>7</v>
      </c>
      <c r="P181" s="1" t="s">
        <v>63</v>
      </c>
      <c r="Q181" s="1" t="s">
        <v>212</v>
      </c>
      <c r="R181" s="1">
        <v>5015</v>
      </c>
      <c r="S181" s="1">
        <v>1980</v>
      </c>
      <c r="T181" s="1">
        <v>1780</v>
      </c>
      <c r="U181" s="1" t="s">
        <v>34</v>
      </c>
      <c r="V181" s="3" t="s">
        <v>432</v>
      </c>
    </row>
    <row r="182" spans="1:22">
      <c r="A182" s="1" t="s">
        <v>404</v>
      </c>
      <c r="B182" s="3" t="s">
        <v>433</v>
      </c>
      <c r="C182" s="1">
        <v>185</v>
      </c>
      <c r="D182" s="1">
        <v>96</v>
      </c>
      <c r="E182" s="1" t="s">
        <v>24</v>
      </c>
      <c r="F182" s="1">
        <v>456</v>
      </c>
      <c r="G182" s="1">
        <v>350</v>
      </c>
      <c r="H182" s="1">
        <v>171</v>
      </c>
      <c r="I182" s="1">
        <v>450</v>
      </c>
      <c r="J182" s="1">
        <v>9.4</v>
      </c>
      <c r="K182" s="1">
        <v>194</v>
      </c>
      <c r="L182" s="1" t="s">
        <v>25</v>
      </c>
      <c r="M182" s="1">
        <v>900</v>
      </c>
      <c r="N182" s="1">
        <v>333</v>
      </c>
      <c r="O182" s="1">
        <v>7</v>
      </c>
      <c r="P182" s="1" t="s">
        <v>56</v>
      </c>
      <c r="Q182" s="1" t="s">
        <v>212</v>
      </c>
      <c r="R182" s="1">
        <v>5010</v>
      </c>
      <c r="S182" s="1">
        <v>1980</v>
      </c>
      <c r="T182" s="1">
        <v>1755</v>
      </c>
      <c r="U182" s="1" t="s">
        <v>34</v>
      </c>
      <c r="V182" s="3" t="s">
        <v>434</v>
      </c>
    </row>
    <row r="183" spans="1:22">
      <c r="A183" s="1" t="s">
        <v>404</v>
      </c>
      <c r="B183" s="3" t="s">
        <v>435</v>
      </c>
      <c r="C183" s="1">
        <v>167</v>
      </c>
      <c r="D183" s="1">
        <v>64.8</v>
      </c>
      <c r="E183" s="1" t="s">
        <v>24</v>
      </c>
      <c r="F183" s="1">
        <v>96</v>
      </c>
      <c r="G183" s="1">
        <v>255</v>
      </c>
      <c r="H183" s="1">
        <v>140</v>
      </c>
      <c r="I183" s="1">
        <v>385</v>
      </c>
      <c r="J183" s="1">
        <v>7.8</v>
      </c>
      <c r="K183" s="1">
        <v>70</v>
      </c>
      <c r="L183" s="1" t="s">
        <v>25</v>
      </c>
      <c r="M183" s="1">
        <v>750</v>
      </c>
      <c r="N183" s="1">
        <v>475</v>
      </c>
      <c r="O183" s="1">
        <v>5</v>
      </c>
      <c r="P183" s="1" t="s">
        <v>26</v>
      </c>
      <c r="Q183" s="1" t="s">
        <v>40</v>
      </c>
      <c r="R183" s="1">
        <v>4420</v>
      </c>
      <c r="S183" s="1">
        <v>1825</v>
      </c>
      <c r="T183" s="1">
        <v>1570</v>
      </c>
      <c r="U183" s="1" t="s">
        <v>34</v>
      </c>
      <c r="V183" s="3" t="s">
        <v>436</v>
      </c>
    </row>
    <row r="184" spans="1:22">
      <c r="A184" s="1" t="s">
        <v>437</v>
      </c>
      <c r="B184" s="3" t="s">
        <v>438</v>
      </c>
      <c r="C184" s="1">
        <v>150</v>
      </c>
      <c r="D184" s="1">
        <v>48.1</v>
      </c>
      <c r="E184" s="1" t="s">
        <v>24</v>
      </c>
      <c r="F184" s="1">
        <v>96</v>
      </c>
      <c r="G184" s="1">
        <v>260</v>
      </c>
      <c r="H184" s="1">
        <v>122</v>
      </c>
      <c r="I184" s="1">
        <v>310</v>
      </c>
      <c r="J184" s="1">
        <v>8.1999999999999993</v>
      </c>
      <c r="K184" s="1">
        <v>80</v>
      </c>
      <c r="L184" s="1" t="s">
        <v>25</v>
      </c>
      <c r="M184" s="1">
        <v>0</v>
      </c>
      <c r="N184" s="1">
        <v>309</v>
      </c>
      <c r="O184" s="1">
        <v>5</v>
      </c>
      <c r="P184" s="1" t="s">
        <v>26</v>
      </c>
      <c r="Q184" s="1" t="s">
        <v>27</v>
      </c>
      <c r="R184" s="1">
        <v>4080</v>
      </c>
      <c r="S184" s="1">
        <v>1760</v>
      </c>
      <c r="T184" s="1">
        <v>1440</v>
      </c>
      <c r="U184" s="1" t="s">
        <v>28</v>
      </c>
      <c r="V184" s="3" t="s">
        <v>439</v>
      </c>
    </row>
    <row r="185" spans="1:22">
      <c r="A185" s="1" t="s">
        <v>440</v>
      </c>
      <c r="B185" s="3" t="s">
        <v>441</v>
      </c>
      <c r="C185" s="1">
        <v>170</v>
      </c>
      <c r="D185" s="1">
        <v>69.900000000000006</v>
      </c>
      <c r="E185" s="1" t="s">
        <v>24</v>
      </c>
      <c r="F185" s="1">
        <v>484</v>
      </c>
      <c r="G185" s="1">
        <v>320</v>
      </c>
      <c r="H185" s="1">
        <v>166</v>
      </c>
      <c r="I185" s="1">
        <v>350</v>
      </c>
      <c r="J185" s="1">
        <v>7.5</v>
      </c>
      <c r="K185" s="1">
        <v>70</v>
      </c>
      <c r="L185" s="1" t="s">
        <v>25</v>
      </c>
      <c r="M185" s="1">
        <v>1500</v>
      </c>
      <c r="N185" s="1">
        <v>435</v>
      </c>
      <c r="O185" s="1">
        <v>5</v>
      </c>
      <c r="P185" s="1" t="s">
        <v>56</v>
      </c>
      <c r="Q185" s="1" t="s">
        <v>89</v>
      </c>
      <c r="R185" s="1">
        <v>4739</v>
      </c>
      <c r="S185" s="1">
        <v>1900</v>
      </c>
      <c r="T185" s="1">
        <v>1680</v>
      </c>
      <c r="U185" s="1" t="s">
        <v>34</v>
      </c>
      <c r="V185" s="3" t="s">
        <v>442</v>
      </c>
    </row>
    <row r="186" spans="1:22">
      <c r="A186" s="1" t="s">
        <v>440</v>
      </c>
      <c r="B186" s="3" t="s">
        <v>443</v>
      </c>
      <c r="C186" s="1">
        <v>130</v>
      </c>
      <c r="D186" s="1">
        <v>36</v>
      </c>
      <c r="E186" s="1" t="s">
        <v>24</v>
      </c>
      <c r="F186" s="1">
        <v>484</v>
      </c>
      <c r="G186" s="1">
        <v>158</v>
      </c>
      <c r="H186" s="1">
        <v>136</v>
      </c>
      <c r="I186" s="1">
        <v>225</v>
      </c>
      <c r="J186" s="1">
        <v>12.7</v>
      </c>
      <c r="K186" s="1">
        <v>30</v>
      </c>
      <c r="L186" s="1" t="s">
        <v>25</v>
      </c>
      <c r="M186" s="1"/>
      <c r="N186" s="1">
        <v>210</v>
      </c>
      <c r="O186" s="1">
        <v>4</v>
      </c>
      <c r="P186" s="1" t="s">
        <v>26</v>
      </c>
      <c r="Q186" s="1" t="s">
        <v>254</v>
      </c>
      <c r="R186" s="1">
        <v>3620</v>
      </c>
      <c r="S186" s="1">
        <v>1652</v>
      </c>
      <c r="T186" s="1">
        <v>1577</v>
      </c>
      <c r="U186" s="1" t="s">
        <v>28</v>
      </c>
      <c r="V186" s="3" t="s">
        <v>444</v>
      </c>
    </row>
    <row r="187" spans="1:22">
      <c r="A187" s="1" t="s">
        <v>445</v>
      </c>
      <c r="B187" s="3" t="s">
        <v>446</v>
      </c>
      <c r="C187" s="1">
        <v>160</v>
      </c>
      <c r="D187" s="1">
        <v>64</v>
      </c>
      <c r="E187" s="1" t="s">
        <v>24</v>
      </c>
      <c r="F187" s="1">
        <v>96</v>
      </c>
      <c r="G187" s="1">
        <v>266</v>
      </c>
      <c r="H187" s="1">
        <v>149</v>
      </c>
      <c r="I187" s="1">
        <v>365</v>
      </c>
      <c r="J187" s="1">
        <v>8</v>
      </c>
      <c r="K187" s="1">
        <v>100</v>
      </c>
      <c r="L187" s="1" t="s">
        <v>25</v>
      </c>
      <c r="M187" s="1">
        <v>750</v>
      </c>
      <c r="N187" s="1">
        <v>522</v>
      </c>
      <c r="O187" s="1">
        <v>5</v>
      </c>
      <c r="P187" s="1" t="s">
        <v>26</v>
      </c>
      <c r="Q187" s="1" t="s">
        <v>40</v>
      </c>
      <c r="R187" s="1">
        <v>4690</v>
      </c>
      <c r="S187" s="1">
        <v>1860</v>
      </c>
      <c r="T187" s="1">
        <v>1600</v>
      </c>
      <c r="U187" s="1" t="s">
        <v>34</v>
      </c>
      <c r="V187" s="3" t="s">
        <v>447</v>
      </c>
    </row>
    <row r="188" spans="1:22">
      <c r="A188" s="1" t="s">
        <v>445</v>
      </c>
      <c r="B188" s="3" t="s">
        <v>448</v>
      </c>
      <c r="C188" s="1">
        <v>160</v>
      </c>
      <c r="D188" s="1">
        <v>64</v>
      </c>
      <c r="E188" s="1" t="s">
        <v>24</v>
      </c>
      <c r="F188" s="1">
        <v>96</v>
      </c>
      <c r="G188" s="1">
        <v>435</v>
      </c>
      <c r="H188" s="1">
        <v>158</v>
      </c>
      <c r="I188" s="1">
        <v>350</v>
      </c>
      <c r="J188" s="1">
        <v>5.6</v>
      </c>
      <c r="K188" s="1">
        <v>100</v>
      </c>
      <c r="L188" s="1" t="s">
        <v>25</v>
      </c>
      <c r="M188" s="1">
        <v>750</v>
      </c>
      <c r="N188" s="1">
        <v>522</v>
      </c>
      <c r="O188" s="1">
        <v>5</v>
      </c>
      <c r="P188" s="1" t="s">
        <v>63</v>
      </c>
      <c r="Q188" s="1" t="s">
        <v>89</v>
      </c>
      <c r="R188" s="1">
        <v>4805</v>
      </c>
      <c r="S188" s="1">
        <v>1895</v>
      </c>
      <c r="T188" s="1">
        <v>1635</v>
      </c>
      <c r="U188" s="1" t="s">
        <v>34</v>
      </c>
      <c r="V188" s="3" t="s">
        <v>449</v>
      </c>
    </row>
    <row r="189" spans="1:22">
      <c r="A189" s="1" t="s">
        <v>445</v>
      </c>
      <c r="B189" s="3" t="s">
        <v>450</v>
      </c>
      <c r="C189" s="1">
        <v>160</v>
      </c>
      <c r="D189" s="1">
        <v>64</v>
      </c>
      <c r="E189" s="1" t="s">
        <v>24</v>
      </c>
      <c r="F189" s="1">
        <v>96</v>
      </c>
      <c r="G189" s="1">
        <v>300</v>
      </c>
      <c r="H189" s="1">
        <v>145</v>
      </c>
      <c r="I189" s="1">
        <v>340</v>
      </c>
      <c r="J189" s="1">
        <v>7.5</v>
      </c>
      <c r="K189" s="1">
        <v>35</v>
      </c>
      <c r="L189" s="1" t="s">
        <v>451</v>
      </c>
      <c r="M189" s="1">
        <v>0</v>
      </c>
      <c r="N189" s="1">
        <v>316</v>
      </c>
      <c r="O189" s="1">
        <v>5</v>
      </c>
      <c r="P189" s="1" t="s">
        <v>26</v>
      </c>
      <c r="Q189" s="1" t="s">
        <v>40</v>
      </c>
      <c r="R189" s="1">
        <v>4495</v>
      </c>
      <c r="S189" s="1">
        <v>1840</v>
      </c>
      <c r="T189" s="1">
        <v>1545</v>
      </c>
      <c r="U189" s="1" t="s">
        <v>34</v>
      </c>
      <c r="V189" s="3" t="s">
        <v>452</v>
      </c>
    </row>
    <row r="190" spans="1:22">
      <c r="A190" s="1" t="s">
        <v>453</v>
      </c>
      <c r="B190" s="3" t="s">
        <v>454</v>
      </c>
      <c r="C190" s="1">
        <v>250</v>
      </c>
      <c r="D190" s="1">
        <v>109</v>
      </c>
      <c r="E190" s="1" t="s">
        <v>24</v>
      </c>
      <c r="F190" s="1">
        <v>484</v>
      </c>
      <c r="G190" s="1">
        <v>710</v>
      </c>
      <c r="H190" s="1">
        <v>204</v>
      </c>
      <c r="I190" s="1">
        <v>495</v>
      </c>
      <c r="J190" s="1">
        <v>4.5</v>
      </c>
      <c r="K190" s="1">
        <v>259</v>
      </c>
      <c r="L190" s="1" t="s">
        <v>25</v>
      </c>
      <c r="M190" s="1">
        <v>2250</v>
      </c>
      <c r="N190" s="1">
        <v>611</v>
      </c>
      <c r="O190" s="1">
        <v>5</v>
      </c>
      <c r="P190" s="1" t="s">
        <v>63</v>
      </c>
      <c r="Q190" s="1" t="s">
        <v>212</v>
      </c>
      <c r="R190" s="1">
        <v>5103</v>
      </c>
      <c r="S190" s="1">
        <v>2019</v>
      </c>
      <c r="T190" s="1">
        <v>1630</v>
      </c>
      <c r="U190" s="1" t="s">
        <v>34</v>
      </c>
      <c r="V190" s="3" t="s">
        <v>455</v>
      </c>
    </row>
    <row r="191" spans="1:22">
      <c r="A191" s="1" t="s">
        <v>453</v>
      </c>
      <c r="B191" s="3" t="s">
        <v>456</v>
      </c>
      <c r="C191" s="1">
        <v>260</v>
      </c>
      <c r="D191" s="1">
        <v>109</v>
      </c>
      <c r="E191" s="1" t="s">
        <v>24</v>
      </c>
      <c r="F191" s="1">
        <v>484</v>
      </c>
      <c r="G191" s="1">
        <v>985</v>
      </c>
      <c r="H191" s="1">
        <v>266</v>
      </c>
      <c r="I191" s="1">
        <v>455</v>
      </c>
      <c r="J191" s="1">
        <v>2.9</v>
      </c>
      <c r="K191" s="1">
        <v>259</v>
      </c>
      <c r="L191" s="1" t="s">
        <v>25</v>
      </c>
      <c r="M191" s="1">
        <v>2250</v>
      </c>
      <c r="N191" s="1">
        <v>611</v>
      </c>
      <c r="O191" s="1">
        <v>5</v>
      </c>
      <c r="P191" s="1" t="s">
        <v>63</v>
      </c>
      <c r="Q191" s="1" t="s">
        <v>212</v>
      </c>
      <c r="R191" s="1">
        <v>5103</v>
      </c>
      <c r="S191" s="1">
        <v>2019</v>
      </c>
      <c r="T191" s="1">
        <v>1636</v>
      </c>
      <c r="U191" s="1" t="s">
        <v>34</v>
      </c>
      <c r="V191" s="3" t="s">
        <v>457</v>
      </c>
    </row>
    <row r="192" spans="1:22">
      <c r="A192" s="1" t="s">
        <v>453</v>
      </c>
      <c r="B192" s="3" t="s">
        <v>458</v>
      </c>
      <c r="C192" s="1">
        <v>250</v>
      </c>
      <c r="D192" s="1">
        <v>109</v>
      </c>
      <c r="E192" s="1" t="s">
        <v>24</v>
      </c>
      <c r="F192" s="1">
        <v>484</v>
      </c>
      <c r="G192" s="1">
        <v>710</v>
      </c>
      <c r="H192" s="1">
        <v>222</v>
      </c>
      <c r="I192" s="1">
        <v>480</v>
      </c>
      <c r="J192" s="1">
        <v>4.5</v>
      </c>
      <c r="K192" s="1">
        <v>259</v>
      </c>
      <c r="L192" s="1" t="s">
        <v>25</v>
      </c>
      <c r="M192" s="1">
        <v>2250</v>
      </c>
      <c r="N192" s="1">
        <v>611</v>
      </c>
      <c r="O192" s="1">
        <v>5</v>
      </c>
      <c r="P192" s="1" t="s">
        <v>63</v>
      </c>
      <c r="Q192" s="1" t="s">
        <v>212</v>
      </c>
      <c r="R192" s="1">
        <v>5103</v>
      </c>
      <c r="S192" s="1">
        <v>2019</v>
      </c>
      <c r="T192" s="1">
        <v>1630</v>
      </c>
      <c r="U192" s="1" t="s">
        <v>34</v>
      </c>
      <c r="V192" s="3" t="s">
        <v>459</v>
      </c>
    </row>
    <row r="193" spans="1:22">
      <c r="A193" s="1" t="s">
        <v>453</v>
      </c>
      <c r="B193" s="3" t="s">
        <v>460</v>
      </c>
      <c r="C193" s="1">
        <v>250</v>
      </c>
      <c r="D193" s="1">
        <v>98.9</v>
      </c>
      <c r="E193" s="1" t="s">
        <v>24</v>
      </c>
      <c r="F193" s="1">
        <v>484</v>
      </c>
      <c r="G193" s="1">
        <v>710</v>
      </c>
      <c r="H193" s="1">
        <v>198</v>
      </c>
      <c r="I193" s="1">
        <v>520</v>
      </c>
      <c r="J193" s="1">
        <v>4.2</v>
      </c>
      <c r="K193" s="1">
        <v>240</v>
      </c>
      <c r="L193" s="1" t="s">
        <v>25</v>
      </c>
      <c r="M193" s="1">
        <v>2250</v>
      </c>
      <c r="N193" s="1">
        <v>509</v>
      </c>
      <c r="O193" s="1">
        <v>5</v>
      </c>
      <c r="P193" s="1" t="s">
        <v>63</v>
      </c>
      <c r="Q193" s="1" t="s">
        <v>111</v>
      </c>
      <c r="R193" s="1">
        <v>5139</v>
      </c>
      <c r="S193" s="1">
        <v>2005</v>
      </c>
      <c r="T193" s="1">
        <v>1464</v>
      </c>
      <c r="U193" s="1" t="s">
        <v>66</v>
      </c>
      <c r="V193" s="3" t="s">
        <v>461</v>
      </c>
    </row>
    <row r="194" spans="1:22">
      <c r="A194" s="1" t="s">
        <v>453</v>
      </c>
      <c r="B194" s="3" t="s">
        <v>462</v>
      </c>
      <c r="C194" s="1">
        <v>256</v>
      </c>
      <c r="D194" s="1">
        <v>98.9</v>
      </c>
      <c r="E194" s="1" t="s">
        <v>24</v>
      </c>
      <c r="F194" s="1">
        <v>484</v>
      </c>
      <c r="G194" s="1">
        <v>985</v>
      </c>
      <c r="H194" s="1">
        <v>227</v>
      </c>
      <c r="I194" s="1">
        <v>465</v>
      </c>
      <c r="J194" s="1">
        <v>2.8</v>
      </c>
      <c r="K194" s="1">
        <v>240</v>
      </c>
      <c r="L194" s="1" t="s">
        <v>25</v>
      </c>
      <c r="M194" s="1">
        <v>1225</v>
      </c>
      <c r="N194" s="1">
        <v>509</v>
      </c>
      <c r="O194" s="1">
        <v>5</v>
      </c>
      <c r="P194" s="1" t="s">
        <v>63</v>
      </c>
      <c r="Q194" s="1" t="s">
        <v>111</v>
      </c>
      <c r="R194" s="1">
        <v>5139</v>
      </c>
      <c r="S194" s="1">
        <v>2005</v>
      </c>
      <c r="T194" s="1">
        <v>1464</v>
      </c>
      <c r="U194" s="1" t="s">
        <v>66</v>
      </c>
      <c r="V194" s="3" t="s">
        <v>463</v>
      </c>
    </row>
    <row r="195" spans="1:22">
      <c r="A195" s="1" t="s">
        <v>453</v>
      </c>
      <c r="B195" s="3" t="s">
        <v>464</v>
      </c>
      <c r="C195" s="1">
        <v>250</v>
      </c>
      <c r="D195" s="1">
        <v>98.9</v>
      </c>
      <c r="E195" s="1" t="s">
        <v>24</v>
      </c>
      <c r="F195" s="1">
        <v>484</v>
      </c>
      <c r="G195" s="1">
        <v>710</v>
      </c>
      <c r="H195" s="1">
        <v>198</v>
      </c>
      <c r="I195" s="1">
        <v>520</v>
      </c>
      <c r="J195" s="1">
        <v>4.2</v>
      </c>
      <c r="K195" s="1">
        <v>240</v>
      </c>
      <c r="L195" s="1" t="s">
        <v>25</v>
      </c>
      <c r="M195" s="1">
        <v>2250</v>
      </c>
      <c r="N195" s="1">
        <v>509</v>
      </c>
      <c r="O195" s="1">
        <v>5</v>
      </c>
      <c r="P195" s="1" t="s">
        <v>63</v>
      </c>
      <c r="Q195" s="1" t="s">
        <v>111</v>
      </c>
      <c r="R195" s="1">
        <v>5139</v>
      </c>
      <c r="S195" s="1">
        <v>2005</v>
      </c>
      <c r="T195" s="1">
        <v>1464</v>
      </c>
      <c r="U195" s="1" t="s">
        <v>66</v>
      </c>
      <c r="V195" s="3" t="s">
        <v>465</v>
      </c>
    </row>
    <row r="196" spans="1:22">
      <c r="A196" s="1" t="s">
        <v>466</v>
      </c>
      <c r="B196" s="3" t="s">
        <v>467</v>
      </c>
      <c r="C196" s="1">
        <v>270</v>
      </c>
      <c r="D196" s="1">
        <v>112</v>
      </c>
      <c r="E196" s="1" t="s">
        <v>24</v>
      </c>
      <c r="F196" s="1">
        <v>6600</v>
      </c>
      <c r="G196" s="1">
        <v>1200</v>
      </c>
      <c r="H196" s="1">
        <v>143</v>
      </c>
      <c r="I196" s="1">
        <v>665</v>
      </c>
      <c r="J196" s="1">
        <v>3</v>
      </c>
      <c r="K196" s="1">
        <v>184</v>
      </c>
      <c r="L196" s="1" t="s">
        <v>25</v>
      </c>
      <c r="M196" s="1">
        <v>0</v>
      </c>
      <c r="N196" s="1">
        <v>456</v>
      </c>
      <c r="O196" s="1">
        <v>5</v>
      </c>
      <c r="P196" s="1" t="s">
        <v>63</v>
      </c>
      <c r="Q196" s="1" t="s">
        <v>111</v>
      </c>
      <c r="R196" s="1">
        <v>4975</v>
      </c>
      <c r="S196" s="1">
        <v>1939</v>
      </c>
      <c r="T196" s="1">
        <v>1410</v>
      </c>
      <c r="U196" s="1" t="s">
        <v>112</v>
      </c>
      <c r="V196" s="3" t="s">
        <v>468</v>
      </c>
    </row>
    <row r="197" spans="1:22">
      <c r="A197" s="1" t="s">
        <v>466</v>
      </c>
      <c r="B197" s="3" t="s">
        <v>469</v>
      </c>
      <c r="C197" s="1">
        <v>200</v>
      </c>
      <c r="D197" s="1">
        <v>92</v>
      </c>
      <c r="E197" s="1" t="s">
        <v>24</v>
      </c>
      <c r="F197" s="1">
        <v>5400</v>
      </c>
      <c r="G197" s="1">
        <v>498</v>
      </c>
      <c r="H197" s="1">
        <v>130</v>
      </c>
      <c r="I197" s="1">
        <v>565</v>
      </c>
      <c r="J197" s="1">
        <v>4.7</v>
      </c>
      <c r="K197" s="1">
        <v>160</v>
      </c>
      <c r="L197" s="1" t="s">
        <v>25</v>
      </c>
      <c r="M197" s="1">
        <v>0</v>
      </c>
      <c r="N197" s="1">
        <v>456</v>
      </c>
      <c r="O197" s="1">
        <v>5</v>
      </c>
      <c r="P197" s="1" t="s">
        <v>56</v>
      </c>
      <c r="Q197" s="1" t="s">
        <v>111</v>
      </c>
      <c r="R197" s="1">
        <v>4975</v>
      </c>
      <c r="S197" s="1">
        <v>1939</v>
      </c>
      <c r="T197" s="1">
        <v>1410</v>
      </c>
      <c r="U197" s="1" t="s">
        <v>112</v>
      </c>
      <c r="V197" s="3" t="s">
        <v>470</v>
      </c>
    </row>
    <row r="198" spans="1:22">
      <c r="A198" s="1" t="s">
        <v>466</v>
      </c>
      <c r="B198" s="3" t="s">
        <v>471</v>
      </c>
      <c r="C198" s="1">
        <v>250</v>
      </c>
      <c r="D198" s="1">
        <v>92</v>
      </c>
      <c r="E198" s="1" t="s">
        <v>24</v>
      </c>
      <c r="F198" s="1">
        <v>5400</v>
      </c>
      <c r="G198" s="1">
        <v>498</v>
      </c>
      <c r="H198" s="1">
        <v>142</v>
      </c>
      <c r="I198" s="1">
        <v>580</v>
      </c>
      <c r="J198" s="1">
        <v>3.2</v>
      </c>
      <c r="K198" s="1">
        <v>160</v>
      </c>
      <c r="L198" s="1" t="s">
        <v>25</v>
      </c>
      <c r="M198" s="1">
        <v>0</v>
      </c>
      <c r="N198" s="1">
        <v>456</v>
      </c>
      <c r="O198" s="1">
        <v>5</v>
      </c>
      <c r="P198" s="1" t="s">
        <v>63</v>
      </c>
      <c r="Q198" s="1" t="s">
        <v>111</v>
      </c>
      <c r="R198" s="1">
        <v>4975</v>
      </c>
      <c r="S198" s="1">
        <v>1939</v>
      </c>
      <c r="T198" s="1">
        <v>1410</v>
      </c>
      <c r="U198" s="1" t="s">
        <v>112</v>
      </c>
      <c r="V198" s="3" t="s">
        <v>472</v>
      </c>
    </row>
    <row r="199" spans="1:22">
      <c r="A199" s="1" t="s">
        <v>473</v>
      </c>
      <c r="B199" s="3">
        <v>2</v>
      </c>
      <c r="C199" s="1">
        <v>180</v>
      </c>
      <c r="D199" s="1">
        <v>65</v>
      </c>
      <c r="E199" s="1" t="s">
        <v>24</v>
      </c>
      <c r="F199" s="1">
        <v>484</v>
      </c>
      <c r="G199" s="1">
        <v>343</v>
      </c>
      <c r="H199" s="1">
        <v>149</v>
      </c>
      <c r="I199" s="1">
        <v>370</v>
      </c>
      <c r="J199" s="1">
        <v>5.5</v>
      </c>
      <c r="K199" s="1">
        <v>90</v>
      </c>
      <c r="L199" s="1" t="s">
        <v>25</v>
      </c>
      <c r="M199" s="1">
        <v>1600</v>
      </c>
      <c r="N199" s="1">
        <v>410</v>
      </c>
      <c r="O199" s="1">
        <v>5</v>
      </c>
      <c r="P199" s="1" t="s">
        <v>56</v>
      </c>
      <c r="Q199" s="1" t="s">
        <v>40</v>
      </c>
      <c r="R199" s="1">
        <v>4460</v>
      </c>
      <c r="S199" s="1">
        <v>1845</v>
      </c>
      <c r="T199" s="1">
        <v>1573</v>
      </c>
      <c r="U199" s="1" t="s">
        <v>34</v>
      </c>
      <c r="V199" s="3" t="s">
        <v>474</v>
      </c>
    </row>
    <row r="200" spans="1:22">
      <c r="A200" s="1" t="s">
        <v>475</v>
      </c>
      <c r="B200" s="3" t="s">
        <v>476</v>
      </c>
      <c r="C200" s="1">
        <v>200</v>
      </c>
      <c r="D200" s="1">
        <v>74.400000000000006</v>
      </c>
      <c r="E200" s="1" t="s">
        <v>24</v>
      </c>
      <c r="F200" s="1">
        <v>484</v>
      </c>
      <c r="G200" s="1">
        <v>725</v>
      </c>
      <c r="H200" s="1">
        <v>168</v>
      </c>
      <c r="I200" s="1">
        <v>395</v>
      </c>
      <c r="J200" s="1">
        <v>3.2</v>
      </c>
      <c r="K200" s="1">
        <v>85</v>
      </c>
      <c r="L200" s="1" t="s">
        <v>25</v>
      </c>
      <c r="M200" s="1"/>
      <c r="N200" s="1">
        <v>249</v>
      </c>
      <c r="O200" s="1">
        <v>2</v>
      </c>
      <c r="P200" s="1" t="s">
        <v>63</v>
      </c>
      <c r="Q200" s="1" t="s">
        <v>477</v>
      </c>
      <c r="R200" s="1">
        <v>4535</v>
      </c>
      <c r="S200" s="1">
        <v>1913</v>
      </c>
      <c r="T200" s="1">
        <v>1329</v>
      </c>
      <c r="U200" s="1" t="s">
        <v>272</v>
      </c>
      <c r="V200" s="3" t="s">
        <v>478</v>
      </c>
    </row>
    <row r="201" spans="1:22">
      <c r="A201" s="1" t="s">
        <v>475</v>
      </c>
      <c r="B201" s="3" t="s">
        <v>479</v>
      </c>
      <c r="C201" s="1">
        <v>195</v>
      </c>
      <c r="D201" s="1">
        <v>74.400000000000006</v>
      </c>
      <c r="E201" s="1" t="s">
        <v>24</v>
      </c>
      <c r="F201" s="1">
        <v>484</v>
      </c>
      <c r="G201" s="1">
        <v>475</v>
      </c>
      <c r="H201" s="1">
        <v>146</v>
      </c>
      <c r="I201" s="1">
        <v>425</v>
      </c>
      <c r="J201" s="1">
        <v>5</v>
      </c>
      <c r="K201" s="1">
        <v>85</v>
      </c>
      <c r="L201" s="1" t="s">
        <v>25</v>
      </c>
      <c r="M201" s="1"/>
      <c r="N201" s="1">
        <v>249</v>
      </c>
      <c r="O201" s="1">
        <v>2</v>
      </c>
      <c r="P201" s="1" t="s">
        <v>56</v>
      </c>
      <c r="Q201" s="1" t="s">
        <v>477</v>
      </c>
      <c r="R201" s="1">
        <v>4535</v>
      </c>
      <c r="S201" s="1">
        <v>1913</v>
      </c>
      <c r="T201" s="1">
        <v>1329</v>
      </c>
      <c r="U201" s="1" t="s">
        <v>272</v>
      </c>
      <c r="V201" s="3" t="s">
        <v>480</v>
      </c>
    </row>
    <row r="202" spans="1:22">
      <c r="A202" s="1" t="s">
        <v>475</v>
      </c>
      <c r="B202" s="3" t="s">
        <v>481</v>
      </c>
      <c r="C202" s="1">
        <v>160</v>
      </c>
      <c r="D202" s="1">
        <v>50.8</v>
      </c>
      <c r="E202" s="1" t="s">
        <v>24</v>
      </c>
      <c r="F202" s="1">
        <v>104</v>
      </c>
      <c r="G202" s="1">
        <v>250</v>
      </c>
      <c r="H202" s="1">
        <v>145</v>
      </c>
      <c r="I202" s="1">
        <v>300</v>
      </c>
      <c r="J202" s="1">
        <v>7.7</v>
      </c>
      <c r="K202" s="1">
        <v>68</v>
      </c>
      <c r="L202" s="1" t="s">
        <v>25</v>
      </c>
      <c r="M202" s="1">
        <v>500</v>
      </c>
      <c r="N202" s="1">
        <v>363</v>
      </c>
      <c r="O202" s="1">
        <v>5</v>
      </c>
      <c r="P202" s="1" t="s">
        <v>56</v>
      </c>
      <c r="Q202" s="1" t="s">
        <v>169</v>
      </c>
      <c r="R202" s="1">
        <v>4287</v>
      </c>
      <c r="S202" s="1">
        <v>1836</v>
      </c>
      <c r="T202" s="1">
        <v>1504</v>
      </c>
      <c r="U202" s="1" t="s">
        <v>28</v>
      </c>
      <c r="V202" s="3" t="s">
        <v>482</v>
      </c>
    </row>
    <row r="203" spans="1:22">
      <c r="A203" s="1" t="s">
        <v>475</v>
      </c>
      <c r="B203" s="3" t="s">
        <v>483</v>
      </c>
      <c r="C203" s="1">
        <v>160</v>
      </c>
      <c r="D203" s="1">
        <v>61.7</v>
      </c>
      <c r="E203" s="1" t="s">
        <v>24</v>
      </c>
      <c r="F203" s="1">
        <v>104</v>
      </c>
      <c r="G203" s="1">
        <v>250</v>
      </c>
      <c r="H203" s="1">
        <v>142</v>
      </c>
      <c r="I203" s="1">
        <v>360</v>
      </c>
      <c r="J203" s="1">
        <v>7.9</v>
      </c>
      <c r="K203" s="1">
        <v>116</v>
      </c>
      <c r="L203" s="1" t="s">
        <v>25</v>
      </c>
      <c r="M203" s="1">
        <v>500</v>
      </c>
      <c r="N203" s="1">
        <v>363</v>
      </c>
      <c r="O203" s="1">
        <v>5</v>
      </c>
      <c r="P203" s="1" t="s">
        <v>56</v>
      </c>
      <c r="Q203" s="1" t="s">
        <v>169</v>
      </c>
      <c r="R203" s="1">
        <v>4287</v>
      </c>
      <c r="S203" s="1">
        <v>1836</v>
      </c>
      <c r="T203" s="1">
        <v>1504</v>
      </c>
      <c r="U203" s="1" t="s">
        <v>28</v>
      </c>
      <c r="V203" s="3" t="s">
        <v>484</v>
      </c>
    </row>
    <row r="204" spans="1:22">
      <c r="A204" s="1" t="s">
        <v>475</v>
      </c>
      <c r="B204" s="3" t="s">
        <v>485</v>
      </c>
      <c r="C204" s="1">
        <v>180</v>
      </c>
      <c r="D204" s="1">
        <v>74.400000000000006</v>
      </c>
      <c r="E204" s="1" t="s">
        <v>24</v>
      </c>
      <c r="F204" s="1">
        <v>484</v>
      </c>
      <c r="G204" s="1">
        <v>350</v>
      </c>
      <c r="H204" s="1">
        <v>143</v>
      </c>
      <c r="I204" s="1">
        <v>425</v>
      </c>
      <c r="J204" s="1">
        <v>6.5</v>
      </c>
      <c r="K204" s="1">
        <v>110</v>
      </c>
      <c r="L204" s="1" t="s">
        <v>25</v>
      </c>
      <c r="M204" s="1">
        <v>500</v>
      </c>
      <c r="N204" s="1">
        <v>363</v>
      </c>
      <c r="O204" s="1">
        <v>5</v>
      </c>
      <c r="P204" s="1" t="s">
        <v>56</v>
      </c>
      <c r="Q204" s="1" t="s">
        <v>169</v>
      </c>
      <c r="R204" s="1">
        <v>4287</v>
      </c>
      <c r="S204" s="1">
        <v>1836</v>
      </c>
      <c r="T204" s="1">
        <v>1516</v>
      </c>
      <c r="U204" s="1" t="s">
        <v>28</v>
      </c>
      <c r="V204" s="3" t="s">
        <v>486</v>
      </c>
    </row>
    <row r="205" spans="1:22">
      <c r="A205" s="1" t="s">
        <v>475</v>
      </c>
      <c r="B205" s="3" t="s">
        <v>487</v>
      </c>
      <c r="C205" s="1">
        <v>200</v>
      </c>
      <c r="D205" s="1">
        <v>61.7</v>
      </c>
      <c r="E205" s="1" t="s">
        <v>24</v>
      </c>
      <c r="F205" s="1">
        <v>104</v>
      </c>
      <c r="G205" s="1">
        <v>600</v>
      </c>
      <c r="H205" s="1">
        <v>160</v>
      </c>
      <c r="I205" s="1">
        <v>320</v>
      </c>
      <c r="J205" s="1">
        <v>3.8</v>
      </c>
      <c r="K205" s="1">
        <v>116</v>
      </c>
      <c r="L205" s="1" t="s">
        <v>25</v>
      </c>
      <c r="M205" s="1">
        <v>500</v>
      </c>
      <c r="N205" s="1">
        <v>363</v>
      </c>
      <c r="O205" s="1">
        <v>5</v>
      </c>
      <c r="P205" s="1" t="s">
        <v>63</v>
      </c>
      <c r="Q205" s="1" t="s">
        <v>169</v>
      </c>
      <c r="R205" s="1">
        <v>4287</v>
      </c>
      <c r="S205" s="1">
        <v>1836</v>
      </c>
      <c r="T205" s="1">
        <v>1516</v>
      </c>
      <c r="U205" s="1" t="s">
        <v>28</v>
      </c>
      <c r="V205" s="3" t="s">
        <v>488</v>
      </c>
    </row>
    <row r="206" spans="1:22">
      <c r="A206" s="1" t="s">
        <v>475</v>
      </c>
      <c r="B206" s="3" t="s">
        <v>489</v>
      </c>
      <c r="C206" s="1">
        <v>185</v>
      </c>
      <c r="D206" s="1">
        <v>57.4</v>
      </c>
      <c r="E206" s="1" t="s">
        <v>24</v>
      </c>
      <c r="F206" s="1">
        <v>484</v>
      </c>
      <c r="G206" s="1">
        <v>280</v>
      </c>
      <c r="H206" s="1">
        <v>151</v>
      </c>
      <c r="I206" s="1">
        <v>335</v>
      </c>
      <c r="J206" s="1">
        <v>7.7</v>
      </c>
      <c r="K206" s="1">
        <v>60</v>
      </c>
      <c r="L206" s="1" t="s">
        <v>25</v>
      </c>
      <c r="M206" s="1">
        <v>500</v>
      </c>
      <c r="N206" s="1">
        <v>479</v>
      </c>
      <c r="O206" s="1">
        <v>5</v>
      </c>
      <c r="P206" s="1" t="s">
        <v>26</v>
      </c>
      <c r="Q206" s="1" t="s">
        <v>169</v>
      </c>
      <c r="R206" s="1">
        <v>4600</v>
      </c>
      <c r="S206" s="1">
        <v>1818</v>
      </c>
      <c r="T206" s="1">
        <v>1543</v>
      </c>
      <c r="U206" s="1" t="s">
        <v>58</v>
      </c>
      <c r="V206" s="3" t="s">
        <v>490</v>
      </c>
    </row>
    <row r="207" spans="1:22">
      <c r="A207" s="1" t="s">
        <v>475</v>
      </c>
      <c r="B207" s="3" t="s">
        <v>491</v>
      </c>
      <c r="C207" s="1">
        <v>185</v>
      </c>
      <c r="D207" s="1">
        <v>46</v>
      </c>
      <c r="E207" s="1" t="s">
        <v>24</v>
      </c>
      <c r="F207" s="1">
        <v>484</v>
      </c>
      <c r="G207" s="1">
        <v>280</v>
      </c>
      <c r="H207" s="1">
        <v>148</v>
      </c>
      <c r="I207" s="1">
        <v>265</v>
      </c>
      <c r="J207" s="1">
        <v>7.7</v>
      </c>
      <c r="K207" s="1">
        <v>53</v>
      </c>
      <c r="L207" s="1" t="s">
        <v>25</v>
      </c>
      <c r="M207" s="1">
        <v>500</v>
      </c>
      <c r="N207" s="1">
        <v>479</v>
      </c>
      <c r="O207" s="1">
        <v>5</v>
      </c>
      <c r="P207" s="1" t="s">
        <v>26</v>
      </c>
      <c r="Q207" s="1" t="s">
        <v>169</v>
      </c>
      <c r="R207" s="1">
        <v>4600</v>
      </c>
      <c r="S207" s="1">
        <v>1818</v>
      </c>
      <c r="T207" s="1">
        <v>1543</v>
      </c>
      <c r="U207" s="1" t="s">
        <v>58</v>
      </c>
      <c r="V207" s="3" t="s">
        <v>492</v>
      </c>
    </row>
    <row r="208" spans="1:22">
      <c r="A208" s="1" t="s">
        <v>475</v>
      </c>
      <c r="B208" s="3" t="s">
        <v>493</v>
      </c>
      <c r="C208" s="1">
        <v>170</v>
      </c>
      <c r="D208" s="1">
        <v>47.1</v>
      </c>
      <c r="E208" s="1" t="s">
        <v>24</v>
      </c>
      <c r="F208" s="1">
        <v>484</v>
      </c>
      <c r="G208" s="1">
        <v>250</v>
      </c>
      <c r="H208" s="1">
        <v>139</v>
      </c>
      <c r="I208" s="1">
        <v>275</v>
      </c>
      <c r="J208" s="1">
        <v>8</v>
      </c>
      <c r="K208" s="1">
        <v>80</v>
      </c>
      <c r="L208" s="1" t="s">
        <v>25</v>
      </c>
      <c r="M208" s="1">
        <v>750</v>
      </c>
      <c r="N208" s="1">
        <v>453</v>
      </c>
      <c r="O208" s="1">
        <v>5</v>
      </c>
      <c r="P208" s="1" t="s">
        <v>56</v>
      </c>
      <c r="Q208" s="1" t="s">
        <v>40</v>
      </c>
      <c r="R208" s="1">
        <v>4476</v>
      </c>
      <c r="S208" s="1">
        <v>1849</v>
      </c>
      <c r="T208" s="1">
        <v>1621</v>
      </c>
      <c r="U208" s="1" t="s">
        <v>34</v>
      </c>
      <c r="V208" s="3" t="s">
        <v>494</v>
      </c>
    </row>
    <row r="209" spans="1:22">
      <c r="A209" s="1" t="s">
        <v>475</v>
      </c>
      <c r="B209" s="3" t="s">
        <v>495</v>
      </c>
      <c r="C209" s="1">
        <v>190</v>
      </c>
      <c r="D209" s="1">
        <v>62.1</v>
      </c>
      <c r="E209" s="1" t="s">
        <v>24</v>
      </c>
      <c r="F209" s="1">
        <v>484</v>
      </c>
      <c r="G209" s="1">
        <v>350</v>
      </c>
      <c r="H209" s="1">
        <v>134</v>
      </c>
      <c r="I209" s="1">
        <v>365</v>
      </c>
      <c r="J209" s="1">
        <v>6.3</v>
      </c>
      <c r="K209" s="1">
        <v>90</v>
      </c>
      <c r="L209" s="1" t="s">
        <v>25</v>
      </c>
      <c r="M209" s="1">
        <v>750</v>
      </c>
      <c r="N209" s="1">
        <v>453</v>
      </c>
      <c r="O209" s="1">
        <v>5</v>
      </c>
      <c r="P209" s="1" t="s">
        <v>56</v>
      </c>
      <c r="Q209" s="1" t="s">
        <v>40</v>
      </c>
      <c r="R209" s="1">
        <v>4476</v>
      </c>
      <c r="S209" s="1">
        <v>1849</v>
      </c>
      <c r="T209" s="1">
        <v>1621</v>
      </c>
      <c r="U209" s="1" t="s">
        <v>34</v>
      </c>
      <c r="V209" s="3" t="s">
        <v>496</v>
      </c>
    </row>
    <row r="210" spans="1:22">
      <c r="A210" s="1" t="s">
        <v>475</v>
      </c>
      <c r="B210" s="3" t="s">
        <v>497</v>
      </c>
      <c r="C210" s="1">
        <v>175</v>
      </c>
      <c r="D210" s="1">
        <v>68.3</v>
      </c>
      <c r="E210" s="1" t="s">
        <v>24</v>
      </c>
      <c r="F210" s="1">
        <v>484</v>
      </c>
      <c r="G210" s="1">
        <v>280</v>
      </c>
      <c r="H210" s="1">
        <v>155</v>
      </c>
      <c r="I210" s="1">
        <v>370</v>
      </c>
      <c r="J210" s="1">
        <v>8.4</v>
      </c>
      <c r="K210" s="1">
        <v>82</v>
      </c>
      <c r="L210" s="1" t="s">
        <v>25</v>
      </c>
      <c r="M210" s="1">
        <v>500</v>
      </c>
      <c r="N210" s="1">
        <v>448</v>
      </c>
      <c r="O210" s="1">
        <v>5</v>
      </c>
      <c r="P210" s="1" t="s">
        <v>26</v>
      </c>
      <c r="Q210" s="1" t="s">
        <v>33</v>
      </c>
      <c r="R210" s="1">
        <v>4323</v>
      </c>
      <c r="S210" s="1">
        <v>1809</v>
      </c>
      <c r="T210" s="1">
        <v>1649</v>
      </c>
      <c r="U210" s="1" t="s">
        <v>34</v>
      </c>
      <c r="V210" s="3" t="s">
        <v>498</v>
      </c>
    </row>
    <row r="211" spans="1:22">
      <c r="A211" s="1" t="s">
        <v>475</v>
      </c>
      <c r="B211" s="3" t="s">
        <v>499</v>
      </c>
      <c r="C211" s="1">
        <v>175</v>
      </c>
      <c r="D211" s="1">
        <v>49</v>
      </c>
      <c r="E211" s="1" t="s">
        <v>24</v>
      </c>
      <c r="F211" s="1">
        <v>484</v>
      </c>
      <c r="G211" s="1">
        <v>280</v>
      </c>
      <c r="H211" s="1">
        <v>153</v>
      </c>
      <c r="I211" s="1">
        <v>265</v>
      </c>
      <c r="J211" s="1">
        <v>8.6</v>
      </c>
      <c r="K211" s="1">
        <v>50</v>
      </c>
      <c r="L211" s="1" t="s">
        <v>25</v>
      </c>
      <c r="M211" s="1">
        <v>500</v>
      </c>
      <c r="N211" s="1">
        <v>448</v>
      </c>
      <c r="O211" s="1">
        <v>5</v>
      </c>
      <c r="P211" s="1" t="s">
        <v>26</v>
      </c>
      <c r="Q211" s="1" t="s">
        <v>33</v>
      </c>
      <c r="R211" s="1">
        <v>4323</v>
      </c>
      <c r="S211" s="1">
        <v>1809</v>
      </c>
      <c r="T211" s="1">
        <v>1649</v>
      </c>
      <c r="U211" s="1" t="s">
        <v>34</v>
      </c>
      <c r="V211" s="3" t="s">
        <v>500</v>
      </c>
    </row>
    <row r="212" spans="1:22">
      <c r="A212" s="1" t="s">
        <v>501</v>
      </c>
      <c r="B212" s="3" t="s">
        <v>502</v>
      </c>
      <c r="C212" s="1">
        <v>290</v>
      </c>
      <c r="D212" s="1">
        <v>83</v>
      </c>
      <c r="E212" s="1" t="s">
        <v>24</v>
      </c>
      <c r="F212" s="1">
        <v>484</v>
      </c>
      <c r="G212" s="1">
        <v>1350</v>
      </c>
      <c r="H212" s="1">
        <v>198</v>
      </c>
      <c r="I212" s="1">
        <v>395</v>
      </c>
      <c r="J212" s="1">
        <v>2.8</v>
      </c>
      <c r="K212" s="1">
        <v>190</v>
      </c>
      <c r="L212" s="1" t="s">
        <v>25</v>
      </c>
      <c r="M212" s="1"/>
      <c r="N212" s="1">
        <v>151</v>
      </c>
      <c r="O212" s="1">
        <v>4</v>
      </c>
      <c r="P212" s="1" t="s">
        <v>63</v>
      </c>
      <c r="Q212" s="1" t="s">
        <v>111</v>
      </c>
      <c r="R212" s="1">
        <v>4966</v>
      </c>
      <c r="S212" s="1">
        <v>1957</v>
      </c>
      <c r="T212" s="1">
        <v>1365</v>
      </c>
      <c r="U212" s="1" t="s">
        <v>272</v>
      </c>
      <c r="V212" s="3" t="s">
        <v>503</v>
      </c>
    </row>
    <row r="213" spans="1:22">
      <c r="A213" s="1" t="s">
        <v>501</v>
      </c>
      <c r="B213" s="3" t="s">
        <v>504</v>
      </c>
      <c r="C213" s="1">
        <v>325</v>
      </c>
      <c r="D213" s="1">
        <v>83</v>
      </c>
      <c r="E213" s="1" t="s">
        <v>24</v>
      </c>
      <c r="F213" s="1">
        <v>484</v>
      </c>
      <c r="G213" s="1">
        <v>1350</v>
      </c>
      <c r="H213" s="1">
        <v>182</v>
      </c>
      <c r="I213" s="1">
        <v>420</v>
      </c>
      <c r="J213" s="1">
        <v>2.7</v>
      </c>
      <c r="K213" s="1">
        <v>217</v>
      </c>
      <c r="L213" s="1" t="s">
        <v>25</v>
      </c>
      <c r="M213" s="1"/>
      <c r="N213" s="1">
        <v>270</v>
      </c>
      <c r="O213" s="1">
        <v>4</v>
      </c>
      <c r="P213" s="1" t="s">
        <v>63</v>
      </c>
      <c r="Q213" s="1" t="s">
        <v>111</v>
      </c>
      <c r="R213" s="1">
        <v>4959</v>
      </c>
      <c r="S213" s="1">
        <v>1957</v>
      </c>
      <c r="T213" s="1">
        <v>1353</v>
      </c>
      <c r="U213" s="1" t="s">
        <v>505</v>
      </c>
      <c r="V213" s="3" t="s">
        <v>506</v>
      </c>
    </row>
    <row r="214" spans="1:22">
      <c r="A214" s="1" t="s">
        <v>501</v>
      </c>
      <c r="B214" s="3" t="s">
        <v>507</v>
      </c>
      <c r="C214" s="1">
        <v>220</v>
      </c>
      <c r="D214" s="1">
        <v>95</v>
      </c>
      <c r="E214" s="1" t="s">
        <v>24</v>
      </c>
      <c r="F214" s="1">
        <v>484</v>
      </c>
      <c r="G214" s="1">
        <v>820</v>
      </c>
      <c r="H214" s="1">
        <v>220</v>
      </c>
      <c r="I214" s="1">
        <v>400</v>
      </c>
      <c r="J214" s="1">
        <v>4.0999999999999996</v>
      </c>
      <c r="K214" s="1">
        <v>110</v>
      </c>
      <c r="L214" s="1" t="s">
        <v>25</v>
      </c>
      <c r="M214" s="1">
        <v>1800</v>
      </c>
      <c r="N214" s="1">
        <v>535</v>
      </c>
      <c r="O214" s="1">
        <v>5</v>
      </c>
      <c r="P214" s="1" t="s">
        <v>63</v>
      </c>
      <c r="Q214" s="1" t="s">
        <v>57</v>
      </c>
      <c r="R214" s="1">
        <v>4865</v>
      </c>
      <c r="S214" s="1">
        <v>1948</v>
      </c>
      <c r="T214" s="1">
        <v>1651</v>
      </c>
      <c r="U214" s="1" t="s">
        <v>34</v>
      </c>
      <c r="V214" s="3" t="s">
        <v>508</v>
      </c>
    </row>
    <row r="215" spans="1:22">
      <c r="A215" s="1" t="s">
        <v>509</v>
      </c>
      <c r="B215" s="3" t="s">
        <v>510</v>
      </c>
      <c r="C215" s="1">
        <v>180</v>
      </c>
      <c r="D215" s="1">
        <v>84</v>
      </c>
      <c r="E215" s="1" t="s">
        <v>24</v>
      </c>
      <c r="F215" s="1">
        <v>484</v>
      </c>
      <c r="G215" s="1">
        <v>350</v>
      </c>
      <c r="H215" s="1">
        <v>195</v>
      </c>
      <c r="I215" s="1">
        <v>365</v>
      </c>
      <c r="J215" s="1">
        <v>9.1999999999999993</v>
      </c>
      <c r="K215" s="1">
        <v>103</v>
      </c>
      <c r="L215" s="1" t="s">
        <v>25</v>
      </c>
      <c r="M215" s="1">
        <v>1000</v>
      </c>
      <c r="N215" s="1">
        <v>466</v>
      </c>
      <c r="O215" s="1">
        <v>7</v>
      </c>
      <c r="P215" s="1" t="s">
        <v>26</v>
      </c>
      <c r="Q215" s="1" t="s">
        <v>216</v>
      </c>
      <c r="R215" s="1">
        <v>5270</v>
      </c>
      <c r="S215" s="1">
        <v>2000</v>
      </c>
      <c r="T215" s="1">
        <v>1840</v>
      </c>
      <c r="U215" s="1" t="s">
        <v>217</v>
      </c>
      <c r="V215" s="11" t="s">
        <v>512</v>
      </c>
    </row>
    <row r="216" spans="1:22">
      <c r="A216" s="1" t="s">
        <v>513</v>
      </c>
      <c r="B216" s="3" t="s">
        <v>514</v>
      </c>
      <c r="C216" s="1">
        <v>175</v>
      </c>
      <c r="D216" s="1">
        <v>66</v>
      </c>
      <c r="E216" s="1" t="s">
        <v>24</v>
      </c>
      <c r="F216" s="1">
        <v>484</v>
      </c>
      <c r="G216" s="1">
        <v>320</v>
      </c>
      <c r="H216" s="1">
        <v>138</v>
      </c>
      <c r="I216" s="1">
        <v>390</v>
      </c>
      <c r="J216" s="1">
        <v>7.6</v>
      </c>
      <c r="K216" s="1">
        <v>120</v>
      </c>
      <c r="L216" s="1" t="s">
        <v>25</v>
      </c>
      <c r="M216" s="1">
        <v>1500</v>
      </c>
      <c r="N216" s="1">
        <v>456</v>
      </c>
      <c r="O216" s="1">
        <v>5</v>
      </c>
      <c r="P216" s="1" t="s">
        <v>56</v>
      </c>
      <c r="Q216" s="1" t="s">
        <v>122</v>
      </c>
      <c r="R216" s="1">
        <v>4921</v>
      </c>
      <c r="S216" s="1">
        <v>1890</v>
      </c>
      <c r="T216" s="1">
        <v>1491</v>
      </c>
      <c r="U216" s="1" t="s">
        <v>66</v>
      </c>
      <c r="V216" s="3" t="s">
        <v>515</v>
      </c>
    </row>
    <row r="217" spans="1:22">
      <c r="A217" s="1" t="s">
        <v>513</v>
      </c>
      <c r="B217" s="3" t="s">
        <v>516</v>
      </c>
      <c r="C217" s="1">
        <v>175</v>
      </c>
      <c r="D217" s="1">
        <v>75</v>
      </c>
      <c r="E217" s="1" t="s">
        <v>24</v>
      </c>
      <c r="F217" s="1">
        <v>484</v>
      </c>
      <c r="G217" s="1">
        <v>320</v>
      </c>
      <c r="H217" s="1">
        <v>136</v>
      </c>
      <c r="I217" s="1">
        <v>440</v>
      </c>
      <c r="J217" s="1">
        <v>7.8</v>
      </c>
      <c r="K217" s="1">
        <v>70</v>
      </c>
      <c r="L217" s="1" t="s">
        <v>25</v>
      </c>
      <c r="M217" s="1">
        <v>1500</v>
      </c>
      <c r="N217" s="1">
        <v>456</v>
      </c>
      <c r="O217" s="1">
        <v>5</v>
      </c>
      <c r="P217" s="1" t="s">
        <v>56</v>
      </c>
      <c r="Q217" s="1" t="s">
        <v>122</v>
      </c>
      <c r="R217" s="1">
        <v>4921</v>
      </c>
      <c r="S217" s="1">
        <v>1890</v>
      </c>
      <c r="T217" s="1">
        <v>1491</v>
      </c>
      <c r="U217" s="1" t="s">
        <v>66</v>
      </c>
      <c r="V217" s="3" t="s">
        <v>517</v>
      </c>
    </row>
    <row r="218" spans="1:22">
      <c r="A218" s="1" t="s">
        <v>518</v>
      </c>
      <c r="B218" s="3" t="s">
        <v>519</v>
      </c>
      <c r="C218" s="1">
        <v>210</v>
      </c>
      <c r="D218" s="1">
        <v>85</v>
      </c>
      <c r="E218" s="1" t="s">
        <v>24</v>
      </c>
      <c r="F218" s="1">
        <v>484</v>
      </c>
      <c r="G218" s="1">
        <v>335</v>
      </c>
      <c r="H218" s="1">
        <v>122</v>
      </c>
      <c r="I218" s="1">
        <v>565</v>
      </c>
      <c r="J218" s="1">
        <v>6.7</v>
      </c>
      <c r="K218" s="1">
        <v>235</v>
      </c>
      <c r="L218" s="1" t="s">
        <v>25</v>
      </c>
      <c r="M218" s="1">
        <v>1500</v>
      </c>
      <c r="N218" s="1">
        <v>405</v>
      </c>
      <c r="O218" s="1">
        <v>5</v>
      </c>
      <c r="P218" s="1" t="s">
        <v>56</v>
      </c>
      <c r="Q218" s="1" t="s">
        <v>122</v>
      </c>
      <c r="R218" s="1">
        <v>4723</v>
      </c>
      <c r="S218" s="1">
        <v>1855</v>
      </c>
      <c r="T218" s="1">
        <v>1468</v>
      </c>
      <c r="U218" s="1" t="s">
        <v>112</v>
      </c>
      <c r="V218" s="3" t="s">
        <v>520</v>
      </c>
    </row>
    <row r="219" spans="1:22">
      <c r="A219" s="1" t="s">
        <v>518</v>
      </c>
      <c r="B219" s="3" t="s">
        <v>521</v>
      </c>
      <c r="C219" s="1">
        <v>210</v>
      </c>
      <c r="D219" s="1">
        <v>85</v>
      </c>
      <c r="E219" s="1" t="s">
        <v>24</v>
      </c>
      <c r="F219" s="1">
        <v>484</v>
      </c>
      <c r="G219" s="1">
        <v>515</v>
      </c>
      <c r="H219" s="1">
        <v>126</v>
      </c>
      <c r="I219" s="1">
        <v>550</v>
      </c>
      <c r="J219" s="1">
        <v>4.9000000000000004</v>
      </c>
      <c r="K219" s="1">
        <v>235</v>
      </c>
      <c r="L219" s="1" t="s">
        <v>25</v>
      </c>
      <c r="M219" s="1">
        <v>1800</v>
      </c>
      <c r="N219" s="1">
        <v>405</v>
      </c>
      <c r="O219" s="1">
        <v>5</v>
      </c>
      <c r="P219" s="1" t="s">
        <v>63</v>
      </c>
      <c r="Q219" s="1" t="s">
        <v>122</v>
      </c>
      <c r="R219" s="1">
        <v>4723</v>
      </c>
      <c r="S219" s="1">
        <v>1855</v>
      </c>
      <c r="T219" s="1">
        <v>1468</v>
      </c>
      <c r="U219" s="1" t="s">
        <v>112</v>
      </c>
      <c r="V219" s="3" t="s">
        <v>522</v>
      </c>
    </row>
    <row r="220" spans="1:22">
      <c r="A220" s="1" t="s">
        <v>518</v>
      </c>
      <c r="B220" s="3" t="s">
        <v>523</v>
      </c>
      <c r="C220" s="1">
        <v>160</v>
      </c>
      <c r="D220" s="1">
        <v>66.5</v>
      </c>
      <c r="E220" s="1" t="s">
        <v>24</v>
      </c>
      <c r="F220" s="1">
        <v>300</v>
      </c>
      <c r="G220" s="1">
        <v>385</v>
      </c>
      <c r="H220" s="1">
        <v>146</v>
      </c>
      <c r="I220" s="1">
        <v>395</v>
      </c>
      <c r="J220" s="1">
        <v>8.6</v>
      </c>
      <c r="K220" s="1">
        <v>100</v>
      </c>
      <c r="L220" s="1" t="s">
        <v>25</v>
      </c>
      <c r="M220" s="1">
        <v>1500</v>
      </c>
      <c r="N220" s="1">
        <v>340</v>
      </c>
      <c r="O220" s="1">
        <v>5</v>
      </c>
      <c r="P220" s="1" t="s">
        <v>26</v>
      </c>
      <c r="Q220" s="1" t="s">
        <v>40</v>
      </c>
      <c r="R220" s="1">
        <v>4463</v>
      </c>
      <c r="S220" s="1">
        <v>1834</v>
      </c>
      <c r="T220" s="1">
        <v>1620</v>
      </c>
      <c r="U220" s="1" t="s">
        <v>34</v>
      </c>
      <c r="V220" s="3" t="s">
        <v>524</v>
      </c>
    </row>
    <row r="221" spans="1:22">
      <c r="A221" s="1" t="s">
        <v>518</v>
      </c>
      <c r="B221" s="3" t="s">
        <v>525</v>
      </c>
      <c r="C221" s="1">
        <v>160</v>
      </c>
      <c r="D221" s="1">
        <v>70.5</v>
      </c>
      <c r="E221" s="1" t="s">
        <v>24</v>
      </c>
      <c r="F221" s="1">
        <v>484</v>
      </c>
      <c r="G221" s="1">
        <v>385</v>
      </c>
      <c r="H221" s="1">
        <v>142</v>
      </c>
      <c r="I221" s="1">
        <v>420</v>
      </c>
      <c r="J221" s="1">
        <v>8.6</v>
      </c>
      <c r="K221" s="1">
        <v>90</v>
      </c>
      <c r="L221" s="1" t="s">
        <v>25</v>
      </c>
      <c r="M221" s="1">
        <v>1500</v>
      </c>
      <c r="N221" s="1">
        <v>340</v>
      </c>
      <c r="O221" s="1">
        <v>5</v>
      </c>
      <c r="P221" s="1" t="s">
        <v>26</v>
      </c>
      <c r="Q221" s="1" t="s">
        <v>40</v>
      </c>
      <c r="R221" s="1">
        <v>4463</v>
      </c>
      <c r="S221" s="1">
        <v>1834</v>
      </c>
      <c r="T221" s="1">
        <v>1620</v>
      </c>
      <c r="U221" s="1" t="s">
        <v>34</v>
      </c>
      <c r="V221" s="3" t="s">
        <v>526</v>
      </c>
    </row>
    <row r="222" spans="1:22">
      <c r="A222" s="1" t="s">
        <v>518</v>
      </c>
      <c r="B222" s="3" t="s">
        <v>527</v>
      </c>
      <c r="C222" s="1">
        <v>160</v>
      </c>
      <c r="D222" s="1">
        <v>66.5</v>
      </c>
      <c r="E222" s="1" t="s">
        <v>24</v>
      </c>
      <c r="F222" s="1">
        <v>300</v>
      </c>
      <c r="G222" s="1">
        <v>390</v>
      </c>
      <c r="H222" s="1">
        <v>162</v>
      </c>
      <c r="I222" s="1">
        <v>350</v>
      </c>
      <c r="J222" s="1">
        <v>7.7</v>
      </c>
      <c r="K222" s="1">
        <v>100</v>
      </c>
      <c r="L222" s="1" t="s">
        <v>25</v>
      </c>
      <c r="M222" s="1">
        <v>1800</v>
      </c>
      <c r="N222" s="1">
        <v>340</v>
      </c>
      <c r="O222" s="1">
        <v>5</v>
      </c>
      <c r="P222" s="1" t="s">
        <v>63</v>
      </c>
      <c r="Q222" s="1" t="s">
        <v>40</v>
      </c>
      <c r="R222" s="1">
        <v>4463</v>
      </c>
      <c r="S222" s="1">
        <v>1834</v>
      </c>
      <c r="T222" s="1">
        <v>1620</v>
      </c>
      <c r="U222" s="1" t="s">
        <v>34</v>
      </c>
      <c r="V222" s="3" t="s">
        <v>528</v>
      </c>
    </row>
    <row r="223" spans="1:22">
      <c r="A223" s="1" t="s">
        <v>518</v>
      </c>
      <c r="B223" s="3" t="s">
        <v>529</v>
      </c>
      <c r="C223" s="1">
        <v>160</v>
      </c>
      <c r="D223" s="1">
        <v>66.5</v>
      </c>
      <c r="E223" s="1" t="s">
        <v>24</v>
      </c>
      <c r="F223" s="1">
        <v>300</v>
      </c>
      <c r="G223" s="1">
        <v>520</v>
      </c>
      <c r="H223" s="1">
        <v>162</v>
      </c>
      <c r="I223" s="1">
        <v>350</v>
      </c>
      <c r="J223" s="1">
        <v>6</v>
      </c>
      <c r="K223" s="1">
        <v>100</v>
      </c>
      <c r="L223" s="1" t="s">
        <v>25</v>
      </c>
      <c r="M223" s="1">
        <v>1800</v>
      </c>
      <c r="N223" s="1">
        <v>340</v>
      </c>
      <c r="O223" s="1">
        <v>5</v>
      </c>
      <c r="P223" s="1" t="s">
        <v>63</v>
      </c>
      <c r="Q223" s="1" t="s">
        <v>40</v>
      </c>
      <c r="R223" s="1">
        <v>4463</v>
      </c>
      <c r="S223" s="1">
        <v>1834</v>
      </c>
      <c r="T223" s="1">
        <v>1620</v>
      </c>
      <c r="U223" s="1" t="s">
        <v>34</v>
      </c>
      <c r="V223" s="3" t="s">
        <v>530</v>
      </c>
    </row>
    <row r="224" spans="1:22">
      <c r="A224" s="1" t="s">
        <v>518</v>
      </c>
      <c r="B224" s="3" t="s">
        <v>531</v>
      </c>
      <c r="C224" s="1">
        <v>160</v>
      </c>
      <c r="D224" s="1">
        <v>70.5</v>
      </c>
      <c r="E224" s="1" t="s">
        <v>24</v>
      </c>
      <c r="F224" s="1">
        <v>484</v>
      </c>
      <c r="G224" s="1">
        <v>385</v>
      </c>
      <c r="H224" s="1">
        <v>152</v>
      </c>
      <c r="I224" s="1">
        <v>415</v>
      </c>
      <c r="J224" s="1">
        <v>8.9</v>
      </c>
      <c r="K224" s="1">
        <v>90</v>
      </c>
      <c r="L224" s="1" t="s">
        <v>25</v>
      </c>
      <c r="M224" s="1">
        <v>1400</v>
      </c>
      <c r="N224" s="1">
        <v>495</v>
      </c>
      <c r="O224" s="1">
        <v>7</v>
      </c>
      <c r="P224" s="1" t="s">
        <v>26</v>
      </c>
      <c r="Q224" s="1" t="s">
        <v>40</v>
      </c>
      <c r="R224" s="1">
        <v>4684</v>
      </c>
      <c r="S224" s="1">
        <v>1834</v>
      </c>
      <c r="T224" s="1">
        <v>1667</v>
      </c>
      <c r="U224" s="1" t="s">
        <v>34</v>
      </c>
      <c r="V224" s="3" t="s">
        <v>532</v>
      </c>
    </row>
    <row r="225" spans="1:22">
      <c r="A225" s="1" t="s">
        <v>518</v>
      </c>
      <c r="B225" s="3" t="s">
        <v>533</v>
      </c>
      <c r="C225" s="1">
        <v>160</v>
      </c>
      <c r="D225" s="1">
        <v>66.5</v>
      </c>
      <c r="E225" s="1" t="s">
        <v>24</v>
      </c>
      <c r="F225" s="1">
        <v>300</v>
      </c>
      <c r="G225" s="1">
        <v>390</v>
      </c>
      <c r="H225" s="1">
        <v>168</v>
      </c>
      <c r="I225" s="1">
        <v>345</v>
      </c>
      <c r="J225" s="1">
        <v>8</v>
      </c>
      <c r="K225" s="1">
        <v>100</v>
      </c>
      <c r="L225" s="1" t="s">
        <v>25</v>
      </c>
      <c r="M225" s="1">
        <v>1700</v>
      </c>
      <c r="N225" s="1">
        <v>495</v>
      </c>
      <c r="O225" s="1">
        <v>7</v>
      </c>
      <c r="P225" s="1" t="s">
        <v>63</v>
      </c>
      <c r="Q225" s="1" t="s">
        <v>40</v>
      </c>
      <c r="R225" s="1">
        <v>4684</v>
      </c>
      <c r="S225" s="1">
        <v>1834</v>
      </c>
      <c r="T225" s="1">
        <v>1667</v>
      </c>
      <c r="U225" s="1" t="s">
        <v>34</v>
      </c>
      <c r="V225" s="3" t="s">
        <v>534</v>
      </c>
    </row>
    <row r="226" spans="1:22">
      <c r="A226" s="1" t="s">
        <v>518</v>
      </c>
      <c r="B226" s="3" t="s">
        <v>535</v>
      </c>
      <c r="C226" s="1">
        <v>160</v>
      </c>
      <c r="D226" s="1">
        <v>66.5</v>
      </c>
      <c r="E226" s="1" t="s">
        <v>24</v>
      </c>
      <c r="F226" s="1">
        <v>300</v>
      </c>
      <c r="G226" s="1">
        <v>520</v>
      </c>
      <c r="H226" s="1">
        <v>168</v>
      </c>
      <c r="I226" s="1">
        <v>345</v>
      </c>
      <c r="J226" s="1">
        <v>6.2</v>
      </c>
      <c r="K226" s="1">
        <v>100</v>
      </c>
      <c r="L226" s="1" t="s">
        <v>25</v>
      </c>
      <c r="M226" s="1">
        <v>1700</v>
      </c>
      <c r="N226" s="1">
        <v>495</v>
      </c>
      <c r="O226" s="1">
        <v>7</v>
      </c>
      <c r="P226" s="1" t="s">
        <v>63</v>
      </c>
      <c r="Q226" s="1" t="s">
        <v>40</v>
      </c>
      <c r="R226" s="1">
        <v>4684</v>
      </c>
      <c r="S226" s="1">
        <v>1834</v>
      </c>
      <c r="T226" s="1">
        <v>1667</v>
      </c>
      <c r="U226" s="1" t="s">
        <v>34</v>
      </c>
      <c r="V226" s="3" t="s">
        <v>536</v>
      </c>
    </row>
    <row r="227" spans="1:22">
      <c r="A227" s="1" t="s">
        <v>518</v>
      </c>
      <c r="B227" s="3" t="s">
        <v>537</v>
      </c>
      <c r="C227" s="1">
        <v>210</v>
      </c>
      <c r="D227" s="1">
        <v>89</v>
      </c>
      <c r="E227" s="1" t="s">
        <v>24</v>
      </c>
      <c r="F227" s="1">
        <v>484</v>
      </c>
      <c r="G227" s="1">
        <v>550</v>
      </c>
      <c r="H227" s="1">
        <v>163</v>
      </c>
      <c r="I227" s="1">
        <v>525</v>
      </c>
      <c r="J227" s="1">
        <v>7.3</v>
      </c>
      <c r="K227" s="1">
        <v>120</v>
      </c>
      <c r="L227" s="1" t="s">
        <v>25</v>
      </c>
      <c r="M227" s="1">
        <v>750</v>
      </c>
      <c r="N227" s="1">
        <v>430</v>
      </c>
      <c r="O227" s="1">
        <v>5</v>
      </c>
      <c r="P227" s="1" t="s">
        <v>56</v>
      </c>
      <c r="Q227" s="1" t="s">
        <v>131</v>
      </c>
      <c r="R227" s="1">
        <v>4946</v>
      </c>
      <c r="S227" s="1">
        <v>1906</v>
      </c>
      <c r="T227" s="1">
        <v>1503</v>
      </c>
      <c r="U227" s="1" t="s">
        <v>112</v>
      </c>
      <c r="V227" s="3" t="s">
        <v>538</v>
      </c>
    </row>
    <row r="228" spans="1:22">
      <c r="A228" s="1" t="s">
        <v>518</v>
      </c>
      <c r="B228" s="3" t="s">
        <v>539</v>
      </c>
      <c r="C228" s="1">
        <v>210</v>
      </c>
      <c r="D228" s="1">
        <v>90.6</v>
      </c>
      <c r="E228" s="1" t="s">
        <v>24</v>
      </c>
      <c r="F228" s="1">
        <v>360</v>
      </c>
      <c r="G228" s="1">
        <v>765</v>
      </c>
      <c r="H228" s="1">
        <v>173</v>
      </c>
      <c r="I228" s="1">
        <v>515</v>
      </c>
      <c r="J228" s="1">
        <v>6.3</v>
      </c>
      <c r="K228" s="1">
        <v>141</v>
      </c>
      <c r="L228" s="1" t="s">
        <v>25</v>
      </c>
      <c r="M228" s="1">
        <v>1700</v>
      </c>
      <c r="N228" s="1">
        <v>430</v>
      </c>
      <c r="O228" s="1">
        <v>5</v>
      </c>
      <c r="P228" s="1" t="s">
        <v>63</v>
      </c>
      <c r="Q228" s="1" t="s">
        <v>131</v>
      </c>
      <c r="R228" s="1">
        <v>4946</v>
      </c>
      <c r="S228" s="1">
        <v>1906</v>
      </c>
      <c r="T228" s="1">
        <v>1503</v>
      </c>
      <c r="U228" s="1" t="s">
        <v>112</v>
      </c>
      <c r="V228" s="3" t="s">
        <v>540</v>
      </c>
    </row>
    <row r="229" spans="1:22">
      <c r="A229" s="1" t="s">
        <v>518</v>
      </c>
      <c r="B229" s="3" t="s">
        <v>541</v>
      </c>
      <c r="C229" s="1">
        <v>210</v>
      </c>
      <c r="D229" s="1">
        <v>96</v>
      </c>
      <c r="E229" s="1" t="s">
        <v>24</v>
      </c>
      <c r="F229" s="1">
        <v>484</v>
      </c>
      <c r="G229" s="1">
        <v>565</v>
      </c>
      <c r="H229" s="1">
        <v>164</v>
      </c>
      <c r="I229" s="1">
        <v>555</v>
      </c>
      <c r="J229" s="1">
        <v>6.5</v>
      </c>
      <c r="K229" s="1">
        <v>141</v>
      </c>
      <c r="L229" s="1" t="s">
        <v>25</v>
      </c>
      <c r="M229" s="1">
        <v>750</v>
      </c>
      <c r="N229" s="1">
        <v>430</v>
      </c>
      <c r="O229" s="1">
        <v>5</v>
      </c>
      <c r="P229" s="1" t="s">
        <v>56</v>
      </c>
      <c r="Q229" s="1" t="s">
        <v>131</v>
      </c>
      <c r="R229" s="1">
        <v>4946</v>
      </c>
      <c r="S229" s="1">
        <v>1906</v>
      </c>
      <c r="T229" s="1">
        <v>1510</v>
      </c>
      <c r="U229" s="1" t="s">
        <v>112</v>
      </c>
      <c r="V229" s="3" t="s">
        <v>542</v>
      </c>
    </row>
    <row r="230" spans="1:22">
      <c r="A230" s="1" t="s">
        <v>518</v>
      </c>
      <c r="B230" s="3" t="s">
        <v>543</v>
      </c>
      <c r="C230" s="1">
        <v>210</v>
      </c>
      <c r="D230" s="1">
        <v>90.6</v>
      </c>
      <c r="E230" s="1" t="s">
        <v>24</v>
      </c>
      <c r="F230" s="1">
        <v>360</v>
      </c>
      <c r="G230" s="1">
        <v>858</v>
      </c>
      <c r="H230" s="1">
        <v>173</v>
      </c>
      <c r="I230" s="1">
        <v>505</v>
      </c>
      <c r="J230" s="1">
        <v>4.7</v>
      </c>
      <c r="K230" s="1">
        <v>141</v>
      </c>
      <c r="L230" s="1" t="s">
        <v>25</v>
      </c>
      <c r="M230" s="1">
        <v>1700</v>
      </c>
      <c r="N230" s="1">
        <v>430</v>
      </c>
      <c r="O230" s="1">
        <v>5</v>
      </c>
      <c r="P230" s="1" t="s">
        <v>63</v>
      </c>
      <c r="Q230" s="1" t="s">
        <v>131</v>
      </c>
      <c r="R230" s="1">
        <v>4946</v>
      </c>
      <c r="S230" s="1">
        <v>1906</v>
      </c>
      <c r="T230" s="1">
        <v>1503</v>
      </c>
      <c r="U230" s="1" t="s">
        <v>112</v>
      </c>
      <c r="V230" s="3" t="s">
        <v>544</v>
      </c>
    </row>
    <row r="231" spans="1:22">
      <c r="A231" s="1" t="s">
        <v>518</v>
      </c>
      <c r="B231" s="3" t="s">
        <v>545</v>
      </c>
      <c r="C231" s="1">
        <v>210</v>
      </c>
      <c r="D231" s="1">
        <v>90.6</v>
      </c>
      <c r="E231" s="1" t="s">
        <v>24</v>
      </c>
      <c r="F231" s="1">
        <v>360</v>
      </c>
      <c r="G231" s="1">
        <v>858</v>
      </c>
      <c r="H231" s="1">
        <v>207</v>
      </c>
      <c r="I231" s="1">
        <v>450</v>
      </c>
      <c r="J231" s="1">
        <v>4.2</v>
      </c>
      <c r="K231" s="1">
        <v>141</v>
      </c>
      <c r="L231" s="1" t="s">
        <v>25</v>
      </c>
      <c r="M231" s="1">
        <v>1700</v>
      </c>
      <c r="N231" s="1">
        <v>430</v>
      </c>
      <c r="O231" s="1">
        <v>5</v>
      </c>
      <c r="P231" s="1" t="s">
        <v>63</v>
      </c>
      <c r="Q231" s="1" t="s">
        <v>131</v>
      </c>
      <c r="R231" s="1">
        <v>4964</v>
      </c>
      <c r="S231" s="1">
        <v>1906</v>
      </c>
      <c r="T231" s="1">
        <v>1495</v>
      </c>
      <c r="U231" s="1" t="s">
        <v>112</v>
      </c>
      <c r="V231" s="3" t="s">
        <v>546</v>
      </c>
    </row>
    <row r="232" spans="1:22">
      <c r="A232" s="1" t="s">
        <v>518</v>
      </c>
      <c r="B232" s="3" t="s">
        <v>547</v>
      </c>
      <c r="C232" s="1">
        <v>220</v>
      </c>
      <c r="D232" s="1">
        <v>90.6</v>
      </c>
      <c r="E232" s="1" t="s">
        <v>24</v>
      </c>
      <c r="F232" s="1">
        <v>360</v>
      </c>
      <c r="G232" s="1">
        <v>950</v>
      </c>
      <c r="H232" s="1">
        <v>208</v>
      </c>
      <c r="I232" s="1">
        <v>450</v>
      </c>
      <c r="J232" s="1">
        <v>3.5</v>
      </c>
      <c r="K232" s="1">
        <v>141</v>
      </c>
      <c r="L232" s="1" t="s">
        <v>25</v>
      </c>
      <c r="M232" s="1">
        <v>1700</v>
      </c>
      <c r="N232" s="1">
        <v>430</v>
      </c>
      <c r="O232" s="1">
        <v>5</v>
      </c>
      <c r="P232" s="1" t="s">
        <v>63</v>
      </c>
      <c r="Q232" s="1" t="s">
        <v>131</v>
      </c>
      <c r="R232" s="1">
        <v>4964</v>
      </c>
      <c r="S232" s="1">
        <v>1906</v>
      </c>
      <c r="T232" s="1">
        <v>1495</v>
      </c>
      <c r="U232" s="1" t="s">
        <v>112</v>
      </c>
      <c r="V232" s="3" t="s">
        <v>548</v>
      </c>
    </row>
    <row r="233" spans="1:22">
      <c r="A233" s="1" t="s">
        <v>518</v>
      </c>
      <c r="B233" s="3" t="s">
        <v>549</v>
      </c>
      <c r="C233" s="1">
        <v>210</v>
      </c>
      <c r="D233" s="1">
        <v>90.6</v>
      </c>
      <c r="E233" s="1" t="s">
        <v>24</v>
      </c>
      <c r="F233" s="1">
        <v>484</v>
      </c>
      <c r="G233" s="1">
        <v>550</v>
      </c>
      <c r="H233" s="1">
        <v>182</v>
      </c>
      <c r="I233" s="1">
        <v>450</v>
      </c>
      <c r="J233" s="1">
        <v>7.6</v>
      </c>
      <c r="K233" s="1">
        <v>141</v>
      </c>
      <c r="L233" s="1" t="s">
        <v>25</v>
      </c>
      <c r="M233" s="1">
        <v>750</v>
      </c>
      <c r="N233" s="1">
        <v>520</v>
      </c>
      <c r="O233" s="1">
        <v>5</v>
      </c>
      <c r="P233" s="1" t="s">
        <v>56</v>
      </c>
      <c r="Q233" s="1" t="s">
        <v>57</v>
      </c>
      <c r="R233" s="1">
        <v>4863</v>
      </c>
      <c r="S233" s="1">
        <v>1940</v>
      </c>
      <c r="T233" s="1">
        <v>1685</v>
      </c>
      <c r="U233" s="1" t="s">
        <v>34</v>
      </c>
      <c r="V233" s="3" t="s">
        <v>550</v>
      </c>
    </row>
    <row r="234" spans="1:22">
      <c r="A234" s="1" t="s">
        <v>518</v>
      </c>
      <c r="B234" s="3" t="s">
        <v>551</v>
      </c>
      <c r="C234" s="1">
        <v>210</v>
      </c>
      <c r="D234" s="1">
        <v>90.6</v>
      </c>
      <c r="E234" s="1" t="s">
        <v>24</v>
      </c>
      <c r="F234" s="1">
        <v>484</v>
      </c>
      <c r="G234" s="1">
        <v>765</v>
      </c>
      <c r="H234" s="1">
        <v>189</v>
      </c>
      <c r="I234" s="1">
        <v>435</v>
      </c>
      <c r="J234" s="1">
        <v>6.6</v>
      </c>
      <c r="K234" s="1">
        <v>141</v>
      </c>
      <c r="L234" s="1" t="s">
        <v>25</v>
      </c>
      <c r="M234" s="1">
        <v>1800</v>
      </c>
      <c r="N234" s="1">
        <v>520</v>
      </c>
      <c r="O234" s="1">
        <v>5</v>
      </c>
      <c r="P234" s="1" t="s">
        <v>63</v>
      </c>
      <c r="Q234" s="1" t="s">
        <v>57</v>
      </c>
      <c r="R234" s="1">
        <v>4863</v>
      </c>
      <c r="S234" s="1">
        <v>1940</v>
      </c>
      <c r="T234" s="1">
        <v>1685</v>
      </c>
      <c r="U234" s="1" t="s">
        <v>34</v>
      </c>
      <c r="V234" s="3" t="s">
        <v>552</v>
      </c>
    </row>
    <row r="235" spans="1:22">
      <c r="A235" s="1" t="s">
        <v>518</v>
      </c>
      <c r="B235" s="3" t="s">
        <v>553</v>
      </c>
      <c r="C235" s="1">
        <v>210</v>
      </c>
      <c r="D235" s="1">
        <v>96</v>
      </c>
      <c r="E235" s="1" t="s">
        <v>24</v>
      </c>
      <c r="F235" s="1">
        <v>484</v>
      </c>
      <c r="G235" s="1">
        <v>565</v>
      </c>
      <c r="H235" s="1">
        <v>164</v>
      </c>
      <c r="I235" s="1">
        <v>475</v>
      </c>
      <c r="J235" s="1">
        <v>6.9</v>
      </c>
      <c r="K235" s="1">
        <v>141</v>
      </c>
      <c r="L235" s="1" t="s">
        <v>25</v>
      </c>
      <c r="M235" s="1">
        <v>750</v>
      </c>
      <c r="N235" s="1">
        <v>520</v>
      </c>
      <c r="O235" s="1">
        <v>5</v>
      </c>
      <c r="P235" s="1" t="s">
        <v>56</v>
      </c>
      <c r="Q235" s="1" t="s">
        <v>57</v>
      </c>
      <c r="R235" s="1">
        <v>4863</v>
      </c>
      <c r="S235" s="1">
        <v>1940</v>
      </c>
      <c r="T235" s="1">
        <v>1685</v>
      </c>
      <c r="U235" s="1" t="s">
        <v>34</v>
      </c>
      <c r="V235" s="3" t="s">
        <v>554</v>
      </c>
    </row>
    <row r="236" spans="1:22">
      <c r="A236" s="1" t="s">
        <v>518</v>
      </c>
      <c r="B236" s="3" t="s">
        <v>555</v>
      </c>
      <c r="C236" s="1">
        <v>210</v>
      </c>
      <c r="D236" s="1">
        <v>96</v>
      </c>
      <c r="E236" s="1" t="s">
        <v>24</v>
      </c>
      <c r="F236" s="1">
        <v>484</v>
      </c>
      <c r="G236" s="1">
        <v>858</v>
      </c>
      <c r="H236" s="1">
        <v>187</v>
      </c>
      <c r="I236" s="1">
        <v>455</v>
      </c>
      <c r="J236" s="1">
        <v>4.9000000000000004</v>
      </c>
      <c r="K236" s="1">
        <v>141</v>
      </c>
      <c r="L236" s="1" t="s">
        <v>25</v>
      </c>
      <c r="M236" s="1">
        <v>1800</v>
      </c>
      <c r="N236" s="1">
        <v>520</v>
      </c>
      <c r="O236" s="1">
        <v>5</v>
      </c>
      <c r="P236" s="1" t="s">
        <v>63</v>
      </c>
      <c r="Q236" s="1" t="s">
        <v>57</v>
      </c>
      <c r="R236" s="1">
        <v>4863</v>
      </c>
      <c r="S236" s="1">
        <v>1940</v>
      </c>
      <c r="T236" s="1">
        <v>1685</v>
      </c>
      <c r="U236" s="1" t="s">
        <v>34</v>
      </c>
      <c r="V236" s="3" t="s">
        <v>556</v>
      </c>
    </row>
    <row r="237" spans="1:22">
      <c r="A237" s="1" t="s">
        <v>518</v>
      </c>
      <c r="B237" s="3" t="s">
        <v>557</v>
      </c>
      <c r="C237" s="1">
        <v>210</v>
      </c>
      <c r="D237" s="1">
        <v>90.6</v>
      </c>
      <c r="E237" s="1" t="s">
        <v>24</v>
      </c>
      <c r="F237" s="1">
        <v>360</v>
      </c>
      <c r="G237" s="1">
        <v>858</v>
      </c>
      <c r="H237" s="1">
        <v>214</v>
      </c>
      <c r="I237" s="1">
        <v>425</v>
      </c>
      <c r="J237" s="1">
        <v>4.3</v>
      </c>
      <c r="K237" s="1">
        <v>141</v>
      </c>
      <c r="L237" s="1" t="s">
        <v>25</v>
      </c>
      <c r="M237" s="1">
        <v>1800</v>
      </c>
      <c r="N237" s="1">
        <v>520</v>
      </c>
      <c r="O237" s="1">
        <v>5</v>
      </c>
      <c r="P237" s="1" t="s">
        <v>63</v>
      </c>
      <c r="Q237" s="1" t="s">
        <v>57</v>
      </c>
      <c r="R237" s="1">
        <v>4879</v>
      </c>
      <c r="S237" s="1">
        <v>1940</v>
      </c>
      <c r="T237" s="1">
        <v>1672</v>
      </c>
      <c r="U237" s="1" t="s">
        <v>34</v>
      </c>
      <c r="V237" s="3" t="s">
        <v>558</v>
      </c>
    </row>
    <row r="238" spans="1:22">
      <c r="A238" s="1" t="s">
        <v>518</v>
      </c>
      <c r="B238" s="3" t="s">
        <v>559</v>
      </c>
      <c r="C238" s="1">
        <v>240</v>
      </c>
      <c r="D238" s="1">
        <v>90.6</v>
      </c>
      <c r="E238" s="1" t="s">
        <v>24</v>
      </c>
      <c r="F238" s="1">
        <v>360</v>
      </c>
      <c r="G238" s="1">
        <v>1000</v>
      </c>
      <c r="H238" s="1">
        <v>242</v>
      </c>
      <c r="I238" s="1">
        <v>420</v>
      </c>
      <c r="J238" s="1">
        <v>3.5</v>
      </c>
      <c r="K238" s="1">
        <v>141</v>
      </c>
      <c r="L238" s="1" t="s">
        <v>25</v>
      </c>
      <c r="M238" s="1">
        <v>1800</v>
      </c>
      <c r="N238" s="1">
        <v>520</v>
      </c>
      <c r="O238" s="1">
        <v>5</v>
      </c>
      <c r="P238" s="1" t="s">
        <v>63</v>
      </c>
      <c r="Q238" s="1" t="s">
        <v>57</v>
      </c>
      <c r="R238" s="1">
        <v>4879</v>
      </c>
      <c r="S238" s="1">
        <v>1940</v>
      </c>
      <c r="T238" s="1">
        <v>1672</v>
      </c>
      <c r="U238" s="1" t="s">
        <v>34</v>
      </c>
      <c r="V238" s="3" t="s">
        <v>560</v>
      </c>
    </row>
    <row r="239" spans="1:22">
      <c r="A239" s="1" t="s">
        <v>518</v>
      </c>
      <c r="B239" s="3" t="s">
        <v>561</v>
      </c>
      <c r="C239" s="1">
        <v>210</v>
      </c>
      <c r="D239" s="1">
        <v>96</v>
      </c>
      <c r="E239" s="1" t="s">
        <v>24</v>
      </c>
      <c r="F239" s="1">
        <v>360</v>
      </c>
      <c r="G239" s="1">
        <v>565</v>
      </c>
      <c r="H239" s="1">
        <v>165</v>
      </c>
      <c r="I239" s="1">
        <v>570</v>
      </c>
      <c r="J239" s="1">
        <v>6.7</v>
      </c>
      <c r="K239" s="1">
        <v>130</v>
      </c>
      <c r="L239" s="1" t="s">
        <v>25</v>
      </c>
      <c r="M239" s="1">
        <v>750</v>
      </c>
      <c r="N239" s="1">
        <v>620</v>
      </c>
      <c r="O239" s="1">
        <v>5</v>
      </c>
      <c r="P239" s="1" t="s">
        <v>56</v>
      </c>
      <c r="Q239" s="1" t="s">
        <v>111</v>
      </c>
      <c r="R239" s="1">
        <v>5223</v>
      </c>
      <c r="S239" s="1">
        <v>1926</v>
      </c>
      <c r="T239" s="1">
        <v>1512</v>
      </c>
      <c r="U239" s="1" t="s">
        <v>112</v>
      </c>
      <c r="V239" s="3" t="s">
        <v>562</v>
      </c>
    </row>
    <row r="240" spans="1:22">
      <c r="A240" s="1" t="s">
        <v>518</v>
      </c>
      <c r="B240" s="3" t="s">
        <v>563</v>
      </c>
      <c r="C240" s="1">
        <v>210</v>
      </c>
      <c r="D240" s="1">
        <v>118</v>
      </c>
      <c r="E240" s="1" t="s">
        <v>24</v>
      </c>
      <c r="F240" s="1">
        <v>484</v>
      </c>
      <c r="G240" s="1">
        <v>800</v>
      </c>
      <c r="H240" s="1">
        <v>180</v>
      </c>
      <c r="I240" s="1">
        <v>655</v>
      </c>
      <c r="J240" s="1">
        <v>5.7</v>
      </c>
      <c r="K240" s="1">
        <v>160</v>
      </c>
      <c r="L240" s="1" t="s">
        <v>25</v>
      </c>
      <c r="M240" s="1">
        <v>1700</v>
      </c>
      <c r="N240" s="1">
        <v>620</v>
      </c>
      <c r="O240" s="1">
        <v>5</v>
      </c>
      <c r="P240" s="1" t="s">
        <v>63</v>
      </c>
      <c r="Q240" s="1" t="s">
        <v>111</v>
      </c>
      <c r="R240" s="1">
        <v>5223</v>
      </c>
      <c r="S240" s="1">
        <v>1926</v>
      </c>
      <c r="T240" s="1">
        <v>1518</v>
      </c>
      <c r="U240" s="1" t="s">
        <v>112</v>
      </c>
      <c r="V240" s="3" t="s">
        <v>564</v>
      </c>
    </row>
    <row r="241" spans="1:22">
      <c r="A241" s="1" t="s">
        <v>518</v>
      </c>
      <c r="B241" s="3" t="s">
        <v>565</v>
      </c>
      <c r="C241" s="1">
        <v>210</v>
      </c>
      <c r="D241" s="1">
        <v>118</v>
      </c>
      <c r="E241" s="1" t="s">
        <v>24</v>
      </c>
      <c r="F241" s="1">
        <v>484</v>
      </c>
      <c r="G241" s="1">
        <v>568</v>
      </c>
      <c r="H241" s="1">
        <v>173</v>
      </c>
      <c r="I241" s="1">
        <v>685</v>
      </c>
      <c r="J241" s="1">
        <v>6.2</v>
      </c>
      <c r="K241" s="1">
        <v>160</v>
      </c>
      <c r="L241" s="1" t="s">
        <v>25</v>
      </c>
      <c r="M241" s="1">
        <v>750</v>
      </c>
      <c r="N241" s="1">
        <v>620</v>
      </c>
      <c r="O241" s="1">
        <v>5</v>
      </c>
      <c r="P241" s="1" t="s">
        <v>56</v>
      </c>
      <c r="Q241" s="1" t="s">
        <v>111</v>
      </c>
      <c r="R241" s="1">
        <v>5223</v>
      </c>
      <c r="S241" s="1">
        <v>1926</v>
      </c>
      <c r="T241" s="1">
        <v>1518</v>
      </c>
      <c r="U241" s="1" t="s">
        <v>112</v>
      </c>
      <c r="V241" s="3" t="s">
        <v>566</v>
      </c>
    </row>
    <row r="242" spans="1:22">
      <c r="A242" s="1" t="s">
        <v>518</v>
      </c>
      <c r="B242" s="3" t="s">
        <v>567</v>
      </c>
      <c r="C242" s="1">
        <v>210</v>
      </c>
      <c r="D242" s="1">
        <v>118</v>
      </c>
      <c r="E242" s="1" t="s">
        <v>24</v>
      </c>
      <c r="F242" s="1">
        <v>484</v>
      </c>
      <c r="G242" s="1">
        <v>828</v>
      </c>
      <c r="H242" s="1">
        <v>180</v>
      </c>
      <c r="I242" s="1">
        <v>640</v>
      </c>
      <c r="J242" s="1">
        <v>4.9000000000000004</v>
      </c>
      <c r="K242" s="1">
        <v>160</v>
      </c>
      <c r="L242" s="1" t="s">
        <v>25</v>
      </c>
      <c r="M242" s="1">
        <v>1700</v>
      </c>
      <c r="N242" s="1">
        <v>620</v>
      </c>
      <c r="O242" s="1">
        <v>5</v>
      </c>
      <c r="P242" s="1" t="s">
        <v>63</v>
      </c>
      <c r="Q242" s="1" t="s">
        <v>111</v>
      </c>
      <c r="R242" s="1">
        <v>5223</v>
      </c>
      <c r="S242" s="1">
        <v>1926</v>
      </c>
      <c r="T242" s="1">
        <v>1518</v>
      </c>
      <c r="U242" s="1" t="s">
        <v>112</v>
      </c>
      <c r="V242" s="3" t="s">
        <v>568</v>
      </c>
    </row>
    <row r="243" spans="1:22">
      <c r="A243" s="1" t="s">
        <v>518</v>
      </c>
      <c r="B243" s="3" t="s">
        <v>569</v>
      </c>
      <c r="C243" s="1">
        <v>210</v>
      </c>
      <c r="D243" s="1">
        <v>118</v>
      </c>
      <c r="E243" s="1" t="s">
        <v>24</v>
      </c>
      <c r="F243" s="1">
        <v>484</v>
      </c>
      <c r="G243" s="1">
        <v>858</v>
      </c>
      <c r="H243" s="1">
        <v>180</v>
      </c>
      <c r="I243" s="1">
        <v>640</v>
      </c>
      <c r="J243" s="1">
        <v>4.4000000000000004</v>
      </c>
      <c r="K243" s="1">
        <v>160</v>
      </c>
      <c r="L243" s="1" t="s">
        <v>25</v>
      </c>
      <c r="M243" s="1">
        <v>1700</v>
      </c>
      <c r="N243" s="1">
        <v>620</v>
      </c>
      <c r="O243" s="1">
        <v>5</v>
      </c>
      <c r="P243" s="1" t="s">
        <v>63</v>
      </c>
      <c r="Q243" s="1" t="s">
        <v>111</v>
      </c>
      <c r="R243" s="1">
        <v>5223</v>
      </c>
      <c r="S243" s="1">
        <v>1926</v>
      </c>
      <c r="T243" s="1">
        <v>1518</v>
      </c>
      <c r="U243" s="1" t="s">
        <v>112</v>
      </c>
      <c r="V243" s="3" t="s">
        <v>570</v>
      </c>
    </row>
    <row r="244" spans="1:22">
      <c r="A244" s="1" t="s">
        <v>518</v>
      </c>
      <c r="B244" s="3" t="s">
        <v>571</v>
      </c>
      <c r="C244" s="1">
        <v>250</v>
      </c>
      <c r="D244" s="1">
        <v>118</v>
      </c>
      <c r="E244" s="1" t="s">
        <v>24</v>
      </c>
      <c r="F244" s="1">
        <v>484</v>
      </c>
      <c r="G244" s="1">
        <v>1020</v>
      </c>
      <c r="H244" s="1">
        <v>222</v>
      </c>
      <c r="I244" s="1">
        <v>585</v>
      </c>
      <c r="J244" s="1">
        <v>3.4</v>
      </c>
      <c r="K244" s="1">
        <v>160</v>
      </c>
      <c r="L244" s="1" t="s">
        <v>25</v>
      </c>
      <c r="M244" s="1">
        <v>1700</v>
      </c>
      <c r="N244" s="1">
        <v>620</v>
      </c>
      <c r="O244" s="1">
        <v>5</v>
      </c>
      <c r="P244" s="1" t="s">
        <v>63</v>
      </c>
      <c r="Q244" s="1" t="s">
        <v>111</v>
      </c>
      <c r="R244" s="1">
        <v>5223</v>
      </c>
      <c r="S244" s="1">
        <v>1926</v>
      </c>
      <c r="T244" s="1">
        <v>1518</v>
      </c>
      <c r="U244" s="1" t="s">
        <v>112</v>
      </c>
      <c r="V244" s="3" t="s">
        <v>572</v>
      </c>
    </row>
    <row r="245" spans="1:22">
      <c r="A245" s="1" t="s">
        <v>518</v>
      </c>
      <c r="B245" s="3" t="s">
        <v>573</v>
      </c>
      <c r="C245" s="1">
        <v>210</v>
      </c>
      <c r="D245" s="1">
        <v>118</v>
      </c>
      <c r="E245" s="1" t="s">
        <v>24</v>
      </c>
      <c r="F245" s="1">
        <v>484</v>
      </c>
      <c r="G245" s="1">
        <v>800</v>
      </c>
      <c r="H245" s="1">
        <v>199</v>
      </c>
      <c r="I245" s="1">
        <v>530</v>
      </c>
      <c r="J245" s="1">
        <v>6.1</v>
      </c>
      <c r="K245" s="1">
        <v>160</v>
      </c>
      <c r="L245" s="1" t="s">
        <v>25</v>
      </c>
      <c r="M245" s="1">
        <v>1800</v>
      </c>
      <c r="N245" s="1">
        <v>645</v>
      </c>
      <c r="O245" s="1">
        <v>7</v>
      </c>
      <c r="P245" s="1" t="s">
        <v>63</v>
      </c>
      <c r="Q245" s="1" t="s">
        <v>212</v>
      </c>
      <c r="R245" s="1">
        <v>5125</v>
      </c>
      <c r="S245" s="1">
        <v>1959</v>
      </c>
      <c r="T245" s="1">
        <v>1718</v>
      </c>
      <c r="U245" s="1" t="s">
        <v>34</v>
      </c>
      <c r="V245" s="3" t="s">
        <v>574</v>
      </c>
    </row>
    <row r="246" spans="1:22">
      <c r="A246" s="1" t="s">
        <v>518</v>
      </c>
      <c r="B246" s="3" t="s">
        <v>575</v>
      </c>
      <c r="C246" s="1">
        <v>210</v>
      </c>
      <c r="D246" s="1">
        <v>118</v>
      </c>
      <c r="E246" s="1" t="s">
        <v>24</v>
      </c>
      <c r="F246" s="1">
        <v>484</v>
      </c>
      <c r="G246" s="1">
        <v>568</v>
      </c>
      <c r="H246" s="1">
        <v>195</v>
      </c>
      <c r="I246" s="1">
        <v>540</v>
      </c>
      <c r="J246" s="1">
        <v>6.8</v>
      </c>
      <c r="K246" s="1">
        <v>160</v>
      </c>
      <c r="L246" s="1" t="s">
        <v>25</v>
      </c>
      <c r="M246" s="1">
        <v>750</v>
      </c>
      <c r="N246" s="1">
        <v>645</v>
      </c>
      <c r="O246" s="1">
        <v>7</v>
      </c>
      <c r="P246" s="1" t="s">
        <v>56</v>
      </c>
      <c r="Q246" s="1" t="s">
        <v>212</v>
      </c>
      <c r="R246" s="1">
        <v>5125</v>
      </c>
      <c r="S246" s="1">
        <v>1959</v>
      </c>
      <c r="T246" s="1">
        <v>1718</v>
      </c>
      <c r="U246" s="1" t="s">
        <v>34</v>
      </c>
      <c r="V246" s="3" t="s">
        <v>576</v>
      </c>
    </row>
    <row r="247" spans="1:22">
      <c r="A247" s="1" t="s">
        <v>518</v>
      </c>
      <c r="B247" s="3" t="s">
        <v>577</v>
      </c>
      <c r="C247" s="1">
        <v>210</v>
      </c>
      <c r="D247" s="1">
        <v>118</v>
      </c>
      <c r="E247" s="1" t="s">
        <v>24</v>
      </c>
      <c r="F247" s="1">
        <v>484</v>
      </c>
      <c r="G247" s="1">
        <v>828</v>
      </c>
      <c r="H247" s="1">
        <v>199</v>
      </c>
      <c r="I247" s="1">
        <v>530</v>
      </c>
      <c r="J247" s="1">
        <v>5.3</v>
      </c>
      <c r="K247" s="1">
        <v>160</v>
      </c>
      <c r="L247" s="1" t="s">
        <v>25</v>
      </c>
      <c r="M247" s="1">
        <v>1800</v>
      </c>
      <c r="N247" s="1">
        <v>645</v>
      </c>
      <c r="O247" s="1">
        <v>7</v>
      </c>
      <c r="P247" s="1" t="s">
        <v>63</v>
      </c>
      <c r="Q247" s="1" t="s">
        <v>212</v>
      </c>
      <c r="R247" s="1">
        <v>5125</v>
      </c>
      <c r="S247" s="1">
        <v>1959</v>
      </c>
      <c r="T247" s="1">
        <v>1718</v>
      </c>
      <c r="U247" s="1" t="s">
        <v>34</v>
      </c>
      <c r="V247" s="3" t="s">
        <v>578</v>
      </c>
    </row>
    <row r="248" spans="1:22">
      <c r="A248" s="1" t="s">
        <v>518</v>
      </c>
      <c r="B248" s="3" t="s">
        <v>579</v>
      </c>
      <c r="C248" s="1">
        <v>210</v>
      </c>
      <c r="D248" s="1">
        <v>118</v>
      </c>
      <c r="E248" s="1" t="s">
        <v>24</v>
      </c>
      <c r="F248" s="1">
        <v>484</v>
      </c>
      <c r="G248" s="1">
        <v>858</v>
      </c>
      <c r="H248" s="1">
        <v>199</v>
      </c>
      <c r="I248" s="1">
        <v>530</v>
      </c>
      <c r="J248" s="1">
        <v>4.7</v>
      </c>
      <c r="K248" s="1">
        <v>160</v>
      </c>
      <c r="L248" s="1" t="s">
        <v>25</v>
      </c>
      <c r="M248" s="1">
        <v>1800</v>
      </c>
      <c r="N248" s="1">
        <v>645</v>
      </c>
      <c r="O248" s="1">
        <v>7</v>
      </c>
      <c r="P248" s="1" t="s">
        <v>63</v>
      </c>
      <c r="Q248" s="1" t="s">
        <v>212</v>
      </c>
      <c r="R248" s="1">
        <v>5125</v>
      </c>
      <c r="S248" s="1">
        <v>1959</v>
      </c>
      <c r="T248" s="1">
        <v>1718</v>
      </c>
      <c r="U248" s="1" t="s">
        <v>34</v>
      </c>
      <c r="V248" s="11" t="s">
        <v>581</v>
      </c>
    </row>
    <row r="249" spans="1:22">
      <c r="A249" s="1" t="s">
        <v>518</v>
      </c>
      <c r="B249" s="3" t="s">
        <v>582</v>
      </c>
      <c r="C249" s="1">
        <v>210</v>
      </c>
      <c r="D249" s="1">
        <v>118</v>
      </c>
      <c r="E249" s="1" t="s">
        <v>24</v>
      </c>
      <c r="F249" s="1">
        <v>484</v>
      </c>
      <c r="G249" s="1">
        <v>950</v>
      </c>
      <c r="H249" s="1">
        <v>211</v>
      </c>
      <c r="I249" s="1">
        <v>490</v>
      </c>
      <c r="J249" s="1">
        <v>4.4000000000000004</v>
      </c>
      <c r="K249" s="1">
        <v>160</v>
      </c>
      <c r="L249" s="1" t="s">
        <v>25</v>
      </c>
      <c r="M249" s="1">
        <v>1800</v>
      </c>
      <c r="N249" s="1">
        <v>440</v>
      </c>
      <c r="O249" s="1">
        <v>4</v>
      </c>
      <c r="P249" s="1" t="s">
        <v>63</v>
      </c>
      <c r="Q249" s="1" t="s">
        <v>212</v>
      </c>
      <c r="R249" s="1">
        <v>5125</v>
      </c>
      <c r="S249" s="1">
        <v>1959</v>
      </c>
      <c r="T249" s="1">
        <v>1725</v>
      </c>
      <c r="U249" s="1" t="s">
        <v>34</v>
      </c>
      <c r="V249" s="3" t="s">
        <v>583</v>
      </c>
    </row>
    <row r="250" spans="1:22">
      <c r="A250" s="1" t="s">
        <v>518</v>
      </c>
      <c r="B250" s="3" t="s">
        <v>584</v>
      </c>
      <c r="C250" s="1">
        <v>132</v>
      </c>
      <c r="D250" s="1">
        <v>45</v>
      </c>
      <c r="E250" s="1" t="s">
        <v>24</v>
      </c>
      <c r="F250" s="1">
        <v>484</v>
      </c>
      <c r="G250" s="1">
        <v>245</v>
      </c>
      <c r="H250" s="1">
        <v>177</v>
      </c>
      <c r="I250" s="1">
        <v>220</v>
      </c>
      <c r="J250" s="1">
        <v>13.3</v>
      </c>
      <c r="K250" s="1">
        <v>50</v>
      </c>
      <c r="L250" s="1" t="s">
        <v>25</v>
      </c>
      <c r="M250" s="1">
        <v>1500</v>
      </c>
      <c r="N250" s="1">
        <v>828</v>
      </c>
      <c r="O250" s="1">
        <v>7</v>
      </c>
      <c r="P250" s="1" t="s">
        <v>26</v>
      </c>
      <c r="Q250" s="1" t="s">
        <v>216</v>
      </c>
      <c r="R250" s="1">
        <v>4922</v>
      </c>
      <c r="S250" s="1">
        <v>1859</v>
      </c>
      <c r="T250" s="1">
        <v>1811</v>
      </c>
      <c r="U250" s="1" t="s">
        <v>217</v>
      </c>
      <c r="V250" s="3" t="s">
        <v>585</v>
      </c>
    </row>
    <row r="251" spans="1:22">
      <c r="A251" s="1" t="s">
        <v>518</v>
      </c>
      <c r="B251" s="3" t="s">
        <v>586</v>
      </c>
      <c r="C251" s="1">
        <v>132</v>
      </c>
      <c r="D251" s="1">
        <v>45</v>
      </c>
      <c r="E251" s="1" t="s">
        <v>24</v>
      </c>
      <c r="F251" s="1">
        <v>484</v>
      </c>
      <c r="G251" s="1">
        <v>245</v>
      </c>
      <c r="H251" s="1">
        <v>167</v>
      </c>
      <c r="I251" s="1">
        <v>225</v>
      </c>
      <c r="J251" s="1">
        <v>12.6</v>
      </c>
      <c r="K251" s="1">
        <v>50</v>
      </c>
      <c r="L251" s="1" t="s">
        <v>25</v>
      </c>
      <c r="M251" s="1">
        <v>1500</v>
      </c>
      <c r="N251" s="1">
        <v>551</v>
      </c>
      <c r="O251" s="1">
        <v>5</v>
      </c>
      <c r="P251" s="1" t="s">
        <v>26</v>
      </c>
      <c r="Q251" s="1" t="s">
        <v>216</v>
      </c>
      <c r="R251" s="1">
        <v>4498</v>
      </c>
      <c r="S251" s="1">
        <v>1859</v>
      </c>
      <c r="T251" s="1">
        <v>1819</v>
      </c>
      <c r="U251" s="1" t="s">
        <v>217</v>
      </c>
      <c r="V251" s="3" t="s">
        <v>587</v>
      </c>
    </row>
    <row r="252" spans="1:22">
      <c r="A252" s="1" t="s">
        <v>518</v>
      </c>
      <c r="B252" s="3" t="s">
        <v>588</v>
      </c>
      <c r="C252" s="1">
        <v>160</v>
      </c>
      <c r="D252" s="1">
        <v>60</v>
      </c>
      <c r="E252" s="1" t="s">
        <v>24</v>
      </c>
      <c r="F252" s="1">
        <v>192</v>
      </c>
      <c r="G252" s="1">
        <v>365</v>
      </c>
      <c r="H252" s="1">
        <v>282</v>
      </c>
      <c r="I252" s="1">
        <v>210</v>
      </c>
      <c r="J252" s="1">
        <v>12</v>
      </c>
      <c r="K252" s="1">
        <v>60</v>
      </c>
      <c r="L252" s="1" t="s">
        <v>25</v>
      </c>
      <c r="M252" s="1">
        <v>0</v>
      </c>
      <c r="N252" s="1">
        <v>1410</v>
      </c>
      <c r="O252" s="1">
        <v>7</v>
      </c>
      <c r="P252" s="1" t="s">
        <v>26</v>
      </c>
      <c r="Q252" s="1" t="s">
        <v>216</v>
      </c>
      <c r="R252" s="1">
        <v>5370</v>
      </c>
      <c r="S252" s="1">
        <v>1928</v>
      </c>
      <c r="T252" s="1">
        <v>1911</v>
      </c>
      <c r="U252" s="1" t="s">
        <v>217</v>
      </c>
      <c r="V252" s="3" t="s">
        <v>589</v>
      </c>
    </row>
    <row r="253" spans="1:22">
      <c r="A253" s="1" t="s">
        <v>518</v>
      </c>
      <c r="B253" s="3" t="s">
        <v>590</v>
      </c>
      <c r="C253" s="1">
        <v>160</v>
      </c>
      <c r="D253" s="1">
        <v>60</v>
      </c>
      <c r="E253" s="1" t="s">
        <v>24</v>
      </c>
      <c r="F253" s="1">
        <v>192</v>
      </c>
      <c r="G253" s="1">
        <v>365</v>
      </c>
      <c r="H253" s="1">
        <v>282</v>
      </c>
      <c r="I253" s="1">
        <v>215</v>
      </c>
      <c r="J253" s="1">
        <v>12</v>
      </c>
      <c r="K253" s="1">
        <v>60</v>
      </c>
      <c r="L253" s="1" t="s">
        <v>25</v>
      </c>
      <c r="M253" s="1">
        <v>0</v>
      </c>
      <c r="N253" s="1">
        <v>1030</v>
      </c>
      <c r="O253" s="1">
        <v>7</v>
      </c>
      <c r="P253" s="1" t="s">
        <v>26</v>
      </c>
      <c r="Q253" s="1" t="s">
        <v>216</v>
      </c>
      <c r="R253" s="1">
        <v>5140</v>
      </c>
      <c r="S253" s="1">
        <v>1928</v>
      </c>
      <c r="T253" s="1">
        <v>1910</v>
      </c>
      <c r="U253" s="1" t="s">
        <v>217</v>
      </c>
      <c r="V253" s="3" t="s">
        <v>591</v>
      </c>
    </row>
    <row r="254" spans="1:22">
      <c r="A254" s="1" t="s">
        <v>518</v>
      </c>
      <c r="B254" s="3" t="s">
        <v>592</v>
      </c>
      <c r="C254" s="1">
        <v>140</v>
      </c>
      <c r="D254" s="1">
        <v>90</v>
      </c>
      <c r="E254" s="1" t="s">
        <v>24</v>
      </c>
      <c r="F254" s="1">
        <v>288</v>
      </c>
      <c r="G254" s="1">
        <v>365</v>
      </c>
      <c r="H254" s="1">
        <v>249</v>
      </c>
      <c r="I254" s="1">
        <v>315</v>
      </c>
      <c r="J254" s="1">
        <v>12.2</v>
      </c>
      <c r="K254" s="1">
        <v>96</v>
      </c>
      <c r="L254" s="1" t="s">
        <v>25</v>
      </c>
      <c r="M254" s="1">
        <v>0</v>
      </c>
      <c r="N254" s="1">
        <v>1410</v>
      </c>
      <c r="O254" s="1">
        <v>7</v>
      </c>
      <c r="P254" s="1" t="s">
        <v>26</v>
      </c>
      <c r="Q254" s="1" t="s">
        <v>216</v>
      </c>
      <c r="R254" s="1">
        <v>5370</v>
      </c>
      <c r="S254" s="1">
        <v>1928</v>
      </c>
      <c r="T254" s="1">
        <v>1901</v>
      </c>
      <c r="U254" s="1" t="s">
        <v>217</v>
      </c>
      <c r="V254" s="3" t="s">
        <v>593</v>
      </c>
    </row>
    <row r="255" spans="1:22">
      <c r="A255" s="1" t="s">
        <v>518</v>
      </c>
      <c r="B255" s="3" t="s">
        <v>594</v>
      </c>
      <c r="C255" s="1">
        <v>160</v>
      </c>
      <c r="D255" s="1">
        <v>90</v>
      </c>
      <c r="E255" s="1" t="s">
        <v>24</v>
      </c>
      <c r="F255" s="1">
        <v>288</v>
      </c>
      <c r="G255" s="1">
        <v>365</v>
      </c>
      <c r="H255" s="1">
        <v>276</v>
      </c>
      <c r="I255" s="1">
        <v>320</v>
      </c>
      <c r="J255" s="1">
        <v>12.1</v>
      </c>
      <c r="K255" s="1">
        <v>96</v>
      </c>
      <c r="L255" s="1" t="s">
        <v>25</v>
      </c>
      <c r="M255" s="1">
        <v>0</v>
      </c>
      <c r="N255" s="1">
        <v>1030</v>
      </c>
      <c r="O255" s="1">
        <v>7</v>
      </c>
      <c r="P255" s="1" t="s">
        <v>26</v>
      </c>
      <c r="Q255" s="1" t="s">
        <v>216</v>
      </c>
      <c r="R255" s="1">
        <v>5140</v>
      </c>
      <c r="S255" s="1">
        <v>1928</v>
      </c>
      <c r="T255" s="1">
        <v>1901</v>
      </c>
      <c r="U255" s="1" t="s">
        <v>217</v>
      </c>
      <c r="V255" s="3" t="s">
        <v>595</v>
      </c>
    </row>
    <row r="256" spans="1:22">
      <c r="A256" s="1" t="s">
        <v>518</v>
      </c>
      <c r="B256" s="3" t="s">
        <v>596</v>
      </c>
      <c r="C256" s="1">
        <v>180</v>
      </c>
      <c r="D256" s="1">
        <v>116</v>
      </c>
      <c r="E256" s="1" t="s">
        <v>24</v>
      </c>
      <c r="F256" s="1">
        <v>216</v>
      </c>
      <c r="G256" s="1">
        <v>1164</v>
      </c>
      <c r="H256" s="1">
        <v>267</v>
      </c>
      <c r="I256" s="1">
        <v>360</v>
      </c>
      <c r="J256" s="1">
        <v>4.7</v>
      </c>
      <c r="K256" s="1">
        <v>150</v>
      </c>
      <c r="L256" s="1" t="s">
        <v>25</v>
      </c>
      <c r="M256" s="1">
        <v>0</v>
      </c>
      <c r="N256" s="1">
        <v>555</v>
      </c>
      <c r="O256" s="1">
        <v>5</v>
      </c>
      <c r="P256" s="1" t="s">
        <v>63</v>
      </c>
      <c r="Q256" s="1" t="s">
        <v>212</v>
      </c>
      <c r="R256" s="1">
        <v>4624</v>
      </c>
      <c r="S256" s="1">
        <v>1931</v>
      </c>
      <c r="T256" s="1">
        <v>1986</v>
      </c>
      <c r="U256" s="1" t="s">
        <v>34</v>
      </c>
      <c r="V256" s="3" t="s">
        <v>597</v>
      </c>
    </row>
    <row r="257" spans="1:22">
      <c r="A257" s="1" t="s">
        <v>518</v>
      </c>
      <c r="B257" s="3" t="s">
        <v>598</v>
      </c>
      <c r="C257" s="1">
        <v>160</v>
      </c>
      <c r="D257" s="1">
        <v>60</v>
      </c>
      <c r="E257" s="1" t="s">
        <v>24</v>
      </c>
      <c r="F257" s="1">
        <v>192</v>
      </c>
      <c r="G257" s="1">
        <v>360</v>
      </c>
      <c r="H257" s="1">
        <v>254</v>
      </c>
      <c r="I257" s="1">
        <v>215</v>
      </c>
      <c r="J257" s="1">
        <v>12</v>
      </c>
      <c r="K257" s="1">
        <v>60</v>
      </c>
      <c r="L257" s="1" t="s">
        <v>25</v>
      </c>
      <c r="M257" s="1">
        <v>0</v>
      </c>
      <c r="N257" s="1">
        <v>1390</v>
      </c>
      <c r="O257" s="1">
        <v>8</v>
      </c>
      <c r="P257" s="1" t="s">
        <v>26</v>
      </c>
      <c r="Q257" s="1" t="s">
        <v>216</v>
      </c>
      <c r="R257" s="1">
        <v>5370</v>
      </c>
      <c r="S257" s="1">
        <v>1928</v>
      </c>
      <c r="T257" s="1">
        <v>1890</v>
      </c>
      <c r="U257" s="1" t="s">
        <v>217</v>
      </c>
      <c r="V257" s="3" t="s">
        <v>599</v>
      </c>
    </row>
    <row r="258" spans="1:22">
      <c r="A258" s="1" t="s">
        <v>518</v>
      </c>
      <c r="B258" s="3" t="s">
        <v>600</v>
      </c>
      <c r="C258" s="1">
        <v>160</v>
      </c>
      <c r="D258" s="1">
        <v>60</v>
      </c>
      <c r="E258" s="1" t="s">
        <v>24</v>
      </c>
      <c r="F258" s="1">
        <v>192</v>
      </c>
      <c r="G258" s="1">
        <v>360</v>
      </c>
      <c r="H258" s="1">
        <v>259</v>
      </c>
      <c r="I258" s="1">
        <v>220</v>
      </c>
      <c r="J258" s="1">
        <v>12</v>
      </c>
      <c r="K258" s="1">
        <v>60</v>
      </c>
      <c r="L258" s="1" t="s">
        <v>25</v>
      </c>
      <c r="M258" s="1">
        <v>0</v>
      </c>
      <c r="N258" s="1">
        <v>990</v>
      </c>
      <c r="O258" s="1">
        <v>8</v>
      </c>
      <c r="P258" s="1" t="s">
        <v>26</v>
      </c>
      <c r="Q258" s="1" t="s">
        <v>216</v>
      </c>
      <c r="R258" s="1">
        <v>5140</v>
      </c>
      <c r="S258" s="1">
        <v>1928</v>
      </c>
      <c r="T258" s="1">
        <v>1890</v>
      </c>
      <c r="U258" s="1" t="s">
        <v>217</v>
      </c>
      <c r="V258" s="3" t="s">
        <v>601</v>
      </c>
    </row>
    <row r="259" spans="1:22">
      <c r="A259" s="1" t="s">
        <v>518</v>
      </c>
      <c r="B259" s="3" t="s">
        <v>602</v>
      </c>
      <c r="C259" s="1">
        <v>160</v>
      </c>
      <c r="D259" s="1">
        <v>90</v>
      </c>
      <c r="E259" s="1" t="s">
        <v>24</v>
      </c>
      <c r="F259" s="1">
        <v>288</v>
      </c>
      <c r="G259" s="1">
        <v>360</v>
      </c>
      <c r="H259" s="1">
        <v>260</v>
      </c>
      <c r="I259" s="1">
        <v>325</v>
      </c>
      <c r="J259" s="1">
        <v>12.1</v>
      </c>
      <c r="K259" s="1">
        <v>96</v>
      </c>
      <c r="L259" s="1" t="s">
        <v>25</v>
      </c>
      <c r="M259" s="1">
        <v>0</v>
      </c>
      <c r="N259" s="1">
        <v>990</v>
      </c>
      <c r="O259" s="1">
        <v>8</v>
      </c>
      <c r="P259" s="1" t="s">
        <v>26</v>
      </c>
      <c r="Q259" s="1" t="s">
        <v>216</v>
      </c>
      <c r="R259" s="1">
        <v>5140</v>
      </c>
      <c r="S259" s="1">
        <v>1928</v>
      </c>
      <c r="T259" s="1">
        <v>1890</v>
      </c>
      <c r="U259" s="1" t="s">
        <v>217</v>
      </c>
      <c r="V259" s="3" t="s">
        <v>603</v>
      </c>
    </row>
    <row r="260" spans="1:22">
      <c r="A260" s="1" t="s">
        <v>604</v>
      </c>
      <c r="B260" s="3" t="s">
        <v>605</v>
      </c>
      <c r="C260" s="1">
        <v>160</v>
      </c>
      <c r="D260" s="1">
        <v>38.5</v>
      </c>
      <c r="E260" s="1" t="s">
        <v>24</v>
      </c>
      <c r="F260" s="1">
        <v>484</v>
      </c>
      <c r="G260" s="1">
        <v>290</v>
      </c>
      <c r="H260" s="1">
        <v>129</v>
      </c>
      <c r="I260" s="1">
        <v>230</v>
      </c>
      <c r="J260" s="1">
        <v>7.9</v>
      </c>
      <c r="K260" s="1">
        <v>60</v>
      </c>
      <c r="L260" s="1" t="s">
        <v>25</v>
      </c>
      <c r="M260" s="1">
        <v>750</v>
      </c>
      <c r="N260" s="1">
        <v>300</v>
      </c>
      <c r="O260" s="1">
        <v>5</v>
      </c>
      <c r="P260" s="1" t="s">
        <v>26</v>
      </c>
      <c r="Q260" s="1" t="s">
        <v>33</v>
      </c>
      <c r="R260" s="1">
        <v>4079</v>
      </c>
      <c r="S260" s="1">
        <v>1754</v>
      </c>
      <c r="T260" s="1">
        <v>1514</v>
      </c>
      <c r="U260" s="1" t="s">
        <v>34</v>
      </c>
      <c r="V260" s="3" t="s">
        <v>606</v>
      </c>
    </row>
    <row r="261" spans="1:22">
      <c r="A261" s="1" t="s">
        <v>604</v>
      </c>
      <c r="B261" s="3" t="s">
        <v>607</v>
      </c>
      <c r="C261" s="1">
        <v>200</v>
      </c>
      <c r="D261" s="1">
        <v>49.2</v>
      </c>
      <c r="E261" s="1" t="s">
        <v>24</v>
      </c>
      <c r="F261" s="1">
        <v>484</v>
      </c>
      <c r="G261" s="1">
        <v>350</v>
      </c>
      <c r="H261" s="1">
        <v>143</v>
      </c>
      <c r="I261" s="1">
        <v>280</v>
      </c>
      <c r="J261" s="1">
        <v>6.4</v>
      </c>
      <c r="K261" s="1">
        <v>75</v>
      </c>
      <c r="L261" s="1" t="s">
        <v>25</v>
      </c>
      <c r="M261" s="1">
        <v>750</v>
      </c>
      <c r="N261" s="1">
        <v>300</v>
      </c>
      <c r="O261" s="1">
        <v>5</v>
      </c>
      <c r="P261" s="1" t="s">
        <v>26</v>
      </c>
      <c r="Q261" s="1" t="s">
        <v>33</v>
      </c>
      <c r="R261" s="1">
        <v>4079</v>
      </c>
      <c r="S261" s="1">
        <v>1754</v>
      </c>
      <c r="T261" s="1">
        <v>1514</v>
      </c>
      <c r="U261" s="1" t="s">
        <v>34</v>
      </c>
      <c r="V261" s="3" t="s">
        <v>608</v>
      </c>
    </row>
    <row r="262" spans="1:22">
      <c r="A262" s="1" t="s">
        <v>604</v>
      </c>
      <c r="B262" s="3" t="s">
        <v>609</v>
      </c>
      <c r="C262" s="1">
        <v>170</v>
      </c>
      <c r="D262" s="1">
        <v>49.2</v>
      </c>
      <c r="E262" s="1" t="s">
        <v>24</v>
      </c>
      <c r="F262" s="1">
        <v>484</v>
      </c>
      <c r="G262" s="1">
        <v>330</v>
      </c>
      <c r="H262" s="1">
        <v>129</v>
      </c>
      <c r="I262" s="1">
        <v>290</v>
      </c>
      <c r="J262" s="1">
        <v>7.1</v>
      </c>
      <c r="K262" s="1">
        <v>75</v>
      </c>
      <c r="L262" s="1" t="s">
        <v>25</v>
      </c>
      <c r="M262" s="1">
        <v>750</v>
      </c>
      <c r="N262" s="1">
        <v>300</v>
      </c>
      <c r="O262" s="1">
        <v>5</v>
      </c>
      <c r="P262" s="1" t="s">
        <v>26</v>
      </c>
      <c r="Q262" s="1" t="s">
        <v>33</v>
      </c>
      <c r="R262" s="1">
        <v>4079</v>
      </c>
      <c r="S262" s="1">
        <v>1754</v>
      </c>
      <c r="T262" s="1">
        <v>1514</v>
      </c>
      <c r="U262" s="1" t="s">
        <v>34</v>
      </c>
      <c r="V262" s="3" t="s">
        <v>610</v>
      </c>
    </row>
    <row r="263" spans="1:22">
      <c r="A263" s="1" t="s">
        <v>604</v>
      </c>
      <c r="B263" s="3" t="s">
        <v>611</v>
      </c>
      <c r="C263" s="1">
        <v>160</v>
      </c>
      <c r="D263" s="1">
        <v>36.6</v>
      </c>
      <c r="E263" s="1" t="s">
        <v>24</v>
      </c>
      <c r="F263" s="1">
        <v>484</v>
      </c>
      <c r="G263" s="1">
        <v>290</v>
      </c>
      <c r="H263" s="1">
        <v>125</v>
      </c>
      <c r="I263" s="1">
        <v>250</v>
      </c>
      <c r="J263" s="1">
        <v>7.3</v>
      </c>
      <c r="K263" s="1">
        <v>60</v>
      </c>
      <c r="L263" s="1" t="s">
        <v>25</v>
      </c>
      <c r="M263" s="1">
        <v>0</v>
      </c>
      <c r="N263" s="1">
        <v>200</v>
      </c>
      <c r="O263" s="1">
        <v>4</v>
      </c>
      <c r="P263" s="1" t="s">
        <v>26</v>
      </c>
      <c r="Q263" s="1" t="s">
        <v>27</v>
      </c>
      <c r="R263" s="1">
        <v>3858</v>
      </c>
      <c r="S263" s="1">
        <v>1756</v>
      </c>
      <c r="T263" s="1">
        <v>1460</v>
      </c>
      <c r="U263" s="1" t="s">
        <v>28</v>
      </c>
      <c r="V263" s="3" t="s">
        <v>612</v>
      </c>
    </row>
    <row r="264" spans="1:22">
      <c r="A264" s="1" t="s">
        <v>604</v>
      </c>
      <c r="B264" s="3" t="s">
        <v>613</v>
      </c>
      <c r="C264" s="1">
        <v>200</v>
      </c>
      <c r="D264" s="1">
        <v>49.2</v>
      </c>
      <c r="E264" s="1" t="s">
        <v>24</v>
      </c>
      <c r="F264" s="1">
        <v>484</v>
      </c>
      <c r="G264" s="1">
        <v>350</v>
      </c>
      <c r="H264" s="1">
        <v>135</v>
      </c>
      <c r="I264" s="1">
        <v>290</v>
      </c>
      <c r="J264" s="1">
        <v>5.9</v>
      </c>
      <c r="K264" s="1">
        <v>75</v>
      </c>
      <c r="L264" s="1" t="s">
        <v>25</v>
      </c>
      <c r="M264" s="1">
        <v>0</v>
      </c>
      <c r="N264" s="1">
        <v>200</v>
      </c>
      <c r="O264" s="1">
        <v>4</v>
      </c>
      <c r="P264" s="1" t="s">
        <v>26</v>
      </c>
      <c r="Q264" s="1" t="s">
        <v>27</v>
      </c>
      <c r="R264" s="1">
        <v>3858</v>
      </c>
      <c r="S264" s="1">
        <v>1756</v>
      </c>
      <c r="T264" s="1">
        <v>1460</v>
      </c>
      <c r="U264" s="1" t="s">
        <v>28</v>
      </c>
      <c r="V264" s="3" t="s">
        <v>614</v>
      </c>
    </row>
    <row r="265" spans="1:22">
      <c r="A265" s="1" t="s">
        <v>604</v>
      </c>
      <c r="B265" s="3" t="s">
        <v>615</v>
      </c>
      <c r="C265" s="1">
        <v>170</v>
      </c>
      <c r="D265" s="1">
        <v>49.2</v>
      </c>
      <c r="E265" s="1" t="s">
        <v>24</v>
      </c>
      <c r="F265" s="1">
        <v>484</v>
      </c>
      <c r="G265" s="1">
        <v>330</v>
      </c>
      <c r="H265" s="1">
        <v>127</v>
      </c>
      <c r="I265" s="1">
        <v>330</v>
      </c>
      <c r="J265" s="1">
        <v>6.7</v>
      </c>
      <c r="K265" s="1">
        <v>75</v>
      </c>
      <c r="L265" s="1" t="s">
        <v>25</v>
      </c>
      <c r="M265" s="1">
        <v>0</v>
      </c>
      <c r="N265" s="1">
        <v>200</v>
      </c>
      <c r="O265" s="1">
        <v>4</v>
      </c>
      <c r="P265" s="1" t="s">
        <v>26</v>
      </c>
      <c r="Q265" s="1" t="s">
        <v>27</v>
      </c>
      <c r="R265" s="1">
        <v>3858</v>
      </c>
      <c r="S265" s="1">
        <v>1756</v>
      </c>
      <c r="T265" s="1">
        <v>1460</v>
      </c>
      <c r="U265" s="1" t="s">
        <v>28</v>
      </c>
      <c r="V265" s="3" t="s">
        <v>616</v>
      </c>
    </row>
    <row r="266" spans="1:22">
      <c r="A266" s="1" t="s">
        <v>604</v>
      </c>
      <c r="B266" s="3" t="s">
        <v>617</v>
      </c>
      <c r="C266" s="1">
        <v>170</v>
      </c>
      <c r="D266" s="1">
        <v>64.599999999999994</v>
      </c>
      <c r="E266" s="1" t="s">
        <v>24</v>
      </c>
      <c r="F266" s="1">
        <v>484</v>
      </c>
      <c r="G266" s="1">
        <v>250</v>
      </c>
      <c r="H266" s="1">
        <v>140</v>
      </c>
      <c r="I266" s="1">
        <v>380</v>
      </c>
      <c r="J266" s="1">
        <v>8.6</v>
      </c>
      <c r="K266" s="1">
        <v>94</v>
      </c>
      <c r="L266" s="1" t="s">
        <v>25</v>
      </c>
      <c r="M266" s="1">
        <v>750</v>
      </c>
      <c r="N266" s="1">
        <v>460</v>
      </c>
      <c r="O266" s="1">
        <v>5</v>
      </c>
      <c r="P266" s="1" t="s">
        <v>26</v>
      </c>
      <c r="Q266" s="1" t="s">
        <v>40</v>
      </c>
      <c r="R266" s="1">
        <v>4433</v>
      </c>
      <c r="S266" s="1">
        <v>1843</v>
      </c>
      <c r="T266" s="1">
        <v>1656</v>
      </c>
      <c r="U266" s="1" t="s">
        <v>34</v>
      </c>
      <c r="V266" s="3" t="s">
        <v>618</v>
      </c>
    </row>
    <row r="267" spans="1:22">
      <c r="A267" s="1" t="s">
        <v>604</v>
      </c>
      <c r="B267" s="3" t="s">
        <v>619</v>
      </c>
      <c r="C267" s="1">
        <v>180</v>
      </c>
      <c r="D267" s="1">
        <v>64.599999999999994</v>
      </c>
      <c r="E267" s="1" t="s">
        <v>24</v>
      </c>
      <c r="F267" s="1">
        <v>484</v>
      </c>
      <c r="G267" s="1">
        <v>494</v>
      </c>
      <c r="H267" s="1">
        <v>149</v>
      </c>
      <c r="I267" s="1">
        <v>365</v>
      </c>
      <c r="J267" s="1">
        <v>5.6</v>
      </c>
      <c r="K267" s="1">
        <v>94</v>
      </c>
      <c r="L267" s="1" t="s">
        <v>25</v>
      </c>
      <c r="M267" s="1">
        <v>1200</v>
      </c>
      <c r="N267" s="1">
        <v>460</v>
      </c>
      <c r="O267" s="1">
        <v>5</v>
      </c>
      <c r="P267" s="1" t="s">
        <v>63</v>
      </c>
      <c r="Q267" s="1" t="s">
        <v>40</v>
      </c>
      <c r="R267" s="1">
        <v>4433</v>
      </c>
      <c r="S267" s="1">
        <v>1843</v>
      </c>
      <c r="T267" s="1">
        <v>1656</v>
      </c>
      <c r="U267" s="1" t="s">
        <v>34</v>
      </c>
      <c r="V267" s="3" t="s">
        <v>620</v>
      </c>
    </row>
    <row r="268" spans="1:22">
      <c r="A268" s="1" t="s">
        <v>621</v>
      </c>
      <c r="B268" s="3" t="s">
        <v>622</v>
      </c>
      <c r="C268" s="1">
        <v>200</v>
      </c>
      <c r="D268" s="1">
        <v>90</v>
      </c>
      <c r="E268" s="1" t="s">
        <v>24</v>
      </c>
      <c r="F268" s="1">
        <v>96</v>
      </c>
      <c r="G268" s="1">
        <v>700</v>
      </c>
      <c r="H268" s="1">
        <v>170</v>
      </c>
      <c r="I268" s="1">
        <v>435</v>
      </c>
      <c r="J268" s="1">
        <v>4.5</v>
      </c>
      <c r="K268" s="1">
        <v>135</v>
      </c>
      <c r="L268" s="1" t="s">
        <v>25</v>
      </c>
      <c r="M268" s="1">
        <v>1200</v>
      </c>
      <c r="N268" s="1">
        <v>579</v>
      </c>
      <c r="O268" s="1">
        <v>5</v>
      </c>
      <c r="P268" s="1" t="s">
        <v>63</v>
      </c>
      <c r="Q268" s="1" t="s">
        <v>57</v>
      </c>
      <c r="R268" s="1">
        <v>4854</v>
      </c>
      <c r="S268" s="1">
        <v>1995</v>
      </c>
      <c r="T268" s="1">
        <v>1703</v>
      </c>
      <c r="U268" s="1" t="s">
        <v>34</v>
      </c>
      <c r="V268" s="3" t="s">
        <v>623</v>
      </c>
    </row>
    <row r="269" spans="1:22">
      <c r="A269" s="1" t="s">
        <v>621</v>
      </c>
      <c r="B269" s="3" t="s">
        <v>624</v>
      </c>
      <c r="C269" s="1">
        <v>200</v>
      </c>
      <c r="D269" s="1">
        <v>73.5</v>
      </c>
      <c r="E269" s="1" t="s">
        <v>24</v>
      </c>
      <c r="F269" s="1">
        <v>118</v>
      </c>
      <c r="G269" s="1">
        <v>700</v>
      </c>
      <c r="H269" s="1">
        <v>181</v>
      </c>
      <c r="I269" s="1">
        <v>365</v>
      </c>
      <c r="J269" s="1">
        <v>4.5</v>
      </c>
      <c r="K269" s="1">
        <v>110</v>
      </c>
      <c r="L269" s="1" t="s">
        <v>25</v>
      </c>
      <c r="M269" s="1">
        <v>1200</v>
      </c>
      <c r="N269" s="1">
        <v>579</v>
      </c>
      <c r="O269" s="1">
        <v>5</v>
      </c>
      <c r="P269" s="1" t="s">
        <v>63</v>
      </c>
      <c r="Q269" s="1" t="s">
        <v>57</v>
      </c>
      <c r="R269" s="1">
        <v>4854</v>
      </c>
      <c r="S269" s="1">
        <v>1995</v>
      </c>
      <c r="T269" s="1">
        <v>1703</v>
      </c>
      <c r="U269" s="1" t="s">
        <v>34</v>
      </c>
      <c r="V269" s="3" t="s">
        <v>625</v>
      </c>
    </row>
    <row r="270" spans="1:22">
      <c r="A270" s="1" t="s">
        <v>621</v>
      </c>
      <c r="B270" s="3" t="s">
        <v>626</v>
      </c>
      <c r="C270" s="1">
        <v>200</v>
      </c>
      <c r="D270" s="1">
        <v>90</v>
      </c>
      <c r="E270" s="1" t="s">
        <v>24</v>
      </c>
      <c r="F270" s="1">
        <v>96</v>
      </c>
      <c r="G270" s="1">
        <v>850</v>
      </c>
      <c r="H270" s="1">
        <v>185</v>
      </c>
      <c r="I270" s="1">
        <v>430</v>
      </c>
      <c r="J270" s="1">
        <v>3.9</v>
      </c>
      <c r="K270" s="1">
        <v>100</v>
      </c>
      <c r="L270" s="1" t="s">
        <v>25</v>
      </c>
      <c r="M270" s="1">
        <v>2000</v>
      </c>
      <c r="N270" s="1">
        <v>570</v>
      </c>
      <c r="O270" s="1">
        <v>5</v>
      </c>
      <c r="P270" s="1" t="s">
        <v>63</v>
      </c>
      <c r="Q270" s="1" t="s">
        <v>212</v>
      </c>
      <c r="R270" s="1">
        <v>4912</v>
      </c>
      <c r="S270" s="1">
        <v>1987</v>
      </c>
      <c r="T270" s="1">
        <v>1720</v>
      </c>
      <c r="U270" s="1" t="s">
        <v>34</v>
      </c>
      <c r="V270" s="3" t="s">
        <v>627</v>
      </c>
    </row>
    <row r="271" spans="1:22">
      <c r="A271" s="1" t="s">
        <v>621</v>
      </c>
      <c r="B271" s="3" t="s">
        <v>628</v>
      </c>
      <c r="C271" s="1">
        <v>200</v>
      </c>
      <c r="D271" s="1">
        <v>73.5</v>
      </c>
      <c r="E271" s="1" t="s">
        <v>24</v>
      </c>
      <c r="F271" s="1">
        <v>118</v>
      </c>
      <c r="G271" s="1">
        <v>850</v>
      </c>
      <c r="H271" s="1">
        <v>198</v>
      </c>
      <c r="I271" s="1">
        <v>355</v>
      </c>
      <c r="J271" s="1">
        <v>3.9</v>
      </c>
      <c r="K271" s="1">
        <v>110</v>
      </c>
      <c r="L271" s="1" t="s">
        <v>25</v>
      </c>
      <c r="M271" s="1">
        <v>2000</v>
      </c>
      <c r="N271" s="1">
        <v>570</v>
      </c>
      <c r="O271" s="1">
        <v>5</v>
      </c>
      <c r="P271" s="1" t="s">
        <v>63</v>
      </c>
      <c r="Q271" s="1" t="s">
        <v>212</v>
      </c>
      <c r="R271" s="1">
        <v>4912</v>
      </c>
      <c r="S271" s="1">
        <v>1987</v>
      </c>
      <c r="T271" s="1">
        <v>1720</v>
      </c>
      <c r="U271" s="1" t="s">
        <v>34</v>
      </c>
      <c r="V271" s="3" t="s">
        <v>629</v>
      </c>
    </row>
    <row r="272" spans="1:22">
      <c r="A272" s="1" t="s">
        <v>621</v>
      </c>
      <c r="B272" s="3" t="s">
        <v>630</v>
      </c>
      <c r="C272" s="1">
        <v>200</v>
      </c>
      <c r="D272" s="1">
        <v>90</v>
      </c>
      <c r="E272" s="1" t="s">
        <v>24</v>
      </c>
      <c r="F272" s="1">
        <v>96</v>
      </c>
      <c r="G272" s="1">
        <v>850</v>
      </c>
      <c r="H272" s="1">
        <v>185</v>
      </c>
      <c r="I272" s="1">
        <v>440</v>
      </c>
      <c r="J272" s="1">
        <v>4.0999999999999996</v>
      </c>
      <c r="K272" s="1">
        <v>190</v>
      </c>
      <c r="L272" s="1" t="s">
        <v>25</v>
      </c>
      <c r="M272" s="1">
        <v>2000</v>
      </c>
      <c r="N272" s="1">
        <v>265</v>
      </c>
      <c r="O272" s="1">
        <v>6</v>
      </c>
      <c r="P272" s="1" t="s">
        <v>63</v>
      </c>
      <c r="Q272" s="1" t="s">
        <v>212</v>
      </c>
      <c r="R272" s="1">
        <v>5099</v>
      </c>
      <c r="S272" s="1">
        <v>1989</v>
      </c>
      <c r="T272" s="1">
        <v>1750</v>
      </c>
      <c r="U272" s="1" t="s">
        <v>34</v>
      </c>
      <c r="V272" s="3" t="s">
        <v>631</v>
      </c>
    </row>
    <row r="273" spans="1:22">
      <c r="A273" s="1" t="s">
        <v>621</v>
      </c>
      <c r="B273" s="3" t="s">
        <v>632</v>
      </c>
      <c r="C273" s="1">
        <v>200</v>
      </c>
      <c r="D273" s="1">
        <v>73.5</v>
      </c>
      <c r="E273" s="1" t="s">
        <v>24</v>
      </c>
      <c r="F273" s="1">
        <v>118</v>
      </c>
      <c r="G273" s="1">
        <v>850</v>
      </c>
      <c r="H273" s="1">
        <v>196</v>
      </c>
      <c r="I273" s="1">
        <v>360</v>
      </c>
      <c r="J273" s="1">
        <v>4.0999999999999996</v>
      </c>
      <c r="K273" s="1">
        <v>110</v>
      </c>
      <c r="L273" s="1" t="s">
        <v>25</v>
      </c>
      <c r="M273" s="1">
        <v>2000</v>
      </c>
      <c r="N273" s="1">
        <v>265</v>
      </c>
      <c r="O273" s="1">
        <v>6</v>
      </c>
      <c r="P273" s="1" t="s">
        <v>63</v>
      </c>
      <c r="Q273" s="1" t="s">
        <v>212</v>
      </c>
      <c r="R273" s="1">
        <v>5099</v>
      </c>
      <c r="S273" s="1">
        <v>1989</v>
      </c>
      <c r="T273" s="1">
        <v>1750</v>
      </c>
      <c r="U273" s="1" t="s">
        <v>34</v>
      </c>
      <c r="V273" s="3" t="s">
        <v>633</v>
      </c>
    </row>
    <row r="274" spans="1:22">
      <c r="A274" s="1" t="s">
        <v>621</v>
      </c>
      <c r="B274" s="3" t="s">
        <v>634</v>
      </c>
      <c r="C274" s="1">
        <v>200</v>
      </c>
      <c r="D274" s="1">
        <v>90</v>
      </c>
      <c r="E274" s="1" t="s">
        <v>24</v>
      </c>
      <c r="F274" s="1">
        <v>96</v>
      </c>
      <c r="G274" s="1">
        <v>700</v>
      </c>
      <c r="H274" s="1">
        <v>167</v>
      </c>
      <c r="I274" s="1">
        <v>500</v>
      </c>
      <c r="J274" s="1">
        <v>4</v>
      </c>
      <c r="K274" s="1">
        <v>100</v>
      </c>
      <c r="L274" s="1" t="s">
        <v>25</v>
      </c>
      <c r="M274" s="1">
        <v>1400</v>
      </c>
      <c r="N274" s="1">
        <v>386</v>
      </c>
      <c r="O274" s="1">
        <v>5</v>
      </c>
      <c r="P274" s="1" t="s">
        <v>63</v>
      </c>
      <c r="Q274" s="1" t="s">
        <v>131</v>
      </c>
      <c r="R274" s="1">
        <v>4790</v>
      </c>
      <c r="S274" s="1">
        <v>1960</v>
      </c>
      <c r="T274" s="1">
        <v>1499</v>
      </c>
      <c r="U274" s="1" t="s">
        <v>112</v>
      </c>
      <c r="V274" s="3" t="s">
        <v>635</v>
      </c>
    </row>
    <row r="275" spans="1:22">
      <c r="A275" s="1" t="s">
        <v>621</v>
      </c>
      <c r="B275" s="3" t="s">
        <v>636</v>
      </c>
      <c r="C275" s="1">
        <v>200</v>
      </c>
      <c r="D275" s="1">
        <v>73.5</v>
      </c>
      <c r="E275" s="1" t="s">
        <v>24</v>
      </c>
      <c r="F275" s="1">
        <v>118</v>
      </c>
      <c r="G275" s="1">
        <v>700</v>
      </c>
      <c r="H275" s="1">
        <v>175</v>
      </c>
      <c r="I275" s="1">
        <v>410</v>
      </c>
      <c r="J275" s="1">
        <v>4</v>
      </c>
      <c r="K275" s="1">
        <v>110</v>
      </c>
      <c r="L275" s="1" t="s">
        <v>25</v>
      </c>
      <c r="M275" s="1">
        <v>1400</v>
      </c>
      <c r="N275" s="1">
        <v>386</v>
      </c>
      <c r="O275" s="1">
        <v>5</v>
      </c>
      <c r="P275" s="1" t="s">
        <v>63</v>
      </c>
      <c r="Q275" s="1" t="s">
        <v>131</v>
      </c>
      <c r="R275" s="1">
        <v>4790</v>
      </c>
      <c r="S275" s="1">
        <v>1960</v>
      </c>
      <c r="T275" s="1">
        <v>1499</v>
      </c>
      <c r="U275" s="1" t="s">
        <v>112</v>
      </c>
      <c r="V275" s="3" t="s">
        <v>637</v>
      </c>
    </row>
    <row r="276" spans="1:22">
      <c r="A276" s="1" t="s">
        <v>621</v>
      </c>
      <c r="B276" s="3" t="s">
        <v>638</v>
      </c>
      <c r="C276" s="1">
        <v>200</v>
      </c>
      <c r="D276" s="1">
        <v>90</v>
      </c>
      <c r="E276" s="1" t="s">
        <v>24</v>
      </c>
      <c r="F276" s="1">
        <v>96</v>
      </c>
      <c r="G276" s="1">
        <v>700</v>
      </c>
      <c r="H276" s="1">
        <v>178</v>
      </c>
      <c r="I276" s="1">
        <v>485</v>
      </c>
      <c r="J276" s="1">
        <v>4</v>
      </c>
      <c r="K276" s="1">
        <v>135</v>
      </c>
      <c r="L276" s="1" t="s">
        <v>25</v>
      </c>
      <c r="M276" s="1">
        <v>1400</v>
      </c>
      <c r="N276" s="1">
        <v>450</v>
      </c>
      <c r="O276" s="1">
        <v>5</v>
      </c>
      <c r="P276" s="1" t="s">
        <v>63</v>
      </c>
      <c r="Q276" s="1" t="s">
        <v>131</v>
      </c>
      <c r="R276" s="1">
        <v>4790</v>
      </c>
      <c r="S276" s="1">
        <v>1960</v>
      </c>
      <c r="T276" s="1">
        <v>1499</v>
      </c>
      <c r="U276" s="1" t="s">
        <v>58</v>
      </c>
      <c r="V276" s="3" t="s">
        <v>639</v>
      </c>
    </row>
    <row r="277" spans="1:22">
      <c r="A277" s="1" t="s">
        <v>621</v>
      </c>
      <c r="B277" s="3" t="s">
        <v>640</v>
      </c>
      <c r="C277" s="1">
        <v>200</v>
      </c>
      <c r="D277" s="1">
        <v>73.5</v>
      </c>
      <c r="E277" s="1" t="s">
        <v>24</v>
      </c>
      <c r="F277" s="1">
        <v>118</v>
      </c>
      <c r="G277" s="1">
        <v>700</v>
      </c>
      <c r="H277" s="1">
        <v>169</v>
      </c>
      <c r="I277" s="1">
        <v>400</v>
      </c>
      <c r="J277" s="1">
        <v>4</v>
      </c>
      <c r="K277" s="1">
        <v>110</v>
      </c>
      <c r="L277" s="1" t="s">
        <v>25</v>
      </c>
      <c r="M277" s="1">
        <v>1400</v>
      </c>
      <c r="N277" s="1">
        <v>450</v>
      </c>
      <c r="O277" s="1">
        <v>5</v>
      </c>
      <c r="P277" s="1" t="s">
        <v>63</v>
      </c>
      <c r="Q277" s="1" t="s">
        <v>131</v>
      </c>
      <c r="R277" s="1">
        <v>4790</v>
      </c>
      <c r="S277" s="1">
        <v>1960</v>
      </c>
      <c r="T277" s="1">
        <v>1499</v>
      </c>
      <c r="U277" s="1" t="s">
        <v>58</v>
      </c>
      <c r="V277" s="3" t="s">
        <v>641</v>
      </c>
    </row>
    <row r="278" spans="1:22">
      <c r="A278" s="1" t="s">
        <v>621</v>
      </c>
      <c r="B278" s="3" t="s">
        <v>642</v>
      </c>
      <c r="C278" s="1">
        <v>200</v>
      </c>
      <c r="D278" s="1">
        <v>90</v>
      </c>
      <c r="E278" s="1" t="s">
        <v>24</v>
      </c>
      <c r="F278" s="1">
        <v>96</v>
      </c>
      <c r="G278" s="1">
        <v>850</v>
      </c>
      <c r="H278" s="1">
        <v>178</v>
      </c>
      <c r="I278" s="1">
        <v>505</v>
      </c>
      <c r="J278" s="1">
        <v>3.8</v>
      </c>
      <c r="K278" s="1">
        <v>100</v>
      </c>
      <c r="L278" s="1" t="s">
        <v>25</v>
      </c>
      <c r="M278" s="1">
        <v>2000</v>
      </c>
      <c r="N278" s="1">
        <v>363</v>
      </c>
      <c r="O278" s="1">
        <v>5</v>
      </c>
      <c r="P278" s="1" t="s">
        <v>63</v>
      </c>
      <c r="Q278" s="1" t="s">
        <v>111</v>
      </c>
      <c r="R278" s="1">
        <v>5101</v>
      </c>
      <c r="S278" s="1">
        <v>1987</v>
      </c>
      <c r="T278" s="1">
        <v>1509</v>
      </c>
      <c r="U278" s="1" t="s">
        <v>112</v>
      </c>
      <c r="V278" s="3" t="s">
        <v>643</v>
      </c>
    </row>
    <row r="279" spans="1:22">
      <c r="A279" s="1" t="s">
        <v>621</v>
      </c>
      <c r="B279" s="3" t="s">
        <v>644</v>
      </c>
      <c r="C279" s="1">
        <v>200</v>
      </c>
      <c r="D279" s="1">
        <v>73.5</v>
      </c>
      <c r="E279" s="1" t="s">
        <v>24</v>
      </c>
      <c r="F279" s="1">
        <v>118</v>
      </c>
      <c r="G279" s="1">
        <v>850</v>
      </c>
      <c r="H279" s="1">
        <v>191</v>
      </c>
      <c r="I279" s="1">
        <v>415</v>
      </c>
      <c r="J279" s="1">
        <v>3.8</v>
      </c>
      <c r="K279" s="1">
        <v>110</v>
      </c>
      <c r="L279" s="1" t="s">
        <v>25</v>
      </c>
      <c r="M279" s="1">
        <v>2000</v>
      </c>
      <c r="N279" s="1">
        <v>363</v>
      </c>
      <c r="O279" s="1">
        <v>5</v>
      </c>
      <c r="P279" s="1" t="s">
        <v>63</v>
      </c>
      <c r="Q279" s="1" t="s">
        <v>111</v>
      </c>
      <c r="R279" s="1">
        <v>5101</v>
      </c>
      <c r="S279" s="1">
        <v>1987</v>
      </c>
      <c r="T279" s="1">
        <v>1509</v>
      </c>
      <c r="U279" s="1" t="s">
        <v>112</v>
      </c>
      <c r="V279" s="3" t="s">
        <v>645</v>
      </c>
    </row>
    <row r="280" spans="1:22">
      <c r="A280" s="1" t="s">
        <v>646</v>
      </c>
      <c r="B280" s="3" t="s">
        <v>647</v>
      </c>
      <c r="C280" s="1">
        <v>160</v>
      </c>
      <c r="D280" s="1">
        <v>63</v>
      </c>
      <c r="E280" s="1" t="s">
        <v>24</v>
      </c>
      <c r="F280" s="1">
        <v>484</v>
      </c>
      <c r="G280" s="1">
        <v>300</v>
      </c>
      <c r="H280" s="1">
        <v>175</v>
      </c>
      <c r="I280" s="1">
        <v>335</v>
      </c>
      <c r="J280" s="1">
        <v>7.5</v>
      </c>
      <c r="K280" s="1">
        <v>90</v>
      </c>
      <c r="L280" s="1" t="s">
        <v>25</v>
      </c>
      <c r="M280" s="1">
        <v>750</v>
      </c>
      <c r="N280" s="1">
        <v>468</v>
      </c>
      <c r="O280" s="1">
        <v>5</v>
      </c>
      <c r="P280" s="1" t="s">
        <v>26</v>
      </c>
      <c r="Q280" s="1" t="s">
        <v>40</v>
      </c>
      <c r="R280" s="1">
        <v>4595</v>
      </c>
      <c r="S280" s="1">
        <v>1850</v>
      </c>
      <c r="T280" s="1">
        <v>1660</v>
      </c>
      <c r="U280" s="1" t="s">
        <v>34</v>
      </c>
      <c r="V280" s="3" t="s">
        <v>648</v>
      </c>
    </row>
    <row r="281" spans="1:22">
      <c r="A281" s="1" t="s">
        <v>646</v>
      </c>
      <c r="B281" s="3" t="s">
        <v>649</v>
      </c>
      <c r="C281" s="1">
        <v>160</v>
      </c>
      <c r="D281" s="1">
        <v>87</v>
      </c>
      <c r="E281" s="1" t="s">
        <v>24</v>
      </c>
      <c r="F281" s="1">
        <v>484</v>
      </c>
      <c r="G281" s="1">
        <v>300</v>
      </c>
      <c r="H281" s="1">
        <v>169</v>
      </c>
      <c r="I281" s="1">
        <v>450</v>
      </c>
      <c r="J281" s="1">
        <v>7.6</v>
      </c>
      <c r="K281" s="1">
        <v>110</v>
      </c>
      <c r="L281" s="1" t="s">
        <v>25</v>
      </c>
      <c r="M281" s="1">
        <v>750</v>
      </c>
      <c r="N281" s="1">
        <v>468</v>
      </c>
      <c r="O281" s="1">
        <v>5</v>
      </c>
      <c r="P281" s="1" t="s">
        <v>26</v>
      </c>
      <c r="Q281" s="1" t="s">
        <v>40</v>
      </c>
      <c r="R281" s="1">
        <v>4595</v>
      </c>
      <c r="S281" s="1">
        <v>1850</v>
      </c>
      <c r="T281" s="1">
        <v>1660</v>
      </c>
      <c r="U281" s="1" t="s">
        <v>34</v>
      </c>
      <c r="V281" s="3" t="s">
        <v>650</v>
      </c>
    </row>
    <row r="282" spans="1:22">
      <c r="A282" s="1" t="s">
        <v>646</v>
      </c>
      <c r="B282" s="3" t="s">
        <v>651</v>
      </c>
      <c r="C282" s="1">
        <v>200</v>
      </c>
      <c r="D282" s="1">
        <v>87</v>
      </c>
      <c r="E282" s="1" t="s">
        <v>24</v>
      </c>
      <c r="F282" s="1">
        <v>484</v>
      </c>
      <c r="G282" s="1">
        <v>600</v>
      </c>
      <c r="H282" s="1">
        <v>190</v>
      </c>
      <c r="I282" s="1">
        <v>405</v>
      </c>
      <c r="J282" s="1">
        <v>5.7</v>
      </c>
      <c r="K282" s="1">
        <v>110</v>
      </c>
      <c r="L282" s="1" t="s">
        <v>25</v>
      </c>
      <c r="M282" s="1">
        <v>1500</v>
      </c>
      <c r="N282" s="1">
        <v>415</v>
      </c>
      <c r="O282" s="1">
        <v>5</v>
      </c>
      <c r="P282" s="1" t="s">
        <v>63</v>
      </c>
      <c r="Q282" s="1" t="s">
        <v>40</v>
      </c>
      <c r="R282" s="1">
        <v>4595</v>
      </c>
      <c r="S282" s="1">
        <v>1850</v>
      </c>
      <c r="T282" s="1">
        <v>1660</v>
      </c>
      <c r="U282" s="1" t="s">
        <v>34</v>
      </c>
      <c r="V282" s="3" t="s">
        <v>652</v>
      </c>
    </row>
    <row r="283" spans="1:22">
      <c r="A283" s="1" t="s">
        <v>646</v>
      </c>
      <c r="B283" s="3" t="s">
        <v>653</v>
      </c>
      <c r="C283" s="1">
        <v>200</v>
      </c>
      <c r="D283" s="1">
        <v>87</v>
      </c>
      <c r="E283" s="1" t="s">
        <v>24</v>
      </c>
      <c r="F283" s="1">
        <v>484</v>
      </c>
      <c r="G283" s="1">
        <v>600</v>
      </c>
      <c r="H283" s="1">
        <v>209</v>
      </c>
      <c r="I283" s="1">
        <v>385</v>
      </c>
      <c r="J283" s="1">
        <v>5</v>
      </c>
      <c r="K283" s="1">
        <v>110</v>
      </c>
      <c r="L283" s="1" t="s">
        <v>25</v>
      </c>
      <c r="M283" s="1"/>
      <c r="N283" s="1">
        <v>415</v>
      </c>
      <c r="O283" s="1">
        <v>5</v>
      </c>
      <c r="P283" s="1" t="s">
        <v>63</v>
      </c>
      <c r="Q283" s="1" t="s">
        <v>40</v>
      </c>
      <c r="R283" s="1">
        <v>4655</v>
      </c>
      <c r="S283" s="1">
        <v>1850</v>
      </c>
      <c r="T283" s="1">
        <v>1660</v>
      </c>
      <c r="U283" s="1" t="s">
        <v>34</v>
      </c>
      <c r="V283" s="3" t="s">
        <v>654</v>
      </c>
    </row>
    <row r="284" spans="1:22">
      <c r="A284" s="1" t="s">
        <v>646</v>
      </c>
      <c r="B284" s="3" t="s">
        <v>655</v>
      </c>
      <c r="C284" s="1">
        <v>132</v>
      </c>
      <c r="D284" s="1">
        <v>45</v>
      </c>
      <c r="E284" s="1" t="s">
        <v>24</v>
      </c>
      <c r="F284" s="1">
        <v>484</v>
      </c>
      <c r="G284" s="1">
        <v>245</v>
      </c>
      <c r="H284" s="1">
        <v>158</v>
      </c>
      <c r="I284" s="1">
        <v>225</v>
      </c>
      <c r="J284" s="1">
        <v>12.6</v>
      </c>
      <c r="K284" s="1">
        <v>50</v>
      </c>
      <c r="L284" s="1" t="s">
        <v>25</v>
      </c>
      <c r="M284" s="1">
        <v>1500</v>
      </c>
      <c r="N284" s="1">
        <v>819</v>
      </c>
      <c r="O284" s="1">
        <v>5</v>
      </c>
      <c r="P284" s="1" t="s">
        <v>26</v>
      </c>
      <c r="Q284" s="1" t="s">
        <v>216</v>
      </c>
      <c r="R284" s="1">
        <v>4488</v>
      </c>
      <c r="S284" s="1">
        <v>1860</v>
      </c>
      <c r="T284" s="1">
        <v>1838</v>
      </c>
      <c r="U284" s="1" t="s">
        <v>217</v>
      </c>
      <c r="V284" s="3" t="s">
        <v>656</v>
      </c>
    </row>
    <row r="285" spans="1:22">
      <c r="A285" s="1" t="s">
        <v>646</v>
      </c>
      <c r="B285" s="3" t="s">
        <v>657</v>
      </c>
      <c r="C285" s="1">
        <v>130</v>
      </c>
      <c r="D285" s="1">
        <v>45</v>
      </c>
      <c r="E285" s="1" t="s">
        <v>24</v>
      </c>
      <c r="F285" s="1">
        <v>484</v>
      </c>
      <c r="G285" s="1">
        <v>245</v>
      </c>
      <c r="H285" s="1">
        <v>173</v>
      </c>
      <c r="I285" s="1">
        <v>220</v>
      </c>
      <c r="J285" s="1">
        <v>13.3</v>
      </c>
      <c r="K285" s="1">
        <v>50</v>
      </c>
      <c r="L285" s="1" t="s">
        <v>25</v>
      </c>
      <c r="M285" s="1">
        <v>1500</v>
      </c>
      <c r="N285" s="1">
        <v>819</v>
      </c>
      <c r="O285" s="1">
        <v>7</v>
      </c>
      <c r="P285" s="1" t="s">
        <v>26</v>
      </c>
      <c r="Q285" s="1" t="s">
        <v>216</v>
      </c>
      <c r="R285" s="1">
        <v>4911</v>
      </c>
      <c r="S285" s="1">
        <v>1860</v>
      </c>
      <c r="T285" s="1">
        <v>1815</v>
      </c>
      <c r="U285" s="1" t="s">
        <v>217</v>
      </c>
      <c r="V285" s="3" t="s">
        <v>658</v>
      </c>
    </row>
    <row r="286" spans="1:22">
      <c r="A286" s="1" t="s">
        <v>659</v>
      </c>
      <c r="B286" s="3" t="s">
        <v>660</v>
      </c>
      <c r="C286" s="1">
        <v>172</v>
      </c>
      <c r="D286" s="1">
        <v>61</v>
      </c>
      <c r="E286" s="1" t="s">
        <v>24</v>
      </c>
      <c r="F286" s="1">
        <v>484</v>
      </c>
      <c r="G286" s="1">
        <v>340</v>
      </c>
      <c r="H286" s="1">
        <v>152</v>
      </c>
      <c r="I286" s="1">
        <v>345</v>
      </c>
      <c r="J286" s="1">
        <v>7.6</v>
      </c>
      <c r="K286" s="1">
        <v>60</v>
      </c>
      <c r="L286" s="1" t="s">
        <v>25</v>
      </c>
      <c r="M286" s="1"/>
      <c r="N286" s="1">
        <v>380</v>
      </c>
      <c r="O286" s="1">
        <v>5</v>
      </c>
      <c r="P286" s="1" t="s">
        <v>26</v>
      </c>
      <c r="Q286" s="1" t="s">
        <v>40</v>
      </c>
      <c r="R286" s="1">
        <v>4424</v>
      </c>
      <c r="S286" s="1">
        <v>1830</v>
      </c>
      <c r="T286" s="1">
        <v>1588</v>
      </c>
      <c r="U286" s="1" t="s">
        <v>34</v>
      </c>
      <c r="V286" s="3" t="s">
        <v>661</v>
      </c>
    </row>
    <row r="287" spans="1:22">
      <c r="A287" s="1" t="s">
        <v>662</v>
      </c>
      <c r="B287" s="3" t="s">
        <v>663</v>
      </c>
      <c r="C287" s="1">
        <v>170</v>
      </c>
      <c r="D287" s="1">
        <v>50.8</v>
      </c>
      <c r="E287" s="1" t="s">
        <v>24</v>
      </c>
      <c r="F287" s="1">
        <v>102</v>
      </c>
      <c r="G287" s="1">
        <v>270</v>
      </c>
      <c r="H287" s="1">
        <v>128</v>
      </c>
      <c r="I287" s="1">
        <v>320</v>
      </c>
      <c r="J287" s="1">
        <v>9.1999999999999993</v>
      </c>
      <c r="K287" s="1">
        <v>85</v>
      </c>
      <c r="L287" s="1" t="s">
        <v>25</v>
      </c>
      <c r="M287" s="1">
        <v>0</v>
      </c>
      <c r="N287" s="1">
        <v>352</v>
      </c>
      <c r="O287" s="1">
        <v>5</v>
      </c>
      <c r="P287" s="1" t="s">
        <v>26</v>
      </c>
      <c r="Q287" s="1" t="s">
        <v>169</v>
      </c>
      <c r="R287" s="1">
        <v>4374</v>
      </c>
      <c r="S287" s="1">
        <v>1860</v>
      </c>
      <c r="T287" s="1">
        <v>1470</v>
      </c>
      <c r="U287" s="1" t="s">
        <v>28</v>
      </c>
      <c r="V287" s="3" t="s">
        <v>664</v>
      </c>
    </row>
    <row r="288" spans="1:22">
      <c r="A288" s="1" t="s">
        <v>662</v>
      </c>
      <c r="B288" s="3" t="s">
        <v>665</v>
      </c>
      <c r="C288" s="1">
        <v>170</v>
      </c>
      <c r="D288" s="1">
        <v>50.8</v>
      </c>
      <c r="E288" s="1" t="s">
        <v>24</v>
      </c>
      <c r="F288" s="1">
        <v>102</v>
      </c>
      <c r="G288" s="1">
        <v>270</v>
      </c>
      <c r="H288" s="1">
        <v>123</v>
      </c>
      <c r="I288" s="1">
        <v>310</v>
      </c>
      <c r="J288" s="1">
        <v>9.3000000000000007</v>
      </c>
      <c r="K288" s="1">
        <v>85</v>
      </c>
      <c r="L288" s="1" t="s">
        <v>25</v>
      </c>
      <c r="M288" s="1">
        <v>0</v>
      </c>
      <c r="N288" s="1">
        <v>516</v>
      </c>
      <c r="O288" s="1">
        <v>5</v>
      </c>
      <c r="P288" s="1" t="s">
        <v>26</v>
      </c>
      <c r="Q288" s="1" t="s">
        <v>169</v>
      </c>
      <c r="R288" s="1">
        <v>4642</v>
      </c>
      <c r="S288" s="1">
        <v>1860</v>
      </c>
      <c r="T288" s="1">
        <v>1480</v>
      </c>
      <c r="U288" s="1" t="s">
        <v>58</v>
      </c>
      <c r="V288" s="3" t="s">
        <v>666</v>
      </c>
    </row>
    <row r="289" spans="1:22">
      <c r="A289" s="1" t="s">
        <v>662</v>
      </c>
      <c r="B289" s="3" t="s">
        <v>667</v>
      </c>
      <c r="C289" s="1">
        <v>135</v>
      </c>
      <c r="D289" s="1">
        <v>50</v>
      </c>
      <c r="E289" s="1" t="s">
        <v>24</v>
      </c>
      <c r="F289" s="1">
        <v>484</v>
      </c>
      <c r="G289" s="1">
        <v>260</v>
      </c>
      <c r="H289" s="1">
        <v>149</v>
      </c>
      <c r="I289" s="1">
        <v>235</v>
      </c>
      <c r="J289" s="1">
        <v>11.3</v>
      </c>
      <c r="K289" s="1">
        <v>80</v>
      </c>
      <c r="L289" s="1" t="s">
        <v>25</v>
      </c>
      <c r="M289" s="1">
        <v>750</v>
      </c>
      <c r="N289" s="1">
        <v>775</v>
      </c>
      <c r="O289" s="1">
        <v>5</v>
      </c>
      <c r="P289" s="1" t="s">
        <v>26</v>
      </c>
      <c r="Q289" s="1" t="s">
        <v>216</v>
      </c>
      <c r="R289" s="1">
        <v>4410</v>
      </c>
      <c r="S289" s="1">
        <v>1921</v>
      </c>
      <c r="T289" s="1">
        <v>1812</v>
      </c>
      <c r="U289" s="1" t="s">
        <v>217</v>
      </c>
      <c r="V289" s="3" t="s">
        <v>668</v>
      </c>
    </row>
    <row r="290" spans="1:22">
      <c r="A290" s="1" t="s">
        <v>662</v>
      </c>
      <c r="B290" s="3" t="s">
        <v>669</v>
      </c>
      <c r="C290" s="1">
        <v>135</v>
      </c>
      <c r="D290" s="1">
        <v>50</v>
      </c>
      <c r="E290" s="1" t="s">
        <v>24</v>
      </c>
      <c r="F290" s="1">
        <v>484</v>
      </c>
      <c r="G290" s="1">
        <v>260</v>
      </c>
      <c r="H290" s="1">
        <v>149</v>
      </c>
      <c r="I290" s="1">
        <v>230</v>
      </c>
      <c r="J290" s="1">
        <v>11.3</v>
      </c>
      <c r="K290" s="1">
        <v>80</v>
      </c>
      <c r="L290" s="1" t="s">
        <v>25</v>
      </c>
      <c r="M290" s="1">
        <v>750</v>
      </c>
      <c r="N290" s="1">
        <v>1050</v>
      </c>
      <c r="O290" s="1">
        <v>7</v>
      </c>
      <c r="P290" s="1" t="s">
        <v>26</v>
      </c>
      <c r="Q290" s="1" t="s">
        <v>216</v>
      </c>
      <c r="R290" s="1">
        <v>4760</v>
      </c>
      <c r="S290" s="1">
        <v>1921</v>
      </c>
      <c r="T290" s="1">
        <v>1818</v>
      </c>
      <c r="U290" s="1" t="s">
        <v>217</v>
      </c>
      <c r="V290" s="3" t="s">
        <v>670</v>
      </c>
    </row>
    <row r="291" spans="1:22">
      <c r="A291" s="1" t="s">
        <v>662</v>
      </c>
      <c r="B291" s="3" t="s">
        <v>671</v>
      </c>
      <c r="C291" s="1">
        <v>150</v>
      </c>
      <c r="D291" s="1">
        <v>46.3</v>
      </c>
      <c r="E291" s="1" t="s">
        <v>24</v>
      </c>
      <c r="F291" s="1">
        <v>216</v>
      </c>
      <c r="G291" s="1">
        <v>260</v>
      </c>
      <c r="H291" s="1">
        <v>131</v>
      </c>
      <c r="I291" s="1">
        <v>290</v>
      </c>
      <c r="J291" s="1">
        <v>8.6999999999999993</v>
      </c>
      <c r="K291" s="1">
        <v>78</v>
      </c>
      <c r="L291" s="1" t="s">
        <v>25</v>
      </c>
      <c r="M291" s="1">
        <v>0</v>
      </c>
      <c r="N291" s="1">
        <v>267</v>
      </c>
      <c r="O291" s="1">
        <v>5</v>
      </c>
      <c r="P291" s="1" t="s">
        <v>26</v>
      </c>
      <c r="Q291" s="1" t="s">
        <v>27</v>
      </c>
      <c r="R291" s="1">
        <v>4061</v>
      </c>
      <c r="S291" s="1">
        <v>1765</v>
      </c>
      <c r="T291" s="1">
        <v>1435</v>
      </c>
      <c r="U291" s="1" t="s">
        <v>28</v>
      </c>
      <c r="V291" s="3" t="s">
        <v>672</v>
      </c>
    </row>
    <row r="292" spans="1:22">
      <c r="A292" s="1" t="s">
        <v>662</v>
      </c>
      <c r="B292" s="3" t="s">
        <v>673</v>
      </c>
      <c r="C292" s="1">
        <v>150</v>
      </c>
      <c r="D292" s="1">
        <v>48.1</v>
      </c>
      <c r="E292" s="1" t="s">
        <v>24</v>
      </c>
      <c r="F292" s="1">
        <v>96</v>
      </c>
      <c r="G292" s="1">
        <v>260</v>
      </c>
      <c r="H292" s="1">
        <v>120</v>
      </c>
      <c r="I292" s="1">
        <v>315</v>
      </c>
      <c r="J292" s="1">
        <v>8.1</v>
      </c>
      <c r="K292" s="1">
        <v>80</v>
      </c>
      <c r="L292" s="1" t="s">
        <v>25</v>
      </c>
      <c r="M292" s="1">
        <v>0</v>
      </c>
      <c r="N292" s="1">
        <v>267</v>
      </c>
      <c r="O292" s="1">
        <v>5</v>
      </c>
      <c r="P292" s="1" t="s">
        <v>26</v>
      </c>
      <c r="Q292" s="1" t="s">
        <v>27</v>
      </c>
      <c r="R292" s="1">
        <v>4061</v>
      </c>
      <c r="S292" s="1">
        <v>1765</v>
      </c>
      <c r="T292" s="1">
        <v>1435</v>
      </c>
      <c r="U292" s="1" t="s">
        <v>28</v>
      </c>
      <c r="V292" s="3" t="s">
        <v>674</v>
      </c>
    </row>
    <row r="293" spans="1:22">
      <c r="A293" s="1" t="s">
        <v>662</v>
      </c>
      <c r="B293" s="3" t="s">
        <v>675</v>
      </c>
      <c r="C293" s="1">
        <v>140</v>
      </c>
      <c r="D293" s="1">
        <v>44</v>
      </c>
      <c r="E293" s="1" t="s">
        <v>24</v>
      </c>
      <c r="F293" s="1">
        <v>484</v>
      </c>
      <c r="G293" s="1">
        <v>120</v>
      </c>
      <c r="H293" s="1">
        <v>144</v>
      </c>
      <c r="I293" s="1">
        <v>245</v>
      </c>
      <c r="J293" s="1">
        <v>12.1</v>
      </c>
      <c r="K293" s="1">
        <v>60</v>
      </c>
      <c r="L293" s="1" t="s">
        <v>25</v>
      </c>
      <c r="M293" s="1">
        <v>350</v>
      </c>
      <c r="N293" s="1">
        <v>460</v>
      </c>
      <c r="O293" s="1">
        <v>5</v>
      </c>
      <c r="P293" s="1" t="s">
        <v>26</v>
      </c>
      <c r="Q293" s="1" t="s">
        <v>33</v>
      </c>
      <c r="R293" s="1">
        <v>4385</v>
      </c>
      <c r="S293" s="1">
        <v>1795</v>
      </c>
      <c r="T293" s="1">
        <v>1635</v>
      </c>
      <c r="U293" s="1" t="s">
        <v>34</v>
      </c>
      <c r="V293" s="3" t="s">
        <v>676</v>
      </c>
    </row>
    <row r="294" spans="1:22">
      <c r="A294" s="1" t="s">
        <v>662</v>
      </c>
      <c r="B294" s="3" t="s">
        <v>677</v>
      </c>
      <c r="C294" s="1">
        <v>170</v>
      </c>
      <c r="D294" s="1">
        <v>73</v>
      </c>
      <c r="E294" s="1" t="s">
        <v>24</v>
      </c>
      <c r="F294" s="1">
        <v>96</v>
      </c>
      <c r="G294" s="1">
        <v>260</v>
      </c>
      <c r="H294" s="1">
        <v>145</v>
      </c>
      <c r="I294" s="1">
        <v>365</v>
      </c>
      <c r="J294" s="1">
        <v>9</v>
      </c>
      <c r="K294" s="1">
        <v>90</v>
      </c>
      <c r="L294" s="1" t="s">
        <v>25</v>
      </c>
      <c r="M294" s="1">
        <v>1200</v>
      </c>
      <c r="N294" s="1">
        <v>550</v>
      </c>
      <c r="O294" s="1">
        <v>5</v>
      </c>
      <c r="P294" s="1" t="s">
        <v>26</v>
      </c>
      <c r="Q294" s="1" t="s">
        <v>40</v>
      </c>
      <c r="R294" s="1">
        <v>4650</v>
      </c>
      <c r="S294" s="1">
        <v>1934</v>
      </c>
      <c r="T294" s="1">
        <v>1665</v>
      </c>
      <c r="U294" s="1" t="s">
        <v>34</v>
      </c>
      <c r="V294" s="3" t="s">
        <v>678</v>
      </c>
    </row>
    <row r="295" spans="1:22">
      <c r="A295" s="1" t="s">
        <v>662</v>
      </c>
      <c r="B295" s="3" t="s">
        <v>679</v>
      </c>
      <c r="C295" s="1">
        <v>170</v>
      </c>
      <c r="D295" s="1">
        <v>82.2</v>
      </c>
      <c r="E295" s="1" t="s">
        <v>24</v>
      </c>
      <c r="F295" s="1">
        <v>484</v>
      </c>
      <c r="G295" s="1">
        <v>260</v>
      </c>
      <c r="H295" s="1">
        <v>146</v>
      </c>
      <c r="I295" s="1">
        <v>410</v>
      </c>
      <c r="J295" s="1">
        <v>9</v>
      </c>
      <c r="K295" s="1">
        <v>100</v>
      </c>
      <c r="L295" s="1" t="s">
        <v>25</v>
      </c>
      <c r="M295" s="1">
        <v>1200</v>
      </c>
      <c r="N295" s="1">
        <v>550</v>
      </c>
      <c r="O295" s="1">
        <v>5</v>
      </c>
      <c r="P295" s="1" t="s">
        <v>26</v>
      </c>
      <c r="Q295" s="1" t="s">
        <v>40</v>
      </c>
      <c r="R295" s="1">
        <v>4650</v>
      </c>
      <c r="S295" s="1">
        <v>1934</v>
      </c>
      <c r="T295" s="1">
        <v>1665</v>
      </c>
      <c r="U295" s="1" t="s">
        <v>34</v>
      </c>
      <c r="V295" s="3" t="s">
        <v>680</v>
      </c>
    </row>
    <row r="296" spans="1:22">
      <c r="A296" s="1" t="s">
        <v>662</v>
      </c>
      <c r="B296" s="3" t="s">
        <v>681</v>
      </c>
      <c r="C296" s="1">
        <v>150</v>
      </c>
      <c r="D296" s="1">
        <v>50.8</v>
      </c>
      <c r="E296" s="1" t="s">
        <v>24</v>
      </c>
      <c r="F296" s="1">
        <v>102</v>
      </c>
      <c r="G296" s="1">
        <v>260</v>
      </c>
      <c r="H296" s="1">
        <v>126</v>
      </c>
      <c r="I296" s="1">
        <v>285</v>
      </c>
      <c r="J296" s="1">
        <v>9</v>
      </c>
      <c r="K296" s="1">
        <v>85</v>
      </c>
      <c r="L296" s="1" t="s">
        <v>25</v>
      </c>
      <c r="M296" s="1">
        <v>0</v>
      </c>
      <c r="N296" s="1">
        <v>310</v>
      </c>
      <c r="O296" s="1">
        <v>5</v>
      </c>
      <c r="P296" s="1" t="s">
        <v>26</v>
      </c>
      <c r="Q296" s="1" t="s">
        <v>33</v>
      </c>
      <c r="R296" s="1">
        <v>4151</v>
      </c>
      <c r="S296" s="1">
        <v>1790</v>
      </c>
      <c r="T296" s="1">
        <v>1534</v>
      </c>
      <c r="U296" s="1" t="s">
        <v>34</v>
      </c>
      <c r="V296" s="3" t="s">
        <v>682</v>
      </c>
    </row>
    <row r="297" spans="1:22">
      <c r="A297" s="1" t="s">
        <v>662</v>
      </c>
      <c r="B297" s="3" t="s">
        <v>683</v>
      </c>
      <c r="C297" s="1">
        <v>130</v>
      </c>
      <c r="D297" s="1">
        <v>46.3</v>
      </c>
      <c r="E297" s="1" t="s">
        <v>24</v>
      </c>
      <c r="F297" s="1">
        <v>216</v>
      </c>
      <c r="G297" s="1">
        <v>270</v>
      </c>
      <c r="H297" s="1">
        <v>217</v>
      </c>
      <c r="I297" s="1">
        <v>180</v>
      </c>
      <c r="J297" s="1">
        <v>13.3</v>
      </c>
      <c r="K297" s="1">
        <v>78</v>
      </c>
      <c r="L297" s="1" t="s">
        <v>25</v>
      </c>
      <c r="M297" s="1">
        <v>1000</v>
      </c>
      <c r="N297" s="1">
        <v>603</v>
      </c>
      <c r="O297" s="1">
        <v>9</v>
      </c>
      <c r="P297" s="1" t="s">
        <v>26</v>
      </c>
      <c r="Q297" s="1" t="s">
        <v>216</v>
      </c>
      <c r="R297" s="1">
        <v>4983</v>
      </c>
      <c r="S297" s="1">
        <v>1920</v>
      </c>
      <c r="T297" s="1">
        <v>1890</v>
      </c>
      <c r="U297" s="1" t="s">
        <v>217</v>
      </c>
      <c r="V297" s="3" t="s">
        <v>684</v>
      </c>
    </row>
    <row r="298" spans="1:22">
      <c r="A298" s="1" t="s">
        <v>662</v>
      </c>
      <c r="B298" s="3" t="s">
        <v>685</v>
      </c>
      <c r="C298" s="1">
        <v>130</v>
      </c>
      <c r="D298" s="1">
        <v>68</v>
      </c>
      <c r="E298" s="1" t="s">
        <v>24</v>
      </c>
      <c r="F298" s="1">
        <v>324</v>
      </c>
      <c r="G298" s="1">
        <v>270</v>
      </c>
      <c r="H298" s="1">
        <v>202</v>
      </c>
      <c r="I298" s="1">
        <v>260</v>
      </c>
      <c r="J298" s="1">
        <v>14.2</v>
      </c>
      <c r="K298" s="1">
        <v>79</v>
      </c>
      <c r="L298" s="1" t="s">
        <v>25</v>
      </c>
      <c r="M298" s="1">
        <v>1000</v>
      </c>
      <c r="N298" s="1">
        <v>603</v>
      </c>
      <c r="O298" s="1">
        <v>9</v>
      </c>
      <c r="P298" s="1" t="s">
        <v>26</v>
      </c>
      <c r="Q298" s="1" t="s">
        <v>216</v>
      </c>
      <c r="R298" s="1">
        <v>4983</v>
      </c>
      <c r="S298" s="1">
        <v>1920</v>
      </c>
      <c r="T298" s="1">
        <v>1890</v>
      </c>
      <c r="U298" s="1" t="s">
        <v>217</v>
      </c>
      <c r="V298" s="3" t="s">
        <v>686</v>
      </c>
    </row>
    <row r="299" spans="1:22">
      <c r="A299" s="1" t="s">
        <v>662</v>
      </c>
      <c r="B299" s="3" t="s">
        <v>687</v>
      </c>
      <c r="C299" s="1">
        <v>130</v>
      </c>
      <c r="D299" s="1">
        <v>46.3</v>
      </c>
      <c r="E299" s="1" t="s">
        <v>24</v>
      </c>
      <c r="F299" s="1">
        <v>216</v>
      </c>
      <c r="G299" s="1">
        <v>270</v>
      </c>
      <c r="H299" s="1">
        <v>219</v>
      </c>
      <c r="I299" s="1">
        <v>180</v>
      </c>
      <c r="J299" s="1">
        <v>13.3</v>
      </c>
      <c r="K299" s="1">
        <v>78</v>
      </c>
      <c r="L299" s="1" t="s">
        <v>25</v>
      </c>
      <c r="M299" s="1">
        <v>1000</v>
      </c>
      <c r="N299" s="1">
        <v>989</v>
      </c>
      <c r="O299" s="1">
        <v>9</v>
      </c>
      <c r="P299" s="1" t="s">
        <v>26</v>
      </c>
      <c r="Q299" s="1" t="s">
        <v>216</v>
      </c>
      <c r="R299" s="1">
        <v>5333</v>
      </c>
      <c r="S299" s="1">
        <v>1920</v>
      </c>
      <c r="T299" s="1">
        <v>1890</v>
      </c>
      <c r="U299" s="1" t="s">
        <v>217</v>
      </c>
      <c r="V299" s="3" t="s">
        <v>688</v>
      </c>
    </row>
    <row r="300" spans="1:22">
      <c r="A300" s="1" t="s">
        <v>662</v>
      </c>
      <c r="B300" s="3" t="s">
        <v>689</v>
      </c>
      <c r="C300" s="1">
        <v>130</v>
      </c>
      <c r="D300" s="1">
        <v>68</v>
      </c>
      <c r="E300" s="1" t="s">
        <v>24</v>
      </c>
      <c r="F300" s="1">
        <v>324</v>
      </c>
      <c r="G300" s="1">
        <v>260</v>
      </c>
      <c r="H300" s="1">
        <v>204</v>
      </c>
      <c r="I300" s="1">
        <v>260</v>
      </c>
      <c r="J300" s="1">
        <v>14.2</v>
      </c>
      <c r="K300" s="1">
        <v>79</v>
      </c>
      <c r="L300" s="1" t="s">
        <v>25</v>
      </c>
      <c r="M300" s="1">
        <v>1000</v>
      </c>
      <c r="N300" s="1">
        <v>989</v>
      </c>
      <c r="O300" s="1">
        <v>9</v>
      </c>
      <c r="P300" s="1" t="s">
        <v>26</v>
      </c>
      <c r="Q300" s="1" t="s">
        <v>216</v>
      </c>
      <c r="R300" s="1">
        <v>5333</v>
      </c>
      <c r="S300" s="1">
        <v>1920</v>
      </c>
      <c r="T300" s="1">
        <v>1890</v>
      </c>
      <c r="U300" s="1" t="s">
        <v>217</v>
      </c>
      <c r="V300" s="3" t="s">
        <v>690</v>
      </c>
    </row>
    <row r="301" spans="1:22">
      <c r="A301" s="1" t="s">
        <v>691</v>
      </c>
      <c r="B301" s="3" t="s">
        <v>692</v>
      </c>
      <c r="C301" s="1">
        <v>150</v>
      </c>
      <c r="D301" s="1">
        <v>46.3</v>
      </c>
      <c r="E301" s="1" t="s">
        <v>24</v>
      </c>
      <c r="F301" s="1">
        <v>216</v>
      </c>
      <c r="G301" s="1">
        <v>260</v>
      </c>
      <c r="H301" s="1">
        <v>136</v>
      </c>
      <c r="I301" s="1">
        <v>270</v>
      </c>
      <c r="J301" s="1">
        <v>9.9</v>
      </c>
      <c r="K301" s="1">
        <v>78</v>
      </c>
      <c r="L301" s="1" t="s">
        <v>25</v>
      </c>
      <c r="M301" s="1">
        <v>0</v>
      </c>
      <c r="N301" s="1">
        <v>434</v>
      </c>
      <c r="O301" s="1">
        <v>5</v>
      </c>
      <c r="P301" s="1" t="s">
        <v>26</v>
      </c>
      <c r="Q301" s="1" t="s">
        <v>33</v>
      </c>
      <c r="R301" s="1">
        <v>4304</v>
      </c>
      <c r="S301" s="1">
        <v>1775</v>
      </c>
      <c r="T301" s="1">
        <v>1523</v>
      </c>
      <c r="U301" s="1" t="s">
        <v>34</v>
      </c>
      <c r="V301" s="3" t="s">
        <v>693</v>
      </c>
    </row>
    <row r="302" spans="1:22">
      <c r="A302" s="1" t="s">
        <v>691</v>
      </c>
      <c r="B302" s="3" t="s">
        <v>694</v>
      </c>
      <c r="C302" s="1">
        <v>150</v>
      </c>
      <c r="D302" s="1">
        <v>50.8</v>
      </c>
      <c r="E302" s="1" t="s">
        <v>24</v>
      </c>
      <c r="F302" s="1">
        <v>102</v>
      </c>
      <c r="G302" s="1">
        <v>260</v>
      </c>
      <c r="H302" s="1">
        <v>125</v>
      </c>
      <c r="I302" s="1">
        <v>300</v>
      </c>
      <c r="J302" s="1">
        <v>9.1</v>
      </c>
      <c r="K302" s="1">
        <v>85</v>
      </c>
      <c r="L302" s="1" t="s">
        <v>25</v>
      </c>
      <c r="M302" s="1">
        <v>0</v>
      </c>
      <c r="N302" s="1">
        <v>434</v>
      </c>
      <c r="O302" s="1">
        <v>5</v>
      </c>
      <c r="P302" s="1" t="s">
        <v>26</v>
      </c>
      <c r="Q302" s="1" t="s">
        <v>33</v>
      </c>
      <c r="R302" s="1">
        <v>4304</v>
      </c>
      <c r="S302" s="1">
        <v>1775</v>
      </c>
      <c r="T302" s="1">
        <v>1523</v>
      </c>
      <c r="U302" s="1" t="s">
        <v>34</v>
      </c>
      <c r="V302" s="3" t="s">
        <v>695</v>
      </c>
    </row>
    <row r="303" spans="1:22">
      <c r="A303" s="1" t="s">
        <v>691</v>
      </c>
      <c r="B303" s="3" t="s">
        <v>696</v>
      </c>
      <c r="C303" s="1">
        <v>150</v>
      </c>
      <c r="D303" s="1">
        <v>46.3</v>
      </c>
      <c r="E303" s="1" t="s">
        <v>24</v>
      </c>
      <c r="F303" s="1">
        <v>216</v>
      </c>
      <c r="G303" s="1">
        <v>260</v>
      </c>
      <c r="H303" s="1">
        <v>132</v>
      </c>
      <c r="I303" s="1">
        <v>290</v>
      </c>
      <c r="J303" s="1">
        <v>9</v>
      </c>
      <c r="K303" s="1">
        <v>78</v>
      </c>
      <c r="L303" s="1" t="s">
        <v>25</v>
      </c>
      <c r="M303" s="1">
        <v>0</v>
      </c>
      <c r="N303" s="1">
        <v>265</v>
      </c>
      <c r="O303" s="1">
        <v>5</v>
      </c>
      <c r="P303" s="1" t="s">
        <v>26</v>
      </c>
      <c r="Q303" s="1" t="s">
        <v>27</v>
      </c>
      <c r="R303" s="1">
        <v>4055</v>
      </c>
      <c r="S303" s="1">
        <v>1765</v>
      </c>
      <c r="T303" s="1">
        <v>1430</v>
      </c>
      <c r="U303" s="1" t="s">
        <v>28</v>
      </c>
      <c r="V303" s="3" t="s">
        <v>697</v>
      </c>
    </row>
    <row r="304" spans="1:22">
      <c r="A304" s="1" t="s">
        <v>691</v>
      </c>
      <c r="B304" s="3" t="s">
        <v>698</v>
      </c>
      <c r="C304" s="1">
        <v>150</v>
      </c>
      <c r="D304" s="1">
        <v>48.1</v>
      </c>
      <c r="E304" s="1" t="s">
        <v>24</v>
      </c>
      <c r="F304" s="1">
        <v>96</v>
      </c>
      <c r="G304" s="1">
        <v>260</v>
      </c>
      <c r="H304" s="1">
        <v>120</v>
      </c>
      <c r="I304" s="1">
        <v>310</v>
      </c>
      <c r="J304" s="1">
        <v>8.1999999999999993</v>
      </c>
      <c r="K304" s="1">
        <v>80</v>
      </c>
      <c r="L304" s="1" t="s">
        <v>25</v>
      </c>
      <c r="M304" s="1">
        <v>0</v>
      </c>
      <c r="N304" s="1">
        <v>265</v>
      </c>
      <c r="O304" s="1">
        <v>5</v>
      </c>
      <c r="P304" s="1" t="s">
        <v>26</v>
      </c>
      <c r="Q304" s="1" t="s">
        <v>27</v>
      </c>
      <c r="R304" s="1">
        <v>4055</v>
      </c>
      <c r="S304" s="1">
        <v>1765</v>
      </c>
      <c r="T304" s="1">
        <v>1430</v>
      </c>
      <c r="U304" s="1" t="s">
        <v>28</v>
      </c>
      <c r="V304" s="3" t="s">
        <v>699</v>
      </c>
    </row>
    <row r="305" spans="1:22">
      <c r="A305" s="1" t="s">
        <v>691</v>
      </c>
      <c r="B305" s="3" t="s">
        <v>700</v>
      </c>
      <c r="C305" s="1">
        <v>170</v>
      </c>
      <c r="D305" s="1">
        <v>73</v>
      </c>
      <c r="E305" s="1" t="s">
        <v>24</v>
      </c>
      <c r="F305" s="1">
        <v>96</v>
      </c>
      <c r="G305" s="1">
        <v>345</v>
      </c>
      <c r="H305" s="1">
        <v>143</v>
      </c>
      <c r="I305" s="1">
        <v>380</v>
      </c>
      <c r="J305" s="1">
        <v>8.8000000000000007</v>
      </c>
      <c r="K305" s="1">
        <v>90</v>
      </c>
      <c r="L305" s="1" t="s">
        <v>25</v>
      </c>
      <c r="M305" s="1">
        <v>1250</v>
      </c>
      <c r="N305" s="1">
        <v>588</v>
      </c>
      <c r="O305" s="1">
        <v>5</v>
      </c>
      <c r="P305" s="1" t="s">
        <v>26</v>
      </c>
      <c r="Q305" s="1" t="s">
        <v>40</v>
      </c>
      <c r="R305" s="1">
        <v>4542</v>
      </c>
      <c r="S305" s="1">
        <v>1895</v>
      </c>
      <c r="T305" s="1">
        <v>1641</v>
      </c>
      <c r="U305" s="1" t="s">
        <v>34</v>
      </c>
      <c r="V305" s="3" t="s">
        <v>701</v>
      </c>
    </row>
    <row r="306" spans="1:22">
      <c r="A306" s="1" t="s">
        <v>691</v>
      </c>
      <c r="B306" s="3" t="s">
        <v>702</v>
      </c>
      <c r="C306" s="1">
        <v>170</v>
      </c>
      <c r="D306" s="1">
        <v>73</v>
      </c>
      <c r="E306" s="1" t="s">
        <v>24</v>
      </c>
      <c r="F306" s="1">
        <v>96</v>
      </c>
      <c r="G306" s="1">
        <v>511</v>
      </c>
      <c r="H306" s="1">
        <v>195</v>
      </c>
      <c r="I306" s="1">
        <v>375</v>
      </c>
      <c r="J306" s="1">
        <v>6.4</v>
      </c>
      <c r="K306" s="1">
        <v>90</v>
      </c>
      <c r="L306" s="1" t="s">
        <v>25</v>
      </c>
      <c r="M306" s="1"/>
      <c r="N306" s="1">
        <v>588</v>
      </c>
      <c r="O306" s="1">
        <v>5</v>
      </c>
      <c r="P306" s="1" t="s">
        <v>63</v>
      </c>
      <c r="Q306" s="1" t="s">
        <v>40</v>
      </c>
      <c r="R306" s="1">
        <v>4542</v>
      </c>
      <c r="S306" s="1">
        <v>1895</v>
      </c>
      <c r="T306" s="1">
        <v>1641</v>
      </c>
      <c r="U306" s="1" t="s">
        <v>34</v>
      </c>
      <c r="V306" s="3" t="s">
        <v>703</v>
      </c>
    </row>
    <row r="307" spans="1:22">
      <c r="A307" s="1" t="s">
        <v>691</v>
      </c>
      <c r="B307" s="3" t="s">
        <v>704</v>
      </c>
      <c r="C307" s="1">
        <v>170</v>
      </c>
      <c r="D307" s="1">
        <v>96.9</v>
      </c>
      <c r="E307" s="1" t="s">
        <v>24</v>
      </c>
      <c r="F307" s="1">
        <v>484</v>
      </c>
      <c r="G307" s="1">
        <v>345</v>
      </c>
      <c r="H307" s="1">
        <v>145</v>
      </c>
      <c r="I307" s="1">
        <v>500</v>
      </c>
      <c r="J307" s="1">
        <v>8.6999999999999993</v>
      </c>
      <c r="K307" s="1">
        <v>135</v>
      </c>
      <c r="L307" s="1" t="s">
        <v>25</v>
      </c>
      <c r="M307" s="1">
        <v>1200</v>
      </c>
      <c r="N307" s="1">
        <v>588</v>
      </c>
      <c r="O307" s="1">
        <v>5</v>
      </c>
      <c r="P307" s="1" t="s">
        <v>26</v>
      </c>
      <c r="Q307" s="1" t="s">
        <v>40</v>
      </c>
      <c r="R307" s="1">
        <v>4542</v>
      </c>
      <c r="S307" s="1">
        <v>1895</v>
      </c>
      <c r="T307" s="1">
        <v>1641</v>
      </c>
      <c r="U307" s="1" t="s">
        <v>34</v>
      </c>
      <c r="V307" s="3" t="s">
        <v>705</v>
      </c>
    </row>
    <row r="308" spans="1:22">
      <c r="A308" s="1" t="s">
        <v>691</v>
      </c>
      <c r="B308" s="3" t="s">
        <v>706</v>
      </c>
      <c r="C308" s="1">
        <v>170</v>
      </c>
      <c r="D308" s="1">
        <v>50.8</v>
      </c>
      <c r="E308" s="1" t="s">
        <v>24</v>
      </c>
      <c r="F308" s="1">
        <v>102</v>
      </c>
      <c r="G308" s="1">
        <v>260</v>
      </c>
      <c r="H308" s="1">
        <v>124</v>
      </c>
      <c r="I308" s="1">
        <v>300</v>
      </c>
      <c r="J308" s="1">
        <v>9.8000000000000007</v>
      </c>
      <c r="K308" s="1">
        <v>80</v>
      </c>
      <c r="L308" s="1" t="s">
        <v>25</v>
      </c>
      <c r="M308" s="1">
        <v>0</v>
      </c>
      <c r="N308" s="1">
        <v>412</v>
      </c>
      <c r="O308" s="1">
        <v>5</v>
      </c>
      <c r="P308" s="1" t="s">
        <v>26</v>
      </c>
      <c r="Q308" s="1" t="s">
        <v>169</v>
      </c>
      <c r="R308" s="1">
        <v>4367</v>
      </c>
      <c r="S308" s="1">
        <v>1852</v>
      </c>
      <c r="T308" s="1">
        <v>1441</v>
      </c>
      <c r="U308" s="1" t="s">
        <v>28</v>
      </c>
      <c r="V308" s="3" t="s">
        <v>707</v>
      </c>
    </row>
    <row r="309" spans="1:22">
      <c r="A309" s="1" t="s">
        <v>691</v>
      </c>
      <c r="B309" s="3" t="s">
        <v>708</v>
      </c>
      <c r="C309" s="1">
        <v>150</v>
      </c>
      <c r="D309" s="1">
        <v>50.8</v>
      </c>
      <c r="E309" s="1" t="s">
        <v>24</v>
      </c>
      <c r="F309" s="1">
        <v>102</v>
      </c>
      <c r="G309" s="1">
        <v>260</v>
      </c>
      <c r="H309" s="1">
        <v>127</v>
      </c>
      <c r="I309" s="1">
        <v>300</v>
      </c>
      <c r="J309" s="1">
        <v>10</v>
      </c>
      <c r="K309" s="1">
        <v>80</v>
      </c>
      <c r="L309" s="1" t="s">
        <v>25</v>
      </c>
      <c r="M309" s="1"/>
      <c r="N309" s="1">
        <v>608</v>
      </c>
      <c r="O309" s="1">
        <v>5</v>
      </c>
      <c r="P309" s="1" t="s">
        <v>26</v>
      </c>
      <c r="Q309" s="1" t="s">
        <v>169</v>
      </c>
      <c r="R309" s="1">
        <v>4636</v>
      </c>
      <c r="S309" s="1">
        <v>1852</v>
      </c>
      <c r="T309" s="1">
        <v>1442</v>
      </c>
      <c r="U309" s="1" t="s">
        <v>58</v>
      </c>
      <c r="V309" s="3" t="s">
        <v>709</v>
      </c>
    </row>
    <row r="310" spans="1:22">
      <c r="A310" s="1" t="s">
        <v>691</v>
      </c>
      <c r="B310" s="3" t="s">
        <v>710</v>
      </c>
      <c r="C310" s="1">
        <v>160</v>
      </c>
      <c r="D310" s="1">
        <v>58.3</v>
      </c>
      <c r="E310" s="1" t="s">
        <v>24</v>
      </c>
      <c r="F310" s="1">
        <v>484</v>
      </c>
      <c r="G310" s="1">
        <v>345</v>
      </c>
      <c r="H310" s="1">
        <v>129</v>
      </c>
      <c r="I310" s="1">
        <v>375</v>
      </c>
      <c r="J310" s="1">
        <v>7.2</v>
      </c>
      <c r="K310" s="1">
        <v>70</v>
      </c>
      <c r="L310" s="1" t="s">
        <v>25</v>
      </c>
      <c r="M310" s="1"/>
      <c r="N310" s="1">
        <v>471</v>
      </c>
      <c r="O310" s="1">
        <v>5</v>
      </c>
      <c r="P310" s="1" t="s">
        <v>26</v>
      </c>
      <c r="Q310" s="1" t="s">
        <v>89</v>
      </c>
      <c r="R310" s="1">
        <v>4687</v>
      </c>
      <c r="S310" s="1">
        <v>1859</v>
      </c>
      <c r="T310" s="1">
        <v>1478</v>
      </c>
      <c r="U310" s="1" t="s">
        <v>34</v>
      </c>
      <c r="V310" s="3" t="s">
        <v>711</v>
      </c>
    </row>
    <row r="311" spans="1:22">
      <c r="A311" s="1" t="s">
        <v>691</v>
      </c>
      <c r="B311" s="3" t="s">
        <v>712</v>
      </c>
      <c r="C311" s="1">
        <v>170</v>
      </c>
      <c r="D311" s="1">
        <v>73</v>
      </c>
      <c r="E311" s="1" t="s">
        <v>24</v>
      </c>
      <c r="F311" s="1">
        <v>96</v>
      </c>
      <c r="G311" s="1">
        <v>345</v>
      </c>
      <c r="H311" s="1">
        <v>150</v>
      </c>
      <c r="I311" s="1">
        <v>370</v>
      </c>
      <c r="J311" s="1">
        <v>9.6999999999999993</v>
      </c>
      <c r="K311" s="1">
        <v>90</v>
      </c>
      <c r="L311" s="1" t="s">
        <v>25</v>
      </c>
      <c r="M311" s="1">
        <v>1000</v>
      </c>
      <c r="N311" s="1">
        <v>348</v>
      </c>
      <c r="O311" s="1">
        <v>7</v>
      </c>
      <c r="P311" s="1" t="s">
        <v>26</v>
      </c>
      <c r="Q311" s="1" t="s">
        <v>89</v>
      </c>
      <c r="R311" s="1">
        <v>4791</v>
      </c>
      <c r="S311" s="1">
        <v>1895</v>
      </c>
      <c r="T311" s="1">
        <v>1694</v>
      </c>
      <c r="U311" s="1" t="s">
        <v>34</v>
      </c>
      <c r="V311" s="3" t="s">
        <v>713</v>
      </c>
    </row>
    <row r="312" spans="1:22">
      <c r="A312" s="1" t="s">
        <v>691</v>
      </c>
      <c r="B312" s="3" t="s">
        <v>714</v>
      </c>
      <c r="C312" s="1">
        <v>170</v>
      </c>
      <c r="D312" s="1">
        <v>73</v>
      </c>
      <c r="E312" s="1" t="s">
        <v>24</v>
      </c>
      <c r="F312" s="1">
        <v>96</v>
      </c>
      <c r="G312" s="1">
        <v>511</v>
      </c>
      <c r="H312" s="1">
        <v>203</v>
      </c>
      <c r="I312" s="1">
        <v>360</v>
      </c>
      <c r="J312" s="1">
        <v>7</v>
      </c>
      <c r="K312" s="1">
        <v>90</v>
      </c>
      <c r="L312" s="1" t="s">
        <v>25</v>
      </c>
      <c r="M312" s="1"/>
      <c r="N312" s="1">
        <v>348</v>
      </c>
      <c r="O312" s="1">
        <v>7</v>
      </c>
      <c r="P312" s="1" t="s">
        <v>63</v>
      </c>
      <c r="Q312" s="1" t="s">
        <v>89</v>
      </c>
      <c r="R312" s="1">
        <v>4791</v>
      </c>
      <c r="S312" s="1">
        <v>1895</v>
      </c>
      <c r="T312" s="1">
        <v>1694</v>
      </c>
      <c r="U312" s="1" t="s">
        <v>34</v>
      </c>
      <c r="V312" s="3" t="s">
        <v>715</v>
      </c>
    </row>
    <row r="313" spans="1:22">
      <c r="A313" s="1" t="s">
        <v>691</v>
      </c>
      <c r="B313" s="3" t="s">
        <v>716</v>
      </c>
      <c r="C313" s="1">
        <v>170</v>
      </c>
      <c r="D313" s="1">
        <v>96.9</v>
      </c>
      <c r="E313" s="1" t="s">
        <v>24</v>
      </c>
      <c r="F313" s="1">
        <v>484</v>
      </c>
      <c r="G313" s="1">
        <v>345</v>
      </c>
      <c r="H313" s="1">
        <v>152</v>
      </c>
      <c r="I313" s="1">
        <v>485</v>
      </c>
      <c r="J313" s="1">
        <v>9.6</v>
      </c>
      <c r="K313" s="1">
        <v>135</v>
      </c>
      <c r="L313" s="1" t="s">
        <v>25</v>
      </c>
      <c r="M313" s="1">
        <v>1000</v>
      </c>
      <c r="N313" s="1">
        <v>348</v>
      </c>
      <c r="O313" s="1">
        <v>7</v>
      </c>
      <c r="P313" s="1" t="s">
        <v>26</v>
      </c>
      <c r="Q313" s="1" t="s">
        <v>89</v>
      </c>
      <c r="R313" s="1">
        <v>4791</v>
      </c>
      <c r="S313" s="1">
        <v>1895</v>
      </c>
      <c r="T313" s="1">
        <v>1694</v>
      </c>
      <c r="U313" s="1" t="s">
        <v>34</v>
      </c>
      <c r="V313" s="3" t="s">
        <v>717</v>
      </c>
    </row>
    <row r="314" spans="1:22">
      <c r="A314" s="1" t="s">
        <v>691</v>
      </c>
      <c r="B314" s="3" t="s">
        <v>718</v>
      </c>
      <c r="C314" s="1">
        <v>132</v>
      </c>
      <c r="D314" s="1">
        <v>50</v>
      </c>
      <c r="E314" s="1" t="s">
        <v>24</v>
      </c>
      <c r="F314" s="1">
        <v>484</v>
      </c>
      <c r="G314" s="1">
        <v>270</v>
      </c>
      <c r="H314" s="1">
        <v>152</v>
      </c>
      <c r="I314" s="1">
        <v>235</v>
      </c>
      <c r="J314" s="1">
        <v>11.7</v>
      </c>
      <c r="K314" s="1">
        <v>80</v>
      </c>
      <c r="L314" s="1" t="s">
        <v>25</v>
      </c>
      <c r="M314" s="1">
        <v>750</v>
      </c>
      <c r="N314" s="1">
        <v>775</v>
      </c>
      <c r="O314" s="1">
        <v>5</v>
      </c>
      <c r="P314" s="1" t="s">
        <v>26</v>
      </c>
      <c r="Q314" s="1" t="s">
        <v>216</v>
      </c>
      <c r="R314" s="1">
        <v>4403</v>
      </c>
      <c r="S314" s="1">
        <v>1921</v>
      </c>
      <c r="T314" s="1">
        <v>1818</v>
      </c>
      <c r="U314" s="1" t="s">
        <v>217</v>
      </c>
      <c r="V314" s="3" t="s">
        <v>719</v>
      </c>
    </row>
    <row r="315" spans="1:22">
      <c r="A315" s="1" t="s">
        <v>691</v>
      </c>
      <c r="B315" s="3" t="s">
        <v>720</v>
      </c>
      <c r="C315" s="1">
        <v>132</v>
      </c>
      <c r="D315" s="1">
        <v>50</v>
      </c>
      <c r="E315" s="1" t="s">
        <v>24</v>
      </c>
      <c r="F315" s="1">
        <v>484</v>
      </c>
      <c r="G315" s="1">
        <v>270</v>
      </c>
      <c r="H315" s="1">
        <v>153</v>
      </c>
      <c r="I315" s="1">
        <v>230</v>
      </c>
      <c r="J315" s="1">
        <v>11.7</v>
      </c>
      <c r="K315" s="1">
        <v>80</v>
      </c>
      <c r="L315" s="1" t="s">
        <v>25</v>
      </c>
      <c r="M315" s="1">
        <v>750</v>
      </c>
      <c r="N315" s="1">
        <v>1050</v>
      </c>
      <c r="O315" s="1">
        <v>7</v>
      </c>
      <c r="P315" s="1" t="s">
        <v>26</v>
      </c>
      <c r="Q315" s="1" t="s">
        <v>216</v>
      </c>
      <c r="R315" s="1">
        <v>4755</v>
      </c>
      <c r="S315" s="1">
        <v>1921</v>
      </c>
      <c r="T315" s="1">
        <v>1837</v>
      </c>
      <c r="U315" s="1" t="s">
        <v>217</v>
      </c>
      <c r="V315" s="3" t="s">
        <v>721</v>
      </c>
    </row>
    <row r="316" spans="1:22">
      <c r="A316" s="1" t="s">
        <v>691</v>
      </c>
      <c r="B316" s="3" t="s">
        <v>722</v>
      </c>
      <c r="C316" s="1">
        <v>130</v>
      </c>
      <c r="D316" s="1">
        <v>46.3</v>
      </c>
      <c r="E316" s="1" t="s">
        <v>24</v>
      </c>
      <c r="F316" s="1">
        <v>216</v>
      </c>
      <c r="G316" s="1">
        <v>270</v>
      </c>
      <c r="H316" s="1">
        <v>217</v>
      </c>
      <c r="I316" s="1">
        <v>180</v>
      </c>
      <c r="J316" s="1">
        <v>13.3</v>
      </c>
      <c r="K316" s="1">
        <v>78</v>
      </c>
      <c r="L316" s="1" t="s">
        <v>25</v>
      </c>
      <c r="M316" s="1">
        <v>1000</v>
      </c>
      <c r="N316" s="1">
        <v>603</v>
      </c>
      <c r="O316" s="1">
        <v>9</v>
      </c>
      <c r="P316" s="1" t="s">
        <v>26</v>
      </c>
      <c r="Q316" s="1" t="s">
        <v>216</v>
      </c>
      <c r="R316" s="1">
        <v>4983</v>
      </c>
      <c r="S316" s="1">
        <v>1920</v>
      </c>
      <c r="T316" s="1">
        <v>1890</v>
      </c>
      <c r="U316" s="1" t="s">
        <v>217</v>
      </c>
      <c r="V316" s="3" t="s">
        <v>723</v>
      </c>
    </row>
    <row r="317" spans="1:22">
      <c r="A317" s="1" t="s">
        <v>691</v>
      </c>
      <c r="B317" s="3" t="s">
        <v>724</v>
      </c>
      <c r="C317" s="1">
        <v>130</v>
      </c>
      <c r="D317" s="1">
        <v>68</v>
      </c>
      <c r="E317" s="1" t="s">
        <v>24</v>
      </c>
      <c r="F317" s="1">
        <v>324</v>
      </c>
      <c r="G317" s="1">
        <v>270</v>
      </c>
      <c r="H317" s="1">
        <v>202</v>
      </c>
      <c r="I317" s="1">
        <v>260</v>
      </c>
      <c r="J317" s="1">
        <v>14.2</v>
      </c>
      <c r="K317" s="1">
        <v>79</v>
      </c>
      <c r="L317" s="1" t="s">
        <v>25</v>
      </c>
      <c r="M317" s="1">
        <v>1000</v>
      </c>
      <c r="N317" s="1">
        <v>603</v>
      </c>
      <c r="O317" s="1">
        <v>9</v>
      </c>
      <c r="P317" s="1" t="s">
        <v>26</v>
      </c>
      <c r="Q317" s="1" t="s">
        <v>216</v>
      </c>
      <c r="R317" s="1">
        <v>4983</v>
      </c>
      <c r="S317" s="1">
        <v>1920</v>
      </c>
      <c r="T317" s="1">
        <v>1890</v>
      </c>
      <c r="U317" s="1" t="s">
        <v>217</v>
      </c>
      <c r="V317" s="3" t="s">
        <v>725</v>
      </c>
    </row>
    <row r="318" spans="1:22">
      <c r="A318" s="1" t="s">
        <v>691</v>
      </c>
      <c r="B318" s="3" t="s">
        <v>726</v>
      </c>
      <c r="C318" s="1">
        <v>130</v>
      </c>
      <c r="D318" s="1">
        <v>46.3</v>
      </c>
      <c r="E318" s="1" t="s">
        <v>24</v>
      </c>
      <c r="F318" s="1">
        <v>216</v>
      </c>
      <c r="G318" s="1">
        <v>270</v>
      </c>
      <c r="H318" s="1">
        <v>219</v>
      </c>
      <c r="I318" s="1">
        <v>180</v>
      </c>
      <c r="J318" s="1">
        <v>13.3</v>
      </c>
      <c r="K318" s="1">
        <v>78</v>
      </c>
      <c r="L318" s="1" t="s">
        <v>25</v>
      </c>
      <c r="M318" s="1">
        <v>1000</v>
      </c>
      <c r="N318" s="1">
        <v>989</v>
      </c>
      <c r="O318" s="1">
        <v>9</v>
      </c>
      <c r="P318" s="1" t="s">
        <v>26</v>
      </c>
      <c r="Q318" s="1" t="s">
        <v>216</v>
      </c>
      <c r="R318" s="1">
        <v>5333</v>
      </c>
      <c r="S318" s="1">
        <v>1920</v>
      </c>
      <c r="T318" s="1">
        <v>1890</v>
      </c>
      <c r="U318" s="1" t="s">
        <v>217</v>
      </c>
      <c r="V318" s="3" t="s">
        <v>727</v>
      </c>
    </row>
    <row r="319" spans="1:22">
      <c r="A319" s="1" t="s">
        <v>691</v>
      </c>
      <c r="B319" s="3" t="s">
        <v>728</v>
      </c>
      <c r="C319" s="1">
        <v>130</v>
      </c>
      <c r="D319" s="1">
        <v>68</v>
      </c>
      <c r="E319" s="1" t="s">
        <v>24</v>
      </c>
      <c r="F319" s="1">
        <v>324</v>
      </c>
      <c r="G319" s="1">
        <v>270</v>
      </c>
      <c r="H319" s="1">
        <v>204</v>
      </c>
      <c r="I319" s="1">
        <v>260</v>
      </c>
      <c r="J319" s="1">
        <v>14.2</v>
      </c>
      <c r="K319" s="1">
        <v>79</v>
      </c>
      <c r="L319" s="1" t="s">
        <v>25</v>
      </c>
      <c r="M319" s="1">
        <v>1000</v>
      </c>
      <c r="N319" s="1">
        <v>989</v>
      </c>
      <c r="O319" s="1">
        <v>9</v>
      </c>
      <c r="P319" s="1" t="s">
        <v>26</v>
      </c>
      <c r="Q319" s="1" t="s">
        <v>216</v>
      </c>
      <c r="R319" s="1">
        <v>5333</v>
      </c>
      <c r="S319" s="1">
        <v>1920</v>
      </c>
      <c r="T319" s="1">
        <v>1890</v>
      </c>
      <c r="U319" s="1" t="s">
        <v>217</v>
      </c>
      <c r="V319" s="3" t="s">
        <v>729</v>
      </c>
    </row>
    <row r="320" spans="1:22">
      <c r="A320" s="1" t="s">
        <v>730</v>
      </c>
      <c r="B320" s="3" t="s">
        <v>731</v>
      </c>
      <c r="C320" s="1">
        <v>205</v>
      </c>
      <c r="D320" s="1">
        <v>79</v>
      </c>
      <c r="E320" s="1" t="s">
        <v>24</v>
      </c>
      <c r="F320" s="1">
        <v>324</v>
      </c>
      <c r="G320" s="1">
        <v>740</v>
      </c>
      <c r="H320" s="1">
        <v>142</v>
      </c>
      <c r="I320" s="1">
        <v>455</v>
      </c>
      <c r="J320" s="1">
        <v>4.5</v>
      </c>
      <c r="K320" s="1">
        <v>125</v>
      </c>
      <c r="L320" s="1" t="s">
        <v>25</v>
      </c>
      <c r="M320" s="1">
        <v>1500</v>
      </c>
      <c r="N320" s="1">
        <v>407</v>
      </c>
      <c r="O320" s="1">
        <v>5</v>
      </c>
      <c r="P320" s="1" t="s">
        <v>63</v>
      </c>
      <c r="Q320" s="1" t="s">
        <v>122</v>
      </c>
      <c r="R320" s="1">
        <v>4606</v>
      </c>
      <c r="S320" s="1">
        <v>1859</v>
      </c>
      <c r="T320" s="1">
        <v>1479</v>
      </c>
      <c r="U320" s="1" t="s">
        <v>66</v>
      </c>
      <c r="V320" s="3" t="s">
        <v>732</v>
      </c>
    </row>
    <row r="321" spans="1:22">
      <c r="A321" s="1" t="s">
        <v>730</v>
      </c>
      <c r="B321" s="3" t="s">
        <v>733</v>
      </c>
      <c r="C321" s="1">
        <v>205</v>
      </c>
      <c r="D321" s="1">
        <v>79</v>
      </c>
      <c r="E321" s="1" t="s">
        <v>24</v>
      </c>
      <c r="F321" s="1">
        <v>324</v>
      </c>
      <c r="G321" s="1">
        <v>740</v>
      </c>
      <c r="H321" s="1">
        <v>142</v>
      </c>
      <c r="I321" s="1">
        <v>450</v>
      </c>
      <c r="J321" s="1">
        <v>4.2</v>
      </c>
      <c r="K321" s="1">
        <v>125</v>
      </c>
      <c r="L321" s="1" t="s">
        <v>25</v>
      </c>
      <c r="M321" s="1">
        <v>1500</v>
      </c>
      <c r="N321" s="1">
        <v>407</v>
      </c>
      <c r="O321" s="1">
        <v>5</v>
      </c>
      <c r="P321" s="1" t="s">
        <v>63</v>
      </c>
      <c r="Q321" s="1" t="s">
        <v>122</v>
      </c>
      <c r="R321" s="1">
        <v>4606</v>
      </c>
      <c r="S321" s="1">
        <v>1859</v>
      </c>
      <c r="T321" s="1">
        <v>1473</v>
      </c>
      <c r="U321" s="1" t="s">
        <v>66</v>
      </c>
      <c r="V321" s="3" t="s">
        <v>734</v>
      </c>
    </row>
    <row r="322" spans="1:22">
      <c r="A322" s="1" t="s">
        <v>730</v>
      </c>
      <c r="B322" s="3" t="s">
        <v>735</v>
      </c>
      <c r="C322" s="1">
        <v>205</v>
      </c>
      <c r="D322" s="1">
        <v>79</v>
      </c>
      <c r="E322" s="1" t="s">
        <v>24</v>
      </c>
      <c r="F322" s="1">
        <v>324</v>
      </c>
      <c r="G322" s="1">
        <v>490</v>
      </c>
      <c r="H322" s="1">
        <v>130</v>
      </c>
      <c r="I322" s="1">
        <v>475</v>
      </c>
      <c r="J322" s="1">
        <v>6.2</v>
      </c>
      <c r="K322" s="1">
        <v>125</v>
      </c>
      <c r="L322" s="1" t="s">
        <v>25</v>
      </c>
      <c r="M322" s="1">
        <v>1500</v>
      </c>
      <c r="N322" s="1">
        <v>407</v>
      </c>
      <c r="O322" s="1">
        <v>5</v>
      </c>
      <c r="P322" s="1" t="s">
        <v>56</v>
      </c>
      <c r="Q322" s="1" t="s">
        <v>122</v>
      </c>
      <c r="R322" s="1">
        <v>4606</v>
      </c>
      <c r="S322" s="1">
        <v>1859</v>
      </c>
      <c r="T322" s="1">
        <v>1479</v>
      </c>
      <c r="U322" s="1" t="s">
        <v>66</v>
      </c>
      <c r="V322" s="3" t="s">
        <v>736</v>
      </c>
    </row>
    <row r="323" spans="1:22">
      <c r="A323" s="1" t="s">
        <v>730</v>
      </c>
      <c r="B323" s="3" t="s">
        <v>737</v>
      </c>
      <c r="C323" s="1">
        <v>205</v>
      </c>
      <c r="D323" s="1">
        <v>67</v>
      </c>
      <c r="E323" s="1" t="s">
        <v>24</v>
      </c>
      <c r="F323" s="1">
        <v>484</v>
      </c>
      <c r="G323" s="1">
        <v>490</v>
      </c>
      <c r="H323" s="1">
        <v>129</v>
      </c>
      <c r="I323" s="1">
        <v>405</v>
      </c>
      <c r="J323" s="1">
        <v>6.4</v>
      </c>
      <c r="K323" s="1">
        <v>110</v>
      </c>
      <c r="L323" s="1" t="s">
        <v>25</v>
      </c>
      <c r="M323" s="1">
        <v>1500</v>
      </c>
      <c r="N323" s="1">
        <v>407</v>
      </c>
      <c r="O323" s="1">
        <v>5</v>
      </c>
      <c r="P323" s="1" t="s">
        <v>56</v>
      </c>
      <c r="Q323" s="1" t="s">
        <v>122</v>
      </c>
      <c r="R323" s="1">
        <v>4606</v>
      </c>
      <c r="S323" s="1">
        <v>1859</v>
      </c>
      <c r="T323" s="1">
        <v>1479</v>
      </c>
      <c r="U323" s="1" t="s">
        <v>66</v>
      </c>
      <c r="V323" s="3" t="s">
        <v>738</v>
      </c>
    </row>
    <row r="324" spans="1:22">
      <c r="A324" s="1" t="s">
        <v>730</v>
      </c>
      <c r="B324" s="3" t="s">
        <v>739</v>
      </c>
      <c r="C324" s="1">
        <v>210</v>
      </c>
      <c r="D324" s="1">
        <v>107</v>
      </c>
      <c r="E324" s="1" t="s">
        <v>24</v>
      </c>
      <c r="F324" s="1">
        <v>204</v>
      </c>
      <c r="G324" s="1">
        <v>840</v>
      </c>
      <c r="H324" s="1">
        <v>183</v>
      </c>
      <c r="I324" s="1">
        <v>515</v>
      </c>
      <c r="J324" s="1">
        <v>5</v>
      </c>
      <c r="K324" s="1">
        <v>150</v>
      </c>
      <c r="L324" s="1" t="s">
        <v>25</v>
      </c>
      <c r="M324" s="1">
        <v>2200</v>
      </c>
      <c r="N324" s="1">
        <v>484</v>
      </c>
      <c r="O324" s="1">
        <v>5</v>
      </c>
      <c r="P324" s="1" t="s">
        <v>63</v>
      </c>
      <c r="Q324" s="1" t="s">
        <v>57</v>
      </c>
      <c r="R324" s="1">
        <v>4900</v>
      </c>
      <c r="S324" s="1">
        <v>1968</v>
      </c>
      <c r="T324" s="1">
        <v>1614</v>
      </c>
      <c r="U324" s="1" t="s">
        <v>34</v>
      </c>
      <c r="V324" s="3" t="s">
        <v>740</v>
      </c>
    </row>
    <row r="325" spans="1:22">
      <c r="A325" s="1" t="s">
        <v>730</v>
      </c>
      <c r="B325" s="3" t="s">
        <v>741</v>
      </c>
      <c r="C325" s="1">
        <v>210</v>
      </c>
      <c r="D325" s="1">
        <v>107</v>
      </c>
      <c r="E325" s="1" t="s">
        <v>24</v>
      </c>
      <c r="F325" s="1">
        <v>204</v>
      </c>
      <c r="G325" s="1">
        <v>910</v>
      </c>
      <c r="H325" s="1">
        <v>194</v>
      </c>
      <c r="I325" s="1">
        <v>495</v>
      </c>
      <c r="J325" s="1">
        <v>4.7</v>
      </c>
      <c r="K325" s="1">
        <v>150</v>
      </c>
      <c r="L325" s="1" t="s">
        <v>25</v>
      </c>
      <c r="M325" s="1">
        <v>2200</v>
      </c>
      <c r="N325" s="1">
        <v>484</v>
      </c>
      <c r="O325" s="1">
        <v>5</v>
      </c>
      <c r="P325" s="1" t="s">
        <v>63</v>
      </c>
      <c r="Q325" s="1" t="s">
        <v>57</v>
      </c>
      <c r="R325" s="1">
        <v>4900</v>
      </c>
      <c r="S325" s="1">
        <v>1968</v>
      </c>
      <c r="T325" s="1">
        <v>1614</v>
      </c>
      <c r="U325" s="1" t="s">
        <v>34</v>
      </c>
      <c r="V325" s="3" t="s">
        <v>742</v>
      </c>
    </row>
    <row r="326" spans="1:22">
      <c r="A326" s="1" t="s">
        <v>730</v>
      </c>
      <c r="B326" s="3" t="s">
        <v>743</v>
      </c>
      <c r="C326" s="1">
        <v>180</v>
      </c>
      <c r="D326" s="1">
        <v>107</v>
      </c>
      <c r="E326" s="1" t="s">
        <v>24</v>
      </c>
      <c r="F326" s="1">
        <v>204</v>
      </c>
      <c r="G326" s="1">
        <v>490</v>
      </c>
      <c r="H326" s="1">
        <v>166</v>
      </c>
      <c r="I326" s="1">
        <v>530</v>
      </c>
      <c r="J326" s="1">
        <v>7.8</v>
      </c>
      <c r="K326" s="1">
        <v>150</v>
      </c>
      <c r="L326" s="1" t="s">
        <v>25</v>
      </c>
      <c r="M326" s="1">
        <v>1500</v>
      </c>
      <c r="N326" s="1">
        <v>484</v>
      </c>
      <c r="O326" s="1">
        <v>5</v>
      </c>
      <c r="P326" s="1" t="s">
        <v>56</v>
      </c>
      <c r="Q326" s="1" t="s">
        <v>57</v>
      </c>
      <c r="R326" s="1">
        <v>4900</v>
      </c>
      <c r="S326" s="1">
        <v>1968</v>
      </c>
      <c r="T326" s="1">
        <v>1614</v>
      </c>
      <c r="U326" s="1" t="s">
        <v>34</v>
      </c>
      <c r="V326" s="3" t="s">
        <v>744</v>
      </c>
    </row>
    <row r="327" spans="1:22">
      <c r="A327" s="1" t="s">
        <v>730</v>
      </c>
      <c r="B327" s="3" t="s">
        <v>745</v>
      </c>
      <c r="C327" s="1">
        <v>200</v>
      </c>
      <c r="D327" s="1">
        <v>94</v>
      </c>
      <c r="E327" s="1" t="s">
        <v>24</v>
      </c>
      <c r="F327" s="1">
        <v>110</v>
      </c>
      <c r="G327" s="1">
        <v>686</v>
      </c>
      <c r="H327" s="1">
        <v>165</v>
      </c>
      <c r="I327" s="1">
        <v>485</v>
      </c>
      <c r="J327" s="1">
        <v>3.8</v>
      </c>
      <c r="K327" s="1">
        <v>135</v>
      </c>
      <c r="L327" s="1" t="s">
        <v>25</v>
      </c>
      <c r="M327" s="1">
        <v>2000</v>
      </c>
      <c r="N327" s="1">
        <v>526</v>
      </c>
      <c r="O327" s="1">
        <v>5</v>
      </c>
      <c r="P327" s="1" t="s">
        <v>63</v>
      </c>
      <c r="Q327" s="1" t="s">
        <v>131</v>
      </c>
      <c r="R327" s="1">
        <v>4839</v>
      </c>
      <c r="S327" s="1">
        <v>2008</v>
      </c>
      <c r="T327" s="1">
        <v>1544</v>
      </c>
      <c r="U327" s="1" t="s">
        <v>66</v>
      </c>
      <c r="V327" s="3" t="s">
        <v>746</v>
      </c>
    </row>
    <row r="328" spans="1:22">
      <c r="A328" s="1" t="s">
        <v>730</v>
      </c>
      <c r="B328" s="3" t="s">
        <v>747</v>
      </c>
      <c r="C328" s="1">
        <v>180</v>
      </c>
      <c r="D328" s="1">
        <v>94</v>
      </c>
      <c r="E328" s="1" t="s">
        <v>24</v>
      </c>
      <c r="F328" s="1">
        <v>110</v>
      </c>
      <c r="G328" s="1">
        <v>343</v>
      </c>
      <c r="H328" s="1">
        <v>157</v>
      </c>
      <c r="I328" s="1">
        <v>495</v>
      </c>
      <c r="J328" s="1">
        <v>7.4</v>
      </c>
      <c r="K328" s="1">
        <v>135</v>
      </c>
      <c r="L328" s="1" t="s">
        <v>25</v>
      </c>
      <c r="M328" s="1">
        <v>1500</v>
      </c>
      <c r="N328" s="1">
        <v>526</v>
      </c>
      <c r="O328" s="1">
        <v>5</v>
      </c>
      <c r="P328" s="1" t="s">
        <v>56</v>
      </c>
      <c r="Q328" s="1" t="s">
        <v>131</v>
      </c>
      <c r="R328" s="1">
        <v>4839</v>
      </c>
      <c r="S328" s="1">
        <v>2008</v>
      </c>
      <c r="T328" s="1">
        <v>1544</v>
      </c>
      <c r="U328" s="1" t="s">
        <v>66</v>
      </c>
      <c r="V328" s="3" t="s">
        <v>748</v>
      </c>
    </row>
    <row r="329" spans="1:22">
      <c r="A329" s="1" t="s">
        <v>749</v>
      </c>
      <c r="B329" s="3" t="s">
        <v>750</v>
      </c>
      <c r="C329" s="1">
        <v>220</v>
      </c>
      <c r="D329" s="1">
        <v>95</v>
      </c>
      <c r="E329" s="1" t="s">
        <v>24</v>
      </c>
      <c r="F329" s="1">
        <v>180</v>
      </c>
      <c r="G329" s="1">
        <v>650</v>
      </c>
      <c r="H329" s="1">
        <v>184</v>
      </c>
      <c r="I329" s="1">
        <v>470</v>
      </c>
      <c r="J329" s="1">
        <v>5.2</v>
      </c>
      <c r="K329" s="1">
        <v>200</v>
      </c>
      <c r="L329" s="1" t="s">
        <v>25</v>
      </c>
      <c r="M329" s="1">
        <v>2000</v>
      </c>
      <c r="N329" s="1">
        <v>540</v>
      </c>
      <c r="O329" s="1">
        <v>5</v>
      </c>
      <c r="P329" s="1" t="s">
        <v>63</v>
      </c>
      <c r="Q329" s="1" t="s">
        <v>89</v>
      </c>
      <c r="R329" s="1">
        <v>4784</v>
      </c>
      <c r="S329" s="1">
        <v>1938</v>
      </c>
      <c r="T329" s="1">
        <v>1622</v>
      </c>
      <c r="U329" s="1" t="s">
        <v>34</v>
      </c>
      <c r="V329" s="3" t="s">
        <v>751</v>
      </c>
    </row>
    <row r="330" spans="1:22">
      <c r="A330" s="1" t="s">
        <v>749</v>
      </c>
      <c r="B330" s="3" t="s">
        <v>752</v>
      </c>
      <c r="C330" s="1">
        <v>240</v>
      </c>
      <c r="D330" s="1">
        <v>95</v>
      </c>
      <c r="E330" s="1" t="s">
        <v>24</v>
      </c>
      <c r="F330" s="1">
        <v>180</v>
      </c>
      <c r="G330" s="1">
        <v>820</v>
      </c>
      <c r="H330" s="1">
        <v>186</v>
      </c>
      <c r="I330" s="1">
        <v>470</v>
      </c>
      <c r="J330" s="1">
        <v>4.0999999999999996</v>
      </c>
      <c r="K330" s="1">
        <v>200</v>
      </c>
      <c r="L330" s="1" t="s">
        <v>25</v>
      </c>
      <c r="M330" s="1">
        <v>2000</v>
      </c>
      <c r="N330" s="1">
        <v>540</v>
      </c>
      <c r="O330" s="1">
        <v>5</v>
      </c>
      <c r="P330" s="1" t="s">
        <v>63</v>
      </c>
      <c r="Q330" s="1" t="s">
        <v>89</v>
      </c>
      <c r="R330" s="1">
        <v>4784</v>
      </c>
      <c r="S330" s="1">
        <v>1938</v>
      </c>
      <c r="T330" s="1">
        <v>1622</v>
      </c>
      <c r="U330" s="1" t="s">
        <v>34</v>
      </c>
      <c r="V330" s="3" t="s">
        <v>753</v>
      </c>
    </row>
    <row r="331" spans="1:22">
      <c r="A331" s="1" t="s">
        <v>749</v>
      </c>
      <c r="B331" s="3" t="s">
        <v>754</v>
      </c>
      <c r="C331" s="1">
        <v>220</v>
      </c>
      <c r="D331" s="1">
        <v>95</v>
      </c>
      <c r="E331" s="1" t="s">
        <v>24</v>
      </c>
      <c r="F331" s="1">
        <v>180</v>
      </c>
      <c r="G331" s="1">
        <v>563</v>
      </c>
      <c r="H331" s="1">
        <v>177</v>
      </c>
      <c r="I331" s="1">
        <v>495</v>
      </c>
      <c r="J331" s="1">
        <v>5.7</v>
      </c>
      <c r="K331" s="1">
        <v>200</v>
      </c>
      <c r="L331" s="1" t="s">
        <v>25</v>
      </c>
      <c r="M331" s="1">
        <v>2000</v>
      </c>
      <c r="N331" s="1">
        <v>540</v>
      </c>
      <c r="O331" s="1">
        <v>5</v>
      </c>
      <c r="P331" s="1" t="s">
        <v>56</v>
      </c>
      <c r="Q331" s="1" t="s">
        <v>89</v>
      </c>
      <c r="R331" s="1">
        <v>4784</v>
      </c>
      <c r="S331" s="1">
        <v>1938</v>
      </c>
      <c r="T331" s="1">
        <v>1623</v>
      </c>
      <c r="U331" s="1" t="s">
        <v>34</v>
      </c>
      <c r="V331" s="3" t="s">
        <v>755</v>
      </c>
    </row>
    <row r="332" spans="1:22">
      <c r="A332" s="1" t="s">
        <v>749</v>
      </c>
      <c r="B332" s="3" t="s">
        <v>756</v>
      </c>
      <c r="C332" s="1">
        <v>260</v>
      </c>
      <c r="D332" s="1">
        <v>95</v>
      </c>
      <c r="E332" s="1" t="s">
        <v>24</v>
      </c>
      <c r="F332" s="1">
        <v>180</v>
      </c>
      <c r="G332" s="1">
        <v>1001</v>
      </c>
      <c r="H332" s="1">
        <v>183</v>
      </c>
      <c r="I332" s="1">
        <v>460</v>
      </c>
      <c r="J332" s="1">
        <v>3.3</v>
      </c>
      <c r="K332" s="1">
        <v>200</v>
      </c>
      <c r="L332" s="1" t="s">
        <v>25</v>
      </c>
      <c r="M332" s="1">
        <v>2000</v>
      </c>
      <c r="N332" s="1">
        <v>480</v>
      </c>
      <c r="O332" s="1">
        <v>5</v>
      </c>
      <c r="P332" s="1" t="s">
        <v>63</v>
      </c>
      <c r="Q332" s="1" t="s">
        <v>89</v>
      </c>
      <c r="R332" s="1">
        <v>4784</v>
      </c>
      <c r="S332" s="1">
        <v>1938</v>
      </c>
      <c r="T332" s="1">
        <v>1621</v>
      </c>
      <c r="U332" s="1" t="s">
        <v>34</v>
      </c>
      <c r="V332" s="3" t="s">
        <v>757</v>
      </c>
    </row>
    <row r="333" spans="1:22">
      <c r="A333" s="1" t="s">
        <v>749</v>
      </c>
      <c r="B333" s="3" t="s">
        <v>758</v>
      </c>
      <c r="C333" s="1">
        <v>230</v>
      </c>
      <c r="D333" s="1">
        <v>82.3</v>
      </c>
      <c r="E333" s="1" t="s">
        <v>24</v>
      </c>
      <c r="F333" s="1">
        <v>484</v>
      </c>
      <c r="G333" s="1">
        <v>410</v>
      </c>
      <c r="H333" s="1">
        <v>164</v>
      </c>
      <c r="I333" s="1">
        <v>495</v>
      </c>
      <c r="J333" s="1">
        <v>4.8</v>
      </c>
      <c r="K333" s="1">
        <v>195</v>
      </c>
      <c r="L333" s="1" t="s">
        <v>25</v>
      </c>
      <c r="M333" s="1">
        <v>0</v>
      </c>
      <c r="N333" s="1">
        <v>407</v>
      </c>
      <c r="O333" s="1">
        <v>5</v>
      </c>
      <c r="P333" s="1" t="s">
        <v>56</v>
      </c>
      <c r="Q333" s="1" t="s">
        <v>111</v>
      </c>
      <c r="R333" s="1">
        <v>4963</v>
      </c>
      <c r="S333" s="1">
        <v>1966</v>
      </c>
      <c r="T333" s="1">
        <v>1379</v>
      </c>
      <c r="U333" s="1" t="s">
        <v>112</v>
      </c>
      <c r="V333" s="3" t="s">
        <v>759</v>
      </c>
    </row>
    <row r="334" spans="1:22">
      <c r="A334" s="1" t="s">
        <v>749</v>
      </c>
      <c r="B334" s="3" t="s">
        <v>760</v>
      </c>
      <c r="C334" s="1">
        <v>230</v>
      </c>
      <c r="D334" s="1">
        <v>82.3</v>
      </c>
      <c r="E334" s="1" t="s">
        <v>24</v>
      </c>
      <c r="F334" s="1">
        <v>484</v>
      </c>
      <c r="G334" s="1">
        <v>585</v>
      </c>
      <c r="H334" s="1">
        <v>172</v>
      </c>
      <c r="I334" s="1">
        <v>490</v>
      </c>
      <c r="J334" s="1">
        <v>4.5999999999999996</v>
      </c>
      <c r="K334" s="1">
        <v>195</v>
      </c>
      <c r="L334" s="1" t="s">
        <v>25</v>
      </c>
      <c r="M334" s="1">
        <v>0</v>
      </c>
      <c r="N334" s="1">
        <v>407</v>
      </c>
      <c r="O334" s="1">
        <v>5</v>
      </c>
      <c r="P334" s="1" t="s">
        <v>63</v>
      </c>
      <c r="Q334" s="1" t="s">
        <v>111</v>
      </c>
      <c r="R334" s="1">
        <v>4963</v>
      </c>
      <c r="S334" s="1">
        <v>1966</v>
      </c>
      <c r="T334" s="1">
        <v>1379</v>
      </c>
      <c r="U334" s="1" t="s">
        <v>112</v>
      </c>
      <c r="V334" s="3" t="s">
        <v>761</v>
      </c>
    </row>
    <row r="335" spans="1:22">
      <c r="A335" s="1" t="s">
        <v>749</v>
      </c>
      <c r="B335" s="3" t="s">
        <v>762</v>
      </c>
      <c r="C335" s="1">
        <v>220</v>
      </c>
      <c r="D335" s="1">
        <v>97</v>
      </c>
      <c r="E335" s="1" t="s">
        <v>24</v>
      </c>
      <c r="F335" s="1">
        <v>396</v>
      </c>
      <c r="G335" s="1">
        <v>610</v>
      </c>
      <c r="H335" s="1">
        <v>188</v>
      </c>
      <c r="I335" s="1">
        <v>510</v>
      </c>
      <c r="J335" s="1">
        <v>4.7</v>
      </c>
      <c r="K335" s="1">
        <v>281</v>
      </c>
      <c r="L335" s="1" t="s">
        <v>25</v>
      </c>
      <c r="M335" s="1">
        <v>0</v>
      </c>
      <c r="N335" s="1">
        <v>446</v>
      </c>
      <c r="O335" s="1">
        <v>5</v>
      </c>
      <c r="P335" s="1" t="s">
        <v>63</v>
      </c>
      <c r="Q335" s="1" t="s">
        <v>111</v>
      </c>
      <c r="R335" s="1">
        <v>4974</v>
      </c>
      <c r="S335" s="1">
        <v>1967</v>
      </c>
      <c r="T335" s="1">
        <v>1409</v>
      </c>
      <c r="U335" s="1" t="s">
        <v>58</v>
      </c>
      <c r="V335" s="3" t="s">
        <v>763</v>
      </c>
    </row>
    <row r="336" spans="1:22">
      <c r="A336" s="1" t="s">
        <v>749</v>
      </c>
      <c r="B336" s="3" t="s">
        <v>764</v>
      </c>
      <c r="C336" s="1">
        <v>230</v>
      </c>
      <c r="D336" s="1">
        <v>97</v>
      </c>
      <c r="E336" s="1" t="s">
        <v>24</v>
      </c>
      <c r="F336" s="1">
        <v>396</v>
      </c>
      <c r="G336" s="1">
        <v>610</v>
      </c>
      <c r="H336" s="1">
        <v>175</v>
      </c>
      <c r="I336" s="1">
        <v>565</v>
      </c>
      <c r="J336" s="1">
        <v>4.5999999999999996</v>
      </c>
      <c r="K336" s="1">
        <v>281</v>
      </c>
      <c r="L336" s="1" t="s">
        <v>25</v>
      </c>
      <c r="M336" s="1">
        <v>0</v>
      </c>
      <c r="N336" s="1">
        <v>407</v>
      </c>
      <c r="O336" s="1">
        <v>5</v>
      </c>
      <c r="P336" s="1" t="s">
        <v>63</v>
      </c>
      <c r="Q336" s="1" t="s">
        <v>111</v>
      </c>
      <c r="R336" s="1">
        <v>4963</v>
      </c>
      <c r="S336" s="1">
        <v>1966</v>
      </c>
      <c r="T336" s="1">
        <v>1379</v>
      </c>
      <c r="U336" s="1" t="s">
        <v>112</v>
      </c>
      <c r="V336" s="3" t="s">
        <v>765</v>
      </c>
    </row>
    <row r="337" spans="1:22">
      <c r="A337" s="1" t="s">
        <v>749</v>
      </c>
      <c r="B337" s="3" t="s">
        <v>766</v>
      </c>
      <c r="C337" s="1">
        <v>250</v>
      </c>
      <c r="D337" s="1">
        <v>82.3</v>
      </c>
      <c r="E337" s="1" t="s">
        <v>24</v>
      </c>
      <c r="F337" s="1">
        <v>484</v>
      </c>
      <c r="G337" s="1">
        <v>695</v>
      </c>
      <c r="H337" s="1">
        <v>174</v>
      </c>
      <c r="I337" s="1">
        <v>490</v>
      </c>
      <c r="J337" s="1">
        <v>3.7</v>
      </c>
      <c r="K337" s="1">
        <v>195</v>
      </c>
      <c r="L337" s="1" t="s">
        <v>25</v>
      </c>
      <c r="M337" s="1">
        <v>0</v>
      </c>
      <c r="N337" s="1">
        <v>407</v>
      </c>
      <c r="O337" s="1">
        <v>5</v>
      </c>
      <c r="P337" s="1" t="s">
        <v>63</v>
      </c>
      <c r="Q337" s="1" t="s">
        <v>111</v>
      </c>
      <c r="R337" s="1">
        <v>4963</v>
      </c>
      <c r="S337" s="1">
        <v>1966</v>
      </c>
      <c r="T337" s="1">
        <v>1379</v>
      </c>
      <c r="U337" s="1" t="s">
        <v>112</v>
      </c>
      <c r="V337" s="3" t="s">
        <v>767</v>
      </c>
    </row>
    <row r="338" spans="1:22">
      <c r="A338" s="1" t="s">
        <v>749</v>
      </c>
      <c r="B338" s="3" t="s">
        <v>768</v>
      </c>
      <c r="C338" s="1">
        <v>240</v>
      </c>
      <c r="D338" s="1">
        <v>97</v>
      </c>
      <c r="E338" s="1" t="s">
        <v>24</v>
      </c>
      <c r="F338" s="1">
        <v>396</v>
      </c>
      <c r="G338" s="1">
        <v>710</v>
      </c>
      <c r="H338" s="1">
        <v>188</v>
      </c>
      <c r="I338" s="1">
        <v>510</v>
      </c>
      <c r="J338" s="1">
        <v>3.8</v>
      </c>
      <c r="K338" s="1">
        <v>281</v>
      </c>
      <c r="L338" s="1" t="s">
        <v>25</v>
      </c>
      <c r="M338" s="1">
        <v>0</v>
      </c>
      <c r="N338" s="1">
        <v>446</v>
      </c>
      <c r="O338" s="1">
        <v>5</v>
      </c>
      <c r="P338" s="1" t="s">
        <v>63</v>
      </c>
      <c r="Q338" s="1" t="s">
        <v>111</v>
      </c>
      <c r="R338" s="1">
        <v>4974</v>
      </c>
      <c r="S338" s="1">
        <v>1967</v>
      </c>
      <c r="T338" s="1">
        <v>1409</v>
      </c>
      <c r="U338" s="1" t="s">
        <v>58</v>
      </c>
      <c r="V338" s="3" t="s">
        <v>769</v>
      </c>
    </row>
    <row r="339" spans="1:22">
      <c r="A339" s="1" t="s">
        <v>749</v>
      </c>
      <c r="B339" s="3" t="s">
        <v>770</v>
      </c>
      <c r="C339" s="1">
        <v>250</v>
      </c>
      <c r="D339" s="1">
        <v>97</v>
      </c>
      <c r="E339" s="1" t="s">
        <v>24</v>
      </c>
      <c r="F339" s="1">
        <v>396</v>
      </c>
      <c r="G339" s="1">
        <v>710</v>
      </c>
      <c r="H339" s="1">
        <v>177</v>
      </c>
      <c r="I339" s="1">
        <v>565</v>
      </c>
      <c r="J339" s="1">
        <v>3.7</v>
      </c>
      <c r="K339" s="1">
        <v>281</v>
      </c>
      <c r="L339" s="1" t="s">
        <v>25</v>
      </c>
      <c r="M339" s="1">
        <v>0</v>
      </c>
      <c r="N339" s="1">
        <v>407</v>
      </c>
      <c r="O339" s="1">
        <v>5</v>
      </c>
      <c r="P339" s="1" t="s">
        <v>63</v>
      </c>
      <c r="Q339" s="1" t="s">
        <v>111</v>
      </c>
      <c r="R339" s="1">
        <v>4963</v>
      </c>
      <c r="S339" s="1">
        <v>1966</v>
      </c>
      <c r="T339" s="1">
        <v>1379</v>
      </c>
      <c r="U339" s="1" t="s">
        <v>112</v>
      </c>
      <c r="V339" s="3" t="s">
        <v>771</v>
      </c>
    </row>
    <row r="340" spans="1:22">
      <c r="A340" s="1" t="s">
        <v>749</v>
      </c>
      <c r="B340" s="3" t="s">
        <v>772</v>
      </c>
      <c r="C340" s="1">
        <v>250</v>
      </c>
      <c r="D340" s="1">
        <v>97</v>
      </c>
      <c r="E340" s="1" t="s">
        <v>24</v>
      </c>
      <c r="F340" s="1">
        <v>396</v>
      </c>
      <c r="G340" s="1">
        <v>710</v>
      </c>
      <c r="H340" s="1">
        <v>186</v>
      </c>
      <c r="I340" s="1">
        <v>510</v>
      </c>
      <c r="J340" s="1">
        <v>3.7</v>
      </c>
      <c r="K340" s="1">
        <v>281</v>
      </c>
      <c r="L340" s="1" t="s">
        <v>25</v>
      </c>
      <c r="M340" s="1">
        <v>0</v>
      </c>
      <c r="N340" s="1">
        <v>446</v>
      </c>
      <c r="O340" s="1">
        <v>5</v>
      </c>
      <c r="P340" s="1" t="s">
        <v>63</v>
      </c>
      <c r="Q340" s="1" t="s">
        <v>111</v>
      </c>
      <c r="R340" s="1">
        <v>4963</v>
      </c>
      <c r="S340" s="1">
        <v>1966</v>
      </c>
      <c r="T340" s="1">
        <v>1390</v>
      </c>
      <c r="U340" s="1" t="s">
        <v>58</v>
      </c>
      <c r="V340" s="3" t="s">
        <v>773</v>
      </c>
    </row>
    <row r="341" spans="1:22">
      <c r="A341" s="1" t="s">
        <v>749</v>
      </c>
      <c r="B341" s="3" t="s">
        <v>774</v>
      </c>
      <c r="C341" s="1">
        <v>250</v>
      </c>
      <c r="D341" s="1">
        <v>82.3</v>
      </c>
      <c r="E341" s="1" t="s">
        <v>24</v>
      </c>
      <c r="F341" s="1">
        <v>484</v>
      </c>
      <c r="G341" s="1">
        <v>695</v>
      </c>
      <c r="H341" s="1">
        <v>183</v>
      </c>
      <c r="I341" s="1">
        <v>440</v>
      </c>
      <c r="J341" s="1">
        <v>3.7</v>
      </c>
      <c r="K341" s="1">
        <v>195</v>
      </c>
      <c r="L341" s="1" t="s">
        <v>25</v>
      </c>
      <c r="M341" s="1">
        <v>0</v>
      </c>
      <c r="N341" s="1">
        <v>446</v>
      </c>
      <c r="O341" s="1">
        <v>5</v>
      </c>
      <c r="P341" s="1" t="s">
        <v>63</v>
      </c>
      <c r="Q341" s="1" t="s">
        <v>111</v>
      </c>
      <c r="R341" s="1">
        <v>4963</v>
      </c>
      <c r="S341" s="1">
        <v>1966</v>
      </c>
      <c r="T341" s="1">
        <v>1390</v>
      </c>
      <c r="U341" s="1" t="s">
        <v>58</v>
      </c>
      <c r="V341" s="3" t="s">
        <v>775</v>
      </c>
    </row>
    <row r="342" spans="1:22">
      <c r="A342" s="1" t="s">
        <v>749</v>
      </c>
      <c r="B342" s="3" t="s">
        <v>776</v>
      </c>
      <c r="C342" s="1">
        <v>250</v>
      </c>
      <c r="D342" s="1">
        <v>97</v>
      </c>
      <c r="E342" s="1" t="s">
        <v>24</v>
      </c>
      <c r="F342" s="1">
        <v>396</v>
      </c>
      <c r="G342" s="1">
        <v>790</v>
      </c>
      <c r="H342" s="1">
        <v>176</v>
      </c>
      <c r="I342" s="1">
        <v>535</v>
      </c>
      <c r="J342" s="1">
        <v>3.3</v>
      </c>
      <c r="K342" s="1">
        <v>281</v>
      </c>
      <c r="L342" s="1" t="s">
        <v>25</v>
      </c>
      <c r="M342" s="1">
        <v>0</v>
      </c>
      <c r="N342" s="1">
        <v>366</v>
      </c>
      <c r="O342" s="1">
        <v>5</v>
      </c>
      <c r="P342" s="1" t="s">
        <v>63</v>
      </c>
      <c r="Q342" s="1" t="s">
        <v>111</v>
      </c>
      <c r="R342" s="1">
        <v>4963</v>
      </c>
      <c r="S342" s="1">
        <v>1966</v>
      </c>
      <c r="T342" s="1">
        <v>1381</v>
      </c>
      <c r="U342" s="1" t="s">
        <v>112</v>
      </c>
      <c r="V342" s="3" t="s">
        <v>777</v>
      </c>
    </row>
    <row r="343" spans="1:22">
      <c r="A343" s="1" t="s">
        <v>749</v>
      </c>
      <c r="B343" s="3" t="s">
        <v>778</v>
      </c>
      <c r="C343" s="1">
        <v>250</v>
      </c>
      <c r="D343" s="1">
        <v>97</v>
      </c>
      <c r="E343" s="1" t="s">
        <v>24</v>
      </c>
      <c r="F343" s="1">
        <v>396</v>
      </c>
      <c r="G343" s="1">
        <v>790</v>
      </c>
      <c r="H343" s="1">
        <v>185</v>
      </c>
      <c r="I343" s="1">
        <v>505</v>
      </c>
      <c r="J343" s="1">
        <v>3.3</v>
      </c>
      <c r="K343" s="1">
        <v>281</v>
      </c>
      <c r="L343" s="1" t="s">
        <v>25</v>
      </c>
      <c r="M343" s="1">
        <v>0</v>
      </c>
      <c r="N343" s="1">
        <v>405</v>
      </c>
      <c r="O343" s="1">
        <v>5</v>
      </c>
      <c r="P343" s="1" t="s">
        <v>63</v>
      </c>
      <c r="Q343" s="1" t="s">
        <v>111</v>
      </c>
      <c r="R343" s="1">
        <v>4963</v>
      </c>
      <c r="S343" s="1">
        <v>1966</v>
      </c>
      <c r="T343" s="1">
        <v>1392</v>
      </c>
      <c r="U343" s="1" t="s">
        <v>58</v>
      </c>
      <c r="V343" s="3" t="s">
        <v>779</v>
      </c>
    </row>
    <row r="344" spans="1:22">
      <c r="A344" s="1" t="s">
        <v>749</v>
      </c>
      <c r="B344" s="3" t="s">
        <v>780</v>
      </c>
      <c r="C344" s="1">
        <v>230</v>
      </c>
      <c r="D344" s="1">
        <v>97</v>
      </c>
      <c r="E344" s="1" t="s">
        <v>24</v>
      </c>
      <c r="F344" s="1">
        <v>396</v>
      </c>
      <c r="G344" s="1">
        <v>420</v>
      </c>
      <c r="H344" s="1">
        <v>168</v>
      </c>
      <c r="I344" s="1">
        <v>575</v>
      </c>
      <c r="J344" s="1">
        <v>4.8</v>
      </c>
      <c r="K344" s="1">
        <v>281</v>
      </c>
      <c r="L344" s="1" t="s">
        <v>25</v>
      </c>
      <c r="M344" s="1">
        <v>0</v>
      </c>
      <c r="N344" s="1">
        <v>407</v>
      </c>
      <c r="O344" s="1">
        <v>5</v>
      </c>
      <c r="P344" s="1" t="s">
        <v>56</v>
      </c>
      <c r="Q344" s="1" t="s">
        <v>111</v>
      </c>
      <c r="R344" s="1">
        <v>4963</v>
      </c>
      <c r="S344" s="1">
        <v>1966</v>
      </c>
      <c r="T344" s="1">
        <v>1379</v>
      </c>
      <c r="U344" s="1" t="s">
        <v>112</v>
      </c>
      <c r="V344" s="3" t="s">
        <v>781</v>
      </c>
    </row>
    <row r="345" spans="1:22">
      <c r="A345" s="1" t="s">
        <v>749</v>
      </c>
      <c r="B345" s="3" t="s">
        <v>782</v>
      </c>
      <c r="C345" s="1">
        <v>230</v>
      </c>
      <c r="D345" s="1">
        <v>97</v>
      </c>
      <c r="E345" s="1" t="s">
        <v>24</v>
      </c>
      <c r="F345" s="1">
        <v>396</v>
      </c>
      <c r="G345" s="1">
        <v>420</v>
      </c>
      <c r="H345" s="1">
        <v>176</v>
      </c>
      <c r="I345" s="1">
        <v>530</v>
      </c>
      <c r="J345" s="1">
        <v>4.8</v>
      </c>
      <c r="K345" s="1">
        <v>281</v>
      </c>
      <c r="L345" s="1" t="s">
        <v>25</v>
      </c>
      <c r="M345" s="1">
        <v>0</v>
      </c>
      <c r="N345" s="1">
        <v>446</v>
      </c>
      <c r="O345" s="1">
        <v>5</v>
      </c>
      <c r="P345" s="1" t="s">
        <v>56</v>
      </c>
      <c r="Q345" s="1" t="s">
        <v>111</v>
      </c>
      <c r="R345" s="1">
        <v>4963</v>
      </c>
      <c r="S345" s="1">
        <v>1966</v>
      </c>
      <c r="T345" s="1">
        <v>1390</v>
      </c>
      <c r="U345" s="1" t="s">
        <v>58</v>
      </c>
      <c r="V345" s="3" t="s">
        <v>783</v>
      </c>
    </row>
    <row r="346" spans="1:22">
      <c r="A346" s="1" t="s">
        <v>749</v>
      </c>
      <c r="B346" s="3" t="s">
        <v>784</v>
      </c>
      <c r="C346" s="1">
        <v>230</v>
      </c>
      <c r="D346" s="1">
        <v>82.3</v>
      </c>
      <c r="E346" s="1" t="s">
        <v>24</v>
      </c>
      <c r="F346" s="1">
        <v>484</v>
      </c>
      <c r="G346" s="1">
        <v>410</v>
      </c>
      <c r="H346" s="1">
        <v>173</v>
      </c>
      <c r="I346" s="1">
        <v>460</v>
      </c>
      <c r="J346" s="1">
        <v>4.8</v>
      </c>
      <c r="K346" s="1">
        <v>195</v>
      </c>
      <c r="L346" s="1" t="s">
        <v>25</v>
      </c>
      <c r="M346" s="1">
        <v>0</v>
      </c>
      <c r="N346" s="1">
        <v>446</v>
      </c>
      <c r="O346" s="1">
        <v>5</v>
      </c>
      <c r="P346" s="1" t="s">
        <v>56</v>
      </c>
      <c r="Q346" s="1" t="s">
        <v>111</v>
      </c>
      <c r="R346" s="1">
        <v>4963</v>
      </c>
      <c r="S346" s="1">
        <v>1966</v>
      </c>
      <c r="T346" s="1">
        <v>1390</v>
      </c>
      <c r="U346" s="1" t="s">
        <v>58</v>
      </c>
      <c r="V346" s="3" t="s">
        <v>785</v>
      </c>
    </row>
    <row r="347" spans="1:22">
      <c r="A347" s="1" t="s">
        <v>749</v>
      </c>
      <c r="B347" s="3" t="s">
        <v>786</v>
      </c>
      <c r="C347" s="1">
        <v>260</v>
      </c>
      <c r="D347" s="1">
        <v>97</v>
      </c>
      <c r="E347" s="1" t="s">
        <v>24</v>
      </c>
      <c r="F347" s="1">
        <v>396</v>
      </c>
      <c r="G347" s="1">
        <v>940</v>
      </c>
      <c r="H347" s="1">
        <v>174</v>
      </c>
      <c r="I347" s="1">
        <v>535</v>
      </c>
      <c r="J347" s="1">
        <v>2.7</v>
      </c>
      <c r="K347" s="1">
        <v>281</v>
      </c>
      <c r="L347" s="1" t="s">
        <v>25</v>
      </c>
      <c r="M347" s="1">
        <v>0</v>
      </c>
      <c r="N347" s="1">
        <v>366</v>
      </c>
      <c r="O347" s="1">
        <v>5</v>
      </c>
      <c r="P347" s="1" t="s">
        <v>63</v>
      </c>
      <c r="Q347" s="1" t="s">
        <v>111</v>
      </c>
      <c r="R347" s="1">
        <v>4963</v>
      </c>
      <c r="S347" s="1">
        <v>1966</v>
      </c>
      <c r="T347" s="1">
        <v>1379</v>
      </c>
      <c r="U347" s="1" t="s">
        <v>112</v>
      </c>
      <c r="V347" s="3" t="s">
        <v>787</v>
      </c>
    </row>
    <row r="348" spans="1:22">
      <c r="A348" s="1" t="s">
        <v>749</v>
      </c>
      <c r="B348" s="3" t="s">
        <v>788</v>
      </c>
      <c r="C348" s="1">
        <v>250</v>
      </c>
      <c r="D348" s="1">
        <v>97</v>
      </c>
      <c r="E348" s="1" t="s">
        <v>24</v>
      </c>
      <c r="F348" s="1">
        <v>396</v>
      </c>
      <c r="G348" s="1">
        <v>940</v>
      </c>
      <c r="H348" s="1">
        <v>188</v>
      </c>
      <c r="I348" s="1">
        <v>495</v>
      </c>
      <c r="J348" s="1">
        <v>2.8</v>
      </c>
      <c r="K348" s="1">
        <v>281</v>
      </c>
      <c r="L348" s="1" t="s">
        <v>25</v>
      </c>
      <c r="M348" s="1">
        <v>0</v>
      </c>
      <c r="N348" s="1">
        <v>405</v>
      </c>
      <c r="O348" s="1">
        <v>5</v>
      </c>
      <c r="P348" s="1" t="s">
        <v>63</v>
      </c>
      <c r="Q348" s="1" t="s">
        <v>111</v>
      </c>
      <c r="R348" s="1">
        <v>4974</v>
      </c>
      <c r="S348" s="1">
        <v>1967</v>
      </c>
      <c r="T348" s="1">
        <v>1412</v>
      </c>
      <c r="U348" s="1" t="s">
        <v>58</v>
      </c>
      <c r="V348" s="3" t="s">
        <v>789</v>
      </c>
    </row>
    <row r="349" spans="1:22">
      <c r="A349" s="1" t="s">
        <v>749</v>
      </c>
      <c r="B349" s="3" t="s">
        <v>790</v>
      </c>
      <c r="C349" s="1">
        <v>290</v>
      </c>
      <c r="D349" s="1">
        <v>97</v>
      </c>
      <c r="E349" s="1" t="s">
        <v>24</v>
      </c>
      <c r="F349" s="1">
        <v>396</v>
      </c>
      <c r="G349" s="1">
        <v>1340</v>
      </c>
      <c r="H349" s="1">
        <v>184</v>
      </c>
      <c r="I349" s="1">
        <v>475</v>
      </c>
      <c r="J349" s="1">
        <v>2.2999999999999998</v>
      </c>
      <c r="K349" s="1">
        <v>281</v>
      </c>
      <c r="L349" s="1" t="s">
        <v>25</v>
      </c>
      <c r="M349" s="1">
        <v>0</v>
      </c>
      <c r="N349" s="1">
        <v>326</v>
      </c>
      <c r="O349" s="1">
        <v>5</v>
      </c>
      <c r="P349" s="1" t="s">
        <v>63</v>
      </c>
      <c r="Q349" s="1" t="s">
        <v>111</v>
      </c>
      <c r="R349" s="1">
        <v>4968</v>
      </c>
      <c r="S349" s="1">
        <v>1966</v>
      </c>
      <c r="T349" s="1">
        <v>1378</v>
      </c>
      <c r="U349" s="1" t="s">
        <v>112</v>
      </c>
      <c r="V349" s="3" t="s">
        <v>791</v>
      </c>
    </row>
    <row r="350" spans="1:22">
      <c r="A350" s="1" t="s">
        <v>749</v>
      </c>
      <c r="B350" s="3" t="s">
        <v>792</v>
      </c>
      <c r="C350" s="1">
        <v>305</v>
      </c>
      <c r="D350" s="1">
        <v>97</v>
      </c>
      <c r="E350" s="1" t="s">
        <v>24</v>
      </c>
      <c r="F350" s="1">
        <v>396</v>
      </c>
      <c r="G350" s="1">
        <v>1340</v>
      </c>
      <c r="H350" s="1">
        <v>180</v>
      </c>
      <c r="I350" s="1">
        <v>475</v>
      </c>
      <c r="J350" s="1">
        <v>2.2000000000000002</v>
      </c>
      <c r="K350" s="1">
        <v>281</v>
      </c>
      <c r="L350" s="1" t="s">
        <v>25</v>
      </c>
      <c r="M350" s="1">
        <v>0</v>
      </c>
      <c r="N350" s="1">
        <v>367</v>
      </c>
      <c r="O350" s="1">
        <v>2</v>
      </c>
      <c r="P350" s="1" t="s">
        <v>63</v>
      </c>
      <c r="Q350" s="1" t="s">
        <v>111</v>
      </c>
      <c r="R350" s="1">
        <v>4968</v>
      </c>
      <c r="S350" s="1">
        <v>1966</v>
      </c>
      <c r="T350" s="1">
        <v>1378</v>
      </c>
      <c r="U350" s="1" t="s">
        <v>112</v>
      </c>
      <c r="V350" s="3" t="s">
        <v>793</v>
      </c>
    </row>
    <row r="351" spans="1:22">
      <c r="A351" s="1" t="s">
        <v>749</v>
      </c>
      <c r="B351" s="3" t="s">
        <v>794</v>
      </c>
      <c r="C351" s="1">
        <v>260</v>
      </c>
      <c r="D351" s="1">
        <v>97</v>
      </c>
      <c r="E351" s="1" t="s">
        <v>24</v>
      </c>
      <c r="F351" s="1">
        <v>396</v>
      </c>
      <c r="G351" s="1">
        <v>1110</v>
      </c>
      <c r="H351" s="1">
        <v>174</v>
      </c>
      <c r="I351" s="1">
        <v>525</v>
      </c>
      <c r="J351" s="1">
        <v>2.4</v>
      </c>
      <c r="K351" s="1">
        <v>281</v>
      </c>
      <c r="L351" s="1" t="s">
        <v>25</v>
      </c>
      <c r="M351" s="1">
        <v>0</v>
      </c>
      <c r="N351" s="1">
        <v>366</v>
      </c>
      <c r="O351" s="1">
        <v>5</v>
      </c>
      <c r="P351" s="1" t="s">
        <v>63</v>
      </c>
      <c r="Q351" s="1" t="s">
        <v>111</v>
      </c>
      <c r="R351" s="1">
        <v>4963</v>
      </c>
      <c r="S351" s="1">
        <v>1966</v>
      </c>
      <c r="T351" s="1">
        <v>1378</v>
      </c>
      <c r="U351" s="1" t="s">
        <v>112</v>
      </c>
      <c r="V351" s="3" t="s">
        <v>795</v>
      </c>
    </row>
    <row r="352" spans="1:22">
      <c r="A352" s="1" t="s">
        <v>749</v>
      </c>
      <c r="B352" s="3" t="s">
        <v>796</v>
      </c>
      <c r="C352" s="1">
        <v>250</v>
      </c>
      <c r="D352" s="1">
        <v>97</v>
      </c>
      <c r="E352" s="1" t="s">
        <v>24</v>
      </c>
      <c r="F352" s="1">
        <v>396</v>
      </c>
      <c r="G352" s="1">
        <v>1110</v>
      </c>
      <c r="H352" s="1">
        <v>188</v>
      </c>
      <c r="I352" s="1">
        <v>485</v>
      </c>
      <c r="J352" s="1">
        <v>2.5</v>
      </c>
      <c r="K352" s="1">
        <v>281</v>
      </c>
      <c r="L352" s="1" t="s">
        <v>25</v>
      </c>
      <c r="M352" s="1">
        <v>0</v>
      </c>
      <c r="N352" s="1">
        <v>405</v>
      </c>
      <c r="O352" s="1">
        <v>5</v>
      </c>
      <c r="P352" s="1" t="s">
        <v>63</v>
      </c>
      <c r="Q352" s="1" t="s">
        <v>111</v>
      </c>
      <c r="R352" s="1">
        <v>4974</v>
      </c>
      <c r="S352" s="1">
        <v>1967</v>
      </c>
      <c r="T352" s="1">
        <v>1407</v>
      </c>
      <c r="U352" s="1" t="s">
        <v>58</v>
      </c>
      <c r="V352" s="3" t="s">
        <v>797</v>
      </c>
    </row>
    <row r="353" spans="1:22">
      <c r="A353" s="1" t="s">
        <v>749</v>
      </c>
      <c r="B353" s="3" t="s">
        <v>798</v>
      </c>
      <c r="C353" s="1">
        <v>260</v>
      </c>
      <c r="D353" s="1">
        <v>97</v>
      </c>
      <c r="E353" s="1" t="s">
        <v>24</v>
      </c>
      <c r="F353" s="1">
        <v>396</v>
      </c>
      <c r="G353" s="1">
        <v>1110</v>
      </c>
      <c r="H353" s="1">
        <v>183</v>
      </c>
      <c r="I353" s="1">
        <v>505</v>
      </c>
      <c r="J353" s="1">
        <v>2.4</v>
      </c>
      <c r="K353" s="1">
        <v>281</v>
      </c>
      <c r="L353" s="1" t="s">
        <v>25</v>
      </c>
      <c r="M353" s="1">
        <v>0</v>
      </c>
      <c r="N353" s="1">
        <v>405</v>
      </c>
      <c r="O353" s="1">
        <v>5</v>
      </c>
      <c r="P353" s="1" t="s">
        <v>63</v>
      </c>
      <c r="Q353" s="1" t="s">
        <v>111</v>
      </c>
      <c r="R353" s="1">
        <v>4963</v>
      </c>
      <c r="S353" s="1">
        <v>1966</v>
      </c>
      <c r="T353" s="1">
        <v>1388</v>
      </c>
      <c r="U353" s="1" t="s">
        <v>58</v>
      </c>
      <c r="V353" s="3" t="s">
        <v>799</v>
      </c>
    </row>
    <row r="354" spans="1:22">
      <c r="A354" s="1" t="s">
        <v>749</v>
      </c>
      <c r="B354" s="3" t="s">
        <v>800</v>
      </c>
      <c r="C354" s="1">
        <v>260</v>
      </c>
      <c r="D354" s="1">
        <v>97</v>
      </c>
      <c r="E354" s="1" t="s">
        <v>24</v>
      </c>
      <c r="F354" s="1">
        <v>396</v>
      </c>
      <c r="G354" s="1">
        <v>940</v>
      </c>
      <c r="H354" s="1">
        <v>184</v>
      </c>
      <c r="I354" s="1">
        <v>505</v>
      </c>
      <c r="J354" s="1">
        <v>2.7</v>
      </c>
      <c r="K354" s="1">
        <v>281</v>
      </c>
      <c r="L354" s="1" t="s">
        <v>25</v>
      </c>
      <c r="M354" s="1">
        <v>0</v>
      </c>
      <c r="N354" s="1">
        <v>405</v>
      </c>
      <c r="O354" s="1">
        <v>5</v>
      </c>
      <c r="P354" s="1" t="s">
        <v>63</v>
      </c>
      <c r="Q354" s="1" t="s">
        <v>111</v>
      </c>
      <c r="R354" s="1">
        <v>4963</v>
      </c>
      <c r="S354" s="1">
        <v>1966</v>
      </c>
      <c r="T354" s="1">
        <v>1392</v>
      </c>
      <c r="U354" s="1" t="s">
        <v>58</v>
      </c>
      <c r="V354" s="3" t="s">
        <v>801</v>
      </c>
    </row>
    <row r="355" spans="1:22">
      <c r="A355" s="1" t="s">
        <v>802</v>
      </c>
      <c r="B355" s="3" t="s">
        <v>803</v>
      </c>
      <c r="C355" s="1">
        <v>150</v>
      </c>
      <c r="D355" s="1">
        <v>40</v>
      </c>
      <c r="E355" s="1" t="s">
        <v>24</v>
      </c>
      <c r="F355" s="1">
        <v>93</v>
      </c>
      <c r="G355" s="1">
        <v>225</v>
      </c>
      <c r="H355" s="1">
        <v>124</v>
      </c>
      <c r="I355" s="1">
        <v>245</v>
      </c>
      <c r="J355" s="1">
        <v>9.1999999999999993</v>
      </c>
      <c r="K355" s="1">
        <v>55</v>
      </c>
      <c r="L355" s="1" t="s">
        <v>25</v>
      </c>
      <c r="M355" s="1">
        <v>750</v>
      </c>
      <c r="N355" s="1">
        <v>420</v>
      </c>
      <c r="O355" s="1">
        <v>5</v>
      </c>
      <c r="P355" s="1" t="s">
        <v>26</v>
      </c>
      <c r="Q355" s="1" t="s">
        <v>33</v>
      </c>
      <c r="R355" s="1">
        <v>4143</v>
      </c>
      <c r="S355" s="1">
        <v>1796</v>
      </c>
      <c r="T355" s="1">
        <v>1552</v>
      </c>
      <c r="U355" s="1" t="s">
        <v>34</v>
      </c>
      <c r="V355" s="3" t="s">
        <v>804</v>
      </c>
    </row>
    <row r="356" spans="1:22">
      <c r="A356" s="1" t="s">
        <v>802</v>
      </c>
      <c r="B356" s="3" t="s">
        <v>805</v>
      </c>
      <c r="C356" s="1">
        <v>150</v>
      </c>
      <c r="D356" s="1">
        <v>52</v>
      </c>
      <c r="E356" s="1" t="s">
        <v>24</v>
      </c>
      <c r="F356" s="1">
        <v>184</v>
      </c>
      <c r="G356" s="1">
        <v>245</v>
      </c>
      <c r="H356" s="1">
        <v>127</v>
      </c>
      <c r="I356" s="1">
        <v>315</v>
      </c>
      <c r="J356" s="1">
        <v>8.1999999999999993</v>
      </c>
      <c r="K356" s="1">
        <v>70</v>
      </c>
      <c r="L356" s="1" t="s">
        <v>25</v>
      </c>
      <c r="M356" s="1">
        <v>750</v>
      </c>
      <c r="N356" s="1">
        <v>420</v>
      </c>
      <c r="O356" s="1">
        <v>5</v>
      </c>
      <c r="P356" s="1" t="s">
        <v>26</v>
      </c>
      <c r="Q356" s="1" t="s">
        <v>33</v>
      </c>
      <c r="R356" s="1">
        <v>4143</v>
      </c>
      <c r="S356" s="1">
        <v>1796</v>
      </c>
      <c r="T356" s="1">
        <v>1552</v>
      </c>
      <c r="U356" s="1" t="s">
        <v>34</v>
      </c>
      <c r="V356" s="3" t="s">
        <v>806</v>
      </c>
    </row>
    <row r="357" spans="1:22">
      <c r="A357" s="1" t="s">
        <v>802</v>
      </c>
      <c r="B357" s="3" t="s">
        <v>807</v>
      </c>
      <c r="C357" s="1">
        <v>150</v>
      </c>
      <c r="D357" s="1">
        <v>40</v>
      </c>
      <c r="E357" s="1" t="s">
        <v>24</v>
      </c>
      <c r="F357" s="1">
        <v>93</v>
      </c>
      <c r="G357" s="1">
        <v>225</v>
      </c>
      <c r="H357" s="1">
        <v>132</v>
      </c>
      <c r="I357" s="1">
        <v>250</v>
      </c>
      <c r="J357" s="1">
        <v>9</v>
      </c>
      <c r="K357" s="1">
        <v>55</v>
      </c>
      <c r="L357" s="1" t="s">
        <v>25</v>
      </c>
      <c r="M357" s="1">
        <v>500</v>
      </c>
      <c r="N357" s="1">
        <v>326</v>
      </c>
      <c r="O357" s="1">
        <v>5</v>
      </c>
      <c r="P357" s="1" t="s">
        <v>26</v>
      </c>
      <c r="Q357" s="1" t="s">
        <v>27</v>
      </c>
      <c r="R357" s="1">
        <v>3922</v>
      </c>
      <c r="S357" s="1">
        <v>1808</v>
      </c>
      <c r="T357" s="1">
        <v>1489</v>
      </c>
      <c r="U357" s="1" t="s">
        <v>28</v>
      </c>
      <c r="V357" s="3" t="s">
        <v>808</v>
      </c>
    </row>
    <row r="358" spans="1:22">
      <c r="A358" s="1" t="s">
        <v>802</v>
      </c>
      <c r="B358" s="3" t="s">
        <v>809</v>
      </c>
      <c r="C358" s="1">
        <v>130</v>
      </c>
      <c r="D358" s="1">
        <v>40</v>
      </c>
      <c r="E358" s="1" t="s">
        <v>24</v>
      </c>
      <c r="F358" s="1">
        <v>93</v>
      </c>
      <c r="G358" s="1">
        <v>215</v>
      </c>
      <c r="H358" s="1">
        <v>129</v>
      </c>
      <c r="I358" s="1">
        <v>255</v>
      </c>
      <c r="J358" s="1">
        <v>12</v>
      </c>
      <c r="K358" s="1"/>
      <c r="L358" s="1" t="s">
        <v>25</v>
      </c>
      <c r="M358" s="1">
        <v>500</v>
      </c>
      <c r="N358" s="1">
        <v>326</v>
      </c>
      <c r="O358" s="1">
        <v>5</v>
      </c>
      <c r="P358" s="1" t="s">
        <v>26</v>
      </c>
      <c r="Q358" s="1" t="s">
        <v>27</v>
      </c>
      <c r="R358" s="1">
        <v>3922</v>
      </c>
      <c r="S358" s="1">
        <v>1808</v>
      </c>
      <c r="T358" s="1">
        <v>1489</v>
      </c>
      <c r="U358" s="1" t="s">
        <v>28</v>
      </c>
      <c r="V358" s="3" t="s">
        <v>810</v>
      </c>
    </row>
    <row r="359" spans="1:22">
      <c r="A359" s="1" t="s">
        <v>802</v>
      </c>
      <c r="B359" s="3" t="s">
        <v>811</v>
      </c>
      <c r="C359" s="1">
        <v>150</v>
      </c>
      <c r="D359" s="1">
        <v>52</v>
      </c>
      <c r="E359" s="1" t="s">
        <v>24</v>
      </c>
      <c r="F359" s="1">
        <v>184</v>
      </c>
      <c r="G359" s="1">
        <v>245</v>
      </c>
      <c r="H359" s="1">
        <v>129</v>
      </c>
      <c r="I359" s="1">
        <v>320</v>
      </c>
      <c r="J359" s="1">
        <v>8</v>
      </c>
      <c r="K359" s="1">
        <v>70</v>
      </c>
      <c r="L359" s="1" t="s">
        <v>25</v>
      </c>
      <c r="M359" s="1">
        <v>500</v>
      </c>
      <c r="N359" s="1">
        <v>326</v>
      </c>
      <c r="O359" s="1">
        <v>5</v>
      </c>
      <c r="P359" s="1" t="s">
        <v>26</v>
      </c>
      <c r="Q359" s="1" t="s">
        <v>27</v>
      </c>
      <c r="R359" s="1">
        <v>3922</v>
      </c>
      <c r="S359" s="1">
        <v>1808</v>
      </c>
      <c r="T359" s="1">
        <v>1489</v>
      </c>
      <c r="U359" s="1" t="s">
        <v>28</v>
      </c>
      <c r="V359" s="3" t="s">
        <v>812</v>
      </c>
    </row>
    <row r="360" spans="1:22">
      <c r="A360" s="1" t="s">
        <v>802</v>
      </c>
      <c r="B360" s="3" t="s">
        <v>813</v>
      </c>
      <c r="C360" s="1">
        <v>135</v>
      </c>
      <c r="D360" s="1">
        <v>45</v>
      </c>
      <c r="E360" s="1" t="s">
        <v>24</v>
      </c>
      <c r="F360" s="1">
        <v>484</v>
      </c>
      <c r="G360" s="1">
        <v>245</v>
      </c>
      <c r="H360" s="1">
        <v>158</v>
      </c>
      <c r="I360" s="1">
        <v>225</v>
      </c>
      <c r="J360" s="1">
        <v>12.6</v>
      </c>
      <c r="K360" s="1">
        <v>50</v>
      </c>
      <c r="L360" s="1" t="s">
        <v>25</v>
      </c>
      <c r="M360" s="1">
        <v>1500</v>
      </c>
      <c r="N360" s="1">
        <v>950</v>
      </c>
      <c r="O360" s="1">
        <v>5</v>
      </c>
      <c r="P360" s="1" t="s">
        <v>26</v>
      </c>
      <c r="Q360" s="1" t="s">
        <v>216</v>
      </c>
      <c r="R360" s="1">
        <v>4486</v>
      </c>
      <c r="S360" s="1">
        <v>1860</v>
      </c>
      <c r="T360" s="1">
        <v>1838</v>
      </c>
      <c r="U360" s="1" t="s">
        <v>217</v>
      </c>
      <c r="V360" s="3" t="s">
        <v>814</v>
      </c>
    </row>
    <row r="361" spans="1:22">
      <c r="A361" s="1" t="s">
        <v>802</v>
      </c>
      <c r="B361" s="3" t="s">
        <v>815</v>
      </c>
      <c r="C361" s="1">
        <v>130</v>
      </c>
      <c r="D361" s="1">
        <v>45</v>
      </c>
      <c r="E361" s="1" t="s">
        <v>24</v>
      </c>
      <c r="F361" s="1">
        <v>484</v>
      </c>
      <c r="G361" s="1">
        <v>245</v>
      </c>
      <c r="H361" s="1">
        <v>170</v>
      </c>
      <c r="I361" s="1">
        <v>220</v>
      </c>
      <c r="J361" s="1">
        <v>13.3</v>
      </c>
      <c r="K361" s="1">
        <v>50</v>
      </c>
      <c r="L361" s="1" t="s">
        <v>25</v>
      </c>
      <c r="M361" s="1">
        <v>1500</v>
      </c>
      <c r="N361" s="1">
        <v>500</v>
      </c>
      <c r="O361" s="1">
        <v>7</v>
      </c>
      <c r="P361" s="1" t="s">
        <v>26</v>
      </c>
      <c r="Q361" s="1" t="s">
        <v>216</v>
      </c>
      <c r="R361" s="1">
        <v>4911</v>
      </c>
      <c r="S361" s="1">
        <v>1860</v>
      </c>
      <c r="T361" s="1">
        <v>1815</v>
      </c>
      <c r="U361" s="1" t="s">
        <v>217</v>
      </c>
      <c r="V361" s="3" t="s">
        <v>816</v>
      </c>
    </row>
    <row r="362" spans="1:22">
      <c r="A362" s="1" t="s">
        <v>802</v>
      </c>
      <c r="B362" s="3" t="s">
        <v>817</v>
      </c>
      <c r="C362" s="1">
        <v>150</v>
      </c>
      <c r="D362" s="1">
        <v>60</v>
      </c>
      <c r="E362" s="1" t="s">
        <v>24</v>
      </c>
      <c r="F362" s="1">
        <v>288</v>
      </c>
      <c r="G362" s="1">
        <v>250</v>
      </c>
      <c r="H362" s="1">
        <v>125</v>
      </c>
      <c r="I362" s="1">
        <v>380</v>
      </c>
      <c r="J362" s="1">
        <v>10.5</v>
      </c>
      <c r="K362" s="1">
        <v>88</v>
      </c>
      <c r="L362" s="1" t="s">
        <v>25</v>
      </c>
      <c r="M362" s="1">
        <v>500</v>
      </c>
      <c r="N362" s="1">
        <v>440</v>
      </c>
      <c r="O362" s="1">
        <v>5</v>
      </c>
      <c r="P362" s="1" t="s">
        <v>26</v>
      </c>
      <c r="Q362" s="1" t="s">
        <v>169</v>
      </c>
      <c r="R362" s="1">
        <v>4200</v>
      </c>
      <c r="S362" s="1">
        <v>1860</v>
      </c>
      <c r="T362" s="1">
        <v>1505</v>
      </c>
      <c r="U362" s="1" t="s">
        <v>28</v>
      </c>
      <c r="V362" s="3" t="s">
        <v>818</v>
      </c>
    </row>
    <row r="363" spans="1:22">
      <c r="A363" s="1" t="s">
        <v>802</v>
      </c>
      <c r="B363" s="3" t="s">
        <v>819</v>
      </c>
      <c r="C363" s="1">
        <v>160</v>
      </c>
      <c r="D363" s="1">
        <v>60</v>
      </c>
      <c r="E363" s="1" t="s">
        <v>24</v>
      </c>
      <c r="F363" s="1">
        <v>288</v>
      </c>
      <c r="G363" s="1">
        <v>300</v>
      </c>
      <c r="H363" s="1">
        <v>133</v>
      </c>
      <c r="I363" s="1">
        <v>380</v>
      </c>
      <c r="J363" s="1">
        <v>7.4</v>
      </c>
      <c r="K363" s="1">
        <v>88</v>
      </c>
      <c r="L363" s="1" t="s">
        <v>25</v>
      </c>
      <c r="M363" s="1">
        <v>900</v>
      </c>
      <c r="N363" s="1">
        <v>440</v>
      </c>
      <c r="O363" s="1">
        <v>5</v>
      </c>
      <c r="P363" s="1" t="s">
        <v>26</v>
      </c>
      <c r="Q363" s="1" t="s">
        <v>169</v>
      </c>
      <c r="R363" s="1">
        <v>4200</v>
      </c>
      <c r="S363" s="1">
        <v>1860</v>
      </c>
      <c r="T363" s="1">
        <v>1505</v>
      </c>
      <c r="U363" s="1" t="s">
        <v>28</v>
      </c>
      <c r="V363" s="3" t="s">
        <v>820</v>
      </c>
    </row>
    <row r="364" spans="1:22">
      <c r="A364" s="1" t="s">
        <v>802</v>
      </c>
      <c r="B364" s="3" t="s">
        <v>821</v>
      </c>
      <c r="C364" s="1">
        <v>150</v>
      </c>
      <c r="D364" s="1">
        <v>60</v>
      </c>
      <c r="E364" s="1" t="s">
        <v>24</v>
      </c>
      <c r="F364" s="1">
        <v>192</v>
      </c>
      <c r="G364" s="1">
        <v>280</v>
      </c>
      <c r="H364" s="1">
        <v>144</v>
      </c>
      <c r="I364" s="1">
        <v>340</v>
      </c>
      <c r="J364" s="1">
        <v>8.6</v>
      </c>
      <c r="K364" s="1">
        <v>75</v>
      </c>
      <c r="L364" s="1" t="s">
        <v>25</v>
      </c>
      <c r="M364" s="1">
        <v>1100</v>
      </c>
      <c r="N364" s="1">
        <v>545</v>
      </c>
      <c r="O364" s="1">
        <v>5</v>
      </c>
      <c r="P364" s="1" t="s">
        <v>26</v>
      </c>
      <c r="Q364" s="1" t="s">
        <v>40</v>
      </c>
      <c r="R364" s="1">
        <v>4470</v>
      </c>
      <c r="S364" s="1">
        <v>1864</v>
      </c>
      <c r="T364" s="1">
        <v>1571</v>
      </c>
      <c r="U364" s="1" t="s">
        <v>34</v>
      </c>
      <c r="V364" s="3" t="s">
        <v>822</v>
      </c>
    </row>
    <row r="365" spans="1:22">
      <c r="A365" s="1" t="s">
        <v>802</v>
      </c>
      <c r="B365" s="3" t="s">
        <v>823</v>
      </c>
      <c r="C365" s="1">
        <v>170</v>
      </c>
      <c r="D365" s="1">
        <v>87</v>
      </c>
      <c r="E365" s="1" t="s">
        <v>24</v>
      </c>
      <c r="F365" s="1">
        <v>288</v>
      </c>
      <c r="G365" s="1">
        <v>300</v>
      </c>
      <c r="H365" s="1">
        <v>143</v>
      </c>
      <c r="I365" s="1">
        <v>480</v>
      </c>
      <c r="J365" s="1">
        <v>7.9</v>
      </c>
      <c r="K365" s="1">
        <v>95</v>
      </c>
      <c r="L365" s="1" t="s">
        <v>25</v>
      </c>
      <c r="M365" s="1">
        <v>1100</v>
      </c>
      <c r="N365" s="1">
        <v>545</v>
      </c>
      <c r="O365" s="1">
        <v>5</v>
      </c>
      <c r="P365" s="1" t="s">
        <v>26</v>
      </c>
      <c r="Q365" s="1" t="s">
        <v>40</v>
      </c>
      <c r="R365" s="1">
        <v>4470</v>
      </c>
      <c r="S365" s="1">
        <v>1864</v>
      </c>
      <c r="T365" s="1">
        <v>1571</v>
      </c>
      <c r="U365" s="1" t="s">
        <v>34</v>
      </c>
      <c r="V365" s="3" t="s">
        <v>824</v>
      </c>
    </row>
    <row r="366" spans="1:22">
      <c r="A366" s="1" t="s">
        <v>825</v>
      </c>
      <c r="B366" s="3" t="s">
        <v>826</v>
      </c>
      <c r="C366" s="1">
        <v>250</v>
      </c>
      <c r="D366" s="1">
        <v>102</v>
      </c>
      <c r="E366" s="1" t="s">
        <v>24</v>
      </c>
      <c r="F366" s="1">
        <v>484</v>
      </c>
      <c r="G366" s="1">
        <v>900</v>
      </c>
      <c r="H366" s="1">
        <v>192</v>
      </c>
      <c r="I366" s="1">
        <v>465</v>
      </c>
      <c r="J366" s="1">
        <v>4.5</v>
      </c>
      <c r="K366" s="1">
        <v>126</v>
      </c>
      <c r="L366" s="1" t="s">
        <v>25</v>
      </c>
      <c r="M366" s="1"/>
      <c r="N366" s="1">
        <v>380</v>
      </c>
      <c r="O366" s="1">
        <v>4</v>
      </c>
      <c r="P366" s="1" t="s">
        <v>63</v>
      </c>
      <c r="Q366" s="1" t="s">
        <v>827</v>
      </c>
      <c r="R366" s="1">
        <v>5453</v>
      </c>
      <c r="S366" s="1">
        <v>2080</v>
      </c>
      <c r="T366" s="1">
        <v>1559</v>
      </c>
      <c r="U366" s="1" t="s">
        <v>505</v>
      </c>
      <c r="V366" s="3" t="s">
        <v>828</v>
      </c>
    </row>
    <row r="367" spans="1:22">
      <c r="A367" s="1" t="s">
        <v>829</v>
      </c>
      <c r="B367" s="3" t="s">
        <v>830</v>
      </c>
      <c r="C367" s="1">
        <v>160</v>
      </c>
      <c r="D367" s="1">
        <v>52</v>
      </c>
      <c r="E367" s="1" t="s">
        <v>24</v>
      </c>
      <c r="F367" s="1">
        <v>192</v>
      </c>
      <c r="G367" s="1">
        <v>310</v>
      </c>
      <c r="H367" s="1">
        <v>149</v>
      </c>
      <c r="I367" s="1">
        <v>310</v>
      </c>
      <c r="J367" s="1">
        <v>9</v>
      </c>
      <c r="K367" s="1">
        <v>90</v>
      </c>
      <c r="L367" s="1" t="s">
        <v>25</v>
      </c>
      <c r="M367" s="1">
        <v>1000</v>
      </c>
      <c r="N367" s="1">
        <v>470</v>
      </c>
      <c r="O367" s="1">
        <v>5</v>
      </c>
      <c r="P367" s="1" t="s">
        <v>56</v>
      </c>
      <c r="Q367" s="1" t="s">
        <v>40</v>
      </c>
      <c r="R367" s="1">
        <v>4488</v>
      </c>
      <c r="S367" s="1">
        <v>1884</v>
      </c>
      <c r="T367" s="1">
        <v>1625</v>
      </c>
      <c r="U367" s="1" t="s">
        <v>34</v>
      </c>
      <c r="V367" s="3" t="s">
        <v>831</v>
      </c>
    </row>
    <row r="368" spans="1:22">
      <c r="A368" s="1" t="s">
        <v>829</v>
      </c>
      <c r="B368" s="3" t="s">
        <v>832</v>
      </c>
      <c r="C368" s="1">
        <v>160</v>
      </c>
      <c r="D368" s="1">
        <v>59</v>
      </c>
      <c r="E368" s="1" t="s">
        <v>24</v>
      </c>
      <c r="F368" s="1">
        <v>216</v>
      </c>
      <c r="G368" s="1">
        <v>310</v>
      </c>
      <c r="H368" s="1">
        <v>149</v>
      </c>
      <c r="I368" s="1">
        <v>350</v>
      </c>
      <c r="J368" s="1">
        <v>8.5</v>
      </c>
      <c r="K368" s="1">
        <v>110</v>
      </c>
      <c r="L368" s="1" t="s">
        <v>25</v>
      </c>
      <c r="M368" s="1">
        <v>1000</v>
      </c>
      <c r="N368" s="1">
        <v>470</v>
      </c>
      <c r="O368" s="1">
        <v>5</v>
      </c>
      <c r="P368" s="1" t="s">
        <v>56</v>
      </c>
      <c r="Q368" s="1" t="s">
        <v>40</v>
      </c>
      <c r="R368" s="1">
        <v>4488</v>
      </c>
      <c r="S368" s="1">
        <v>1884</v>
      </c>
      <c r="T368" s="1">
        <v>1625</v>
      </c>
      <c r="U368" s="1" t="s">
        <v>34</v>
      </c>
      <c r="V368" s="3" t="s">
        <v>833</v>
      </c>
    </row>
    <row r="369" spans="1:22">
      <c r="A369" s="1" t="s">
        <v>829</v>
      </c>
      <c r="B369" s="3" t="s">
        <v>834</v>
      </c>
      <c r="C369" s="1">
        <v>180</v>
      </c>
      <c r="D369" s="1">
        <v>77</v>
      </c>
      <c r="E369" s="1" t="s">
        <v>24</v>
      </c>
      <c r="F369" s="1">
        <v>288</v>
      </c>
      <c r="G369" s="1">
        <v>545</v>
      </c>
      <c r="H369" s="1">
        <v>145</v>
      </c>
      <c r="I369" s="1">
        <v>450</v>
      </c>
      <c r="J369" s="1">
        <v>6.6</v>
      </c>
      <c r="K369" s="1">
        <v>120</v>
      </c>
      <c r="L369" s="1" t="s">
        <v>25</v>
      </c>
      <c r="M369" s="1">
        <v>1000</v>
      </c>
      <c r="N369" s="1">
        <v>470</v>
      </c>
      <c r="O369" s="1">
        <v>5</v>
      </c>
      <c r="P369" s="1" t="s">
        <v>56</v>
      </c>
      <c r="Q369" s="1" t="s">
        <v>40</v>
      </c>
      <c r="R369" s="1">
        <v>4488</v>
      </c>
      <c r="S369" s="1">
        <v>1884</v>
      </c>
      <c r="T369" s="1">
        <v>1625</v>
      </c>
      <c r="U369" s="1" t="s">
        <v>34</v>
      </c>
      <c r="V369" s="3" t="s">
        <v>835</v>
      </c>
    </row>
    <row r="370" spans="1:22">
      <c r="A370" s="1" t="s">
        <v>829</v>
      </c>
      <c r="B370" s="3" t="s">
        <v>836</v>
      </c>
      <c r="C370" s="1">
        <v>180</v>
      </c>
      <c r="D370" s="1">
        <v>79</v>
      </c>
      <c r="E370" s="1" t="s">
        <v>24</v>
      </c>
      <c r="F370" s="1">
        <v>288</v>
      </c>
      <c r="G370" s="1">
        <v>679</v>
      </c>
      <c r="H370" s="1">
        <v>151</v>
      </c>
      <c r="I370" s="1">
        <v>450</v>
      </c>
      <c r="J370" s="1">
        <v>5.4</v>
      </c>
      <c r="K370" s="1">
        <v>135</v>
      </c>
      <c r="L370" s="1" t="s">
        <v>25</v>
      </c>
      <c r="M370" s="1">
        <v>1200</v>
      </c>
      <c r="N370" s="1">
        <v>470</v>
      </c>
      <c r="O370" s="1">
        <v>5</v>
      </c>
      <c r="P370" s="1" t="s">
        <v>63</v>
      </c>
      <c r="Q370" s="1" t="s">
        <v>40</v>
      </c>
      <c r="R370" s="1">
        <v>4488</v>
      </c>
      <c r="S370" s="1">
        <v>1884</v>
      </c>
      <c r="T370" s="1">
        <v>1608</v>
      </c>
      <c r="U370" s="1" t="s">
        <v>34</v>
      </c>
      <c r="V370" s="3" t="s">
        <v>837</v>
      </c>
    </row>
    <row r="371" spans="1:22">
      <c r="A371" s="1" t="s">
        <v>829</v>
      </c>
      <c r="B371" s="3" t="s">
        <v>838</v>
      </c>
      <c r="C371" s="1">
        <v>160</v>
      </c>
      <c r="D371" s="1">
        <v>59</v>
      </c>
      <c r="E371" s="1" t="s">
        <v>24</v>
      </c>
      <c r="F371" s="1">
        <v>216</v>
      </c>
      <c r="G371" s="1">
        <v>310</v>
      </c>
      <c r="H371" s="1">
        <v>145</v>
      </c>
      <c r="I371" s="1">
        <v>360</v>
      </c>
      <c r="J371" s="1">
        <v>8.1</v>
      </c>
      <c r="K371" s="1">
        <v>110</v>
      </c>
      <c r="L371" s="1" t="s">
        <v>25</v>
      </c>
      <c r="M371" s="1">
        <v>1000</v>
      </c>
      <c r="N371" s="1">
        <v>585</v>
      </c>
      <c r="O371" s="1">
        <v>5</v>
      </c>
      <c r="P371" s="1" t="s">
        <v>56</v>
      </c>
      <c r="Q371" s="1" t="s">
        <v>40</v>
      </c>
      <c r="R371" s="1">
        <v>4658</v>
      </c>
      <c r="S371" s="1">
        <v>1879</v>
      </c>
      <c r="T371" s="1">
        <v>1622</v>
      </c>
      <c r="U371" s="1" t="s">
        <v>34</v>
      </c>
      <c r="V371" s="3" t="s">
        <v>839</v>
      </c>
    </row>
    <row r="372" spans="1:22">
      <c r="A372" s="1" t="s">
        <v>829</v>
      </c>
      <c r="B372" s="3" t="s">
        <v>840</v>
      </c>
      <c r="C372" s="1">
        <v>180</v>
      </c>
      <c r="D372" s="1">
        <v>77</v>
      </c>
      <c r="E372" s="1" t="s">
        <v>24</v>
      </c>
      <c r="F372" s="1">
        <v>288</v>
      </c>
      <c r="G372" s="1">
        <v>545</v>
      </c>
      <c r="H372" s="1">
        <v>141</v>
      </c>
      <c r="I372" s="1">
        <v>455</v>
      </c>
      <c r="J372" s="1">
        <v>6.7</v>
      </c>
      <c r="K372" s="1">
        <v>120</v>
      </c>
      <c r="L372" s="1" t="s">
        <v>25</v>
      </c>
      <c r="M372" s="1">
        <v>1000</v>
      </c>
      <c r="N372" s="1">
        <v>585</v>
      </c>
      <c r="O372" s="1">
        <v>5</v>
      </c>
      <c r="P372" s="1" t="s">
        <v>56</v>
      </c>
      <c r="Q372" s="1" t="s">
        <v>40</v>
      </c>
      <c r="R372" s="1">
        <v>4658</v>
      </c>
      <c r="S372" s="1">
        <v>1879</v>
      </c>
      <c r="T372" s="1">
        <v>1622</v>
      </c>
      <c r="U372" s="1" t="s">
        <v>34</v>
      </c>
      <c r="V372" s="3" t="s">
        <v>841</v>
      </c>
    </row>
    <row r="373" spans="1:22">
      <c r="A373" s="1" t="s">
        <v>829</v>
      </c>
      <c r="B373" s="3" t="s">
        <v>842</v>
      </c>
      <c r="C373" s="1">
        <v>180</v>
      </c>
      <c r="D373" s="1">
        <v>77</v>
      </c>
      <c r="E373" s="1" t="s">
        <v>24</v>
      </c>
      <c r="F373" s="1">
        <v>288</v>
      </c>
      <c r="G373" s="1">
        <v>679</v>
      </c>
      <c r="H373" s="1">
        <v>150</v>
      </c>
      <c r="I373" s="1">
        <v>450</v>
      </c>
      <c r="J373" s="1">
        <v>6.7</v>
      </c>
      <c r="K373" s="1">
        <v>120</v>
      </c>
      <c r="L373" s="1" t="s">
        <v>25</v>
      </c>
      <c r="M373" s="1">
        <v>1200</v>
      </c>
      <c r="N373" s="1">
        <v>585</v>
      </c>
      <c r="O373" s="1">
        <v>5</v>
      </c>
      <c r="P373" s="1" t="s">
        <v>63</v>
      </c>
      <c r="Q373" s="1" t="s">
        <v>40</v>
      </c>
      <c r="R373" s="1">
        <v>4658</v>
      </c>
      <c r="S373" s="1">
        <v>1879</v>
      </c>
      <c r="T373" s="1">
        <v>1620</v>
      </c>
      <c r="U373" s="1" t="s">
        <v>34</v>
      </c>
      <c r="V373" s="3" t="s">
        <v>843</v>
      </c>
    </row>
    <row r="374" spans="1:22">
      <c r="A374" s="1" t="s">
        <v>829</v>
      </c>
      <c r="B374" s="3" t="s">
        <v>844</v>
      </c>
      <c r="C374" s="1">
        <v>160</v>
      </c>
      <c r="D374" s="1">
        <v>59</v>
      </c>
      <c r="E374" s="1" t="s">
        <v>24</v>
      </c>
      <c r="F374" s="1">
        <v>216</v>
      </c>
      <c r="G374" s="1">
        <v>310</v>
      </c>
      <c r="H374" s="1">
        <v>141</v>
      </c>
      <c r="I374" s="1">
        <v>370</v>
      </c>
      <c r="J374" s="1">
        <v>8.1</v>
      </c>
      <c r="K374" s="1">
        <v>110</v>
      </c>
      <c r="L374" s="1" t="s">
        <v>25</v>
      </c>
      <c r="M374" s="1">
        <v>1000</v>
      </c>
      <c r="N374" s="1">
        <v>570</v>
      </c>
      <c r="O374" s="1">
        <v>5</v>
      </c>
      <c r="P374" s="1" t="s">
        <v>56</v>
      </c>
      <c r="Q374" s="1" t="s">
        <v>40</v>
      </c>
      <c r="R374" s="1">
        <v>4658</v>
      </c>
      <c r="S374" s="1">
        <v>1879</v>
      </c>
      <c r="T374" s="1">
        <v>1623</v>
      </c>
      <c r="U374" s="1" t="s">
        <v>34</v>
      </c>
      <c r="V374" s="3" t="s">
        <v>845</v>
      </c>
    </row>
    <row r="375" spans="1:22">
      <c r="A375" s="1" t="s">
        <v>829</v>
      </c>
      <c r="B375" s="3" t="s">
        <v>846</v>
      </c>
      <c r="C375" s="1">
        <v>180</v>
      </c>
      <c r="D375" s="1">
        <v>77</v>
      </c>
      <c r="E375" s="1" t="s">
        <v>24</v>
      </c>
      <c r="F375" s="1">
        <v>288</v>
      </c>
      <c r="G375" s="1">
        <v>545</v>
      </c>
      <c r="H375" s="1">
        <v>138</v>
      </c>
      <c r="I375" s="1">
        <v>470</v>
      </c>
      <c r="J375" s="1">
        <v>6.7</v>
      </c>
      <c r="K375" s="1">
        <v>120</v>
      </c>
      <c r="L375" s="1" t="s">
        <v>25</v>
      </c>
      <c r="M375" s="1">
        <v>1000</v>
      </c>
      <c r="N375" s="1">
        <v>570</v>
      </c>
      <c r="O375" s="1">
        <v>5</v>
      </c>
      <c r="P375" s="1" t="s">
        <v>56</v>
      </c>
      <c r="Q375" s="1" t="s">
        <v>40</v>
      </c>
      <c r="R375" s="1">
        <v>4658</v>
      </c>
      <c r="S375" s="1">
        <v>1879</v>
      </c>
      <c r="T375" s="1">
        <v>1623</v>
      </c>
      <c r="U375" s="1" t="s">
        <v>34</v>
      </c>
      <c r="V375" s="3" t="s">
        <v>847</v>
      </c>
    </row>
    <row r="376" spans="1:22">
      <c r="A376" s="1" t="s">
        <v>829</v>
      </c>
      <c r="B376" s="3" t="s">
        <v>848</v>
      </c>
      <c r="C376" s="1">
        <v>180</v>
      </c>
      <c r="D376" s="1">
        <v>77</v>
      </c>
      <c r="E376" s="1" t="s">
        <v>24</v>
      </c>
      <c r="F376" s="1">
        <v>288</v>
      </c>
      <c r="G376" s="1">
        <v>679</v>
      </c>
      <c r="H376" s="1">
        <v>146</v>
      </c>
      <c r="I376" s="1">
        <v>460</v>
      </c>
      <c r="J376" s="1">
        <v>6.7</v>
      </c>
      <c r="K376" s="1">
        <v>120</v>
      </c>
      <c r="L376" s="1" t="s">
        <v>25</v>
      </c>
      <c r="M376" s="1">
        <v>1200</v>
      </c>
      <c r="N376" s="1">
        <v>570</v>
      </c>
      <c r="O376" s="1">
        <v>5</v>
      </c>
      <c r="P376" s="1" t="s">
        <v>63</v>
      </c>
      <c r="Q376" s="1" t="s">
        <v>40</v>
      </c>
      <c r="R376" s="1">
        <v>4658</v>
      </c>
      <c r="S376" s="1">
        <v>1879</v>
      </c>
      <c r="T376" s="1">
        <v>1621</v>
      </c>
      <c r="U376" s="1" t="s">
        <v>34</v>
      </c>
      <c r="V376" s="3" t="s">
        <v>849</v>
      </c>
    </row>
    <row r="377" spans="1:22">
      <c r="A377" s="1" t="s">
        <v>829</v>
      </c>
      <c r="B377" s="3" t="s">
        <v>850</v>
      </c>
      <c r="C377" s="1">
        <v>180</v>
      </c>
      <c r="D377" s="1">
        <v>79</v>
      </c>
      <c r="E377" s="1" t="s">
        <v>24</v>
      </c>
      <c r="F377" s="1">
        <v>288</v>
      </c>
      <c r="G377" s="1">
        <v>679</v>
      </c>
      <c r="H377" s="1">
        <v>143</v>
      </c>
      <c r="I377" s="1">
        <v>470</v>
      </c>
      <c r="J377" s="1">
        <v>5.4</v>
      </c>
      <c r="K377" s="1">
        <v>135</v>
      </c>
      <c r="L377" s="1" t="s">
        <v>25</v>
      </c>
      <c r="M377" s="1">
        <v>1200</v>
      </c>
      <c r="N377" s="1">
        <v>570</v>
      </c>
      <c r="O377" s="1">
        <v>5</v>
      </c>
      <c r="P377" s="1" t="s">
        <v>63</v>
      </c>
      <c r="Q377" s="1" t="s">
        <v>40</v>
      </c>
      <c r="R377" s="1">
        <v>4660</v>
      </c>
      <c r="S377" s="1">
        <v>1879</v>
      </c>
      <c r="T377" s="1">
        <v>1608</v>
      </c>
      <c r="U377" s="1" t="s">
        <v>34</v>
      </c>
      <c r="V377" s="3" t="s">
        <v>851</v>
      </c>
    </row>
    <row r="378" spans="1:22">
      <c r="A378" s="1" t="s">
        <v>829</v>
      </c>
      <c r="B378" s="3" t="s">
        <v>852</v>
      </c>
      <c r="C378" s="1">
        <v>180</v>
      </c>
      <c r="D378" s="1">
        <v>79</v>
      </c>
      <c r="E378" s="1" t="s">
        <v>24</v>
      </c>
      <c r="F378" s="1">
        <v>288</v>
      </c>
      <c r="G378" s="1">
        <v>679</v>
      </c>
      <c r="H378" s="1">
        <v>147</v>
      </c>
      <c r="I378" s="1">
        <v>460</v>
      </c>
      <c r="J378" s="1">
        <v>5.4</v>
      </c>
      <c r="K378" s="1">
        <v>135</v>
      </c>
      <c r="L378" s="1" t="s">
        <v>25</v>
      </c>
      <c r="M378" s="1">
        <v>1200</v>
      </c>
      <c r="N378" s="1">
        <v>585</v>
      </c>
      <c r="O378" s="1">
        <v>5</v>
      </c>
      <c r="P378" s="1" t="s">
        <v>63</v>
      </c>
      <c r="Q378" s="1" t="s">
        <v>40</v>
      </c>
      <c r="R378" s="1">
        <v>4660</v>
      </c>
      <c r="S378" s="1">
        <v>1879</v>
      </c>
      <c r="T378" s="1">
        <v>1607</v>
      </c>
      <c r="U378" s="1" t="s">
        <v>34</v>
      </c>
      <c r="V378" s="3" t="s">
        <v>853</v>
      </c>
    </row>
    <row r="379" spans="1:22">
      <c r="A379" s="1" t="s">
        <v>854</v>
      </c>
      <c r="B379" s="3" t="s">
        <v>855</v>
      </c>
      <c r="C379" s="1">
        <v>150</v>
      </c>
      <c r="D379" s="1">
        <v>81</v>
      </c>
      <c r="E379" s="1" t="s">
        <v>24</v>
      </c>
      <c r="F379" s="1">
        <v>484</v>
      </c>
      <c r="G379" s="1">
        <v>320</v>
      </c>
      <c r="H379" s="1">
        <v>166</v>
      </c>
      <c r="I379" s="1">
        <v>390</v>
      </c>
      <c r="J379" s="1">
        <v>9.6</v>
      </c>
      <c r="K379" s="1">
        <v>50</v>
      </c>
      <c r="L379" s="1" t="s">
        <v>25</v>
      </c>
      <c r="M379" s="1"/>
      <c r="N379" s="1">
        <v>467</v>
      </c>
      <c r="O379" s="1">
        <v>5</v>
      </c>
      <c r="P379" s="1" t="s">
        <v>26</v>
      </c>
      <c r="Q379" s="1" t="s">
        <v>89</v>
      </c>
      <c r="R379" s="1">
        <v>4720</v>
      </c>
      <c r="S379" s="1">
        <v>1908</v>
      </c>
      <c r="T379" s="1">
        <v>1696</v>
      </c>
      <c r="U379" s="1" t="s">
        <v>34</v>
      </c>
      <c r="V379" s="3" t="s">
        <v>856</v>
      </c>
    </row>
    <row r="380" spans="1:22">
      <c r="A380" s="1" t="s">
        <v>854</v>
      </c>
      <c r="B380" s="3" t="s">
        <v>857</v>
      </c>
      <c r="C380" s="1">
        <v>150</v>
      </c>
      <c r="D380" s="1">
        <v>68</v>
      </c>
      <c r="E380" s="1" t="s">
        <v>24</v>
      </c>
      <c r="F380" s="1">
        <v>484</v>
      </c>
      <c r="G380" s="1">
        <v>320</v>
      </c>
      <c r="H380" s="1">
        <v>149</v>
      </c>
      <c r="I380" s="1">
        <v>330</v>
      </c>
      <c r="J380" s="1">
        <v>9.6</v>
      </c>
      <c r="K380" s="1">
        <v>50</v>
      </c>
      <c r="L380" s="1" t="s">
        <v>25</v>
      </c>
      <c r="M380" s="1"/>
      <c r="N380" s="1">
        <v>467</v>
      </c>
      <c r="O380" s="1">
        <v>5</v>
      </c>
      <c r="P380" s="1" t="s">
        <v>26</v>
      </c>
      <c r="Q380" s="1" t="s">
        <v>89</v>
      </c>
      <c r="R380" s="1">
        <v>4720</v>
      </c>
      <c r="S380" s="1">
        <v>1908</v>
      </c>
      <c r="T380" s="1">
        <v>1696</v>
      </c>
      <c r="U380" s="1" t="s">
        <v>34</v>
      </c>
      <c r="V380" s="3" t="s">
        <v>858</v>
      </c>
    </row>
    <row r="381" spans="1:22">
      <c r="A381" s="1" t="s">
        <v>859</v>
      </c>
      <c r="B381" s="3" t="s">
        <v>860</v>
      </c>
      <c r="C381" s="1">
        <v>180</v>
      </c>
      <c r="D381" s="1">
        <v>62</v>
      </c>
      <c r="E381" s="1" t="s">
        <v>24</v>
      </c>
      <c r="F381" s="1">
        <v>484</v>
      </c>
      <c r="G381" s="1">
        <v>584</v>
      </c>
      <c r="H381" s="1">
        <v>155</v>
      </c>
      <c r="I381" s="1">
        <v>325</v>
      </c>
      <c r="J381" s="1">
        <v>3.9</v>
      </c>
      <c r="K381" s="1">
        <v>100</v>
      </c>
      <c r="L381" s="1" t="s">
        <v>25</v>
      </c>
      <c r="M381" s="1">
        <v>1600</v>
      </c>
      <c r="N381" s="1">
        <v>313</v>
      </c>
      <c r="O381" s="1">
        <v>5</v>
      </c>
      <c r="P381" s="1" t="s">
        <v>63</v>
      </c>
      <c r="Q381" s="1" t="s">
        <v>33</v>
      </c>
      <c r="R381" s="1">
        <v>4300</v>
      </c>
      <c r="S381" s="1">
        <v>1822</v>
      </c>
      <c r="T381" s="1">
        <v>1636</v>
      </c>
      <c r="U381" s="1" t="s">
        <v>34</v>
      </c>
      <c r="V381" s="3" t="s">
        <v>861</v>
      </c>
    </row>
    <row r="382" spans="1:22">
      <c r="A382" s="1" t="s">
        <v>859</v>
      </c>
      <c r="B382" s="3" t="s">
        <v>862</v>
      </c>
      <c r="C382" s="1">
        <v>180</v>
      </c>
      <c r="D382" s="1">
        <v>62</v>
      </c>
      <c r="E382" s="1" t="s">
        <v>24</v>
      </c>
      <c r="F382" s="1">
        <v>484</v>
      </c>
      <c r="G382" s="1">
        <v>343</v>
      </c>
      <c r="H382" s="1">
        <v>141</v>
      </c>
      <c r="I382" s="1">
        <v>335</v>
      </c>
      <c r="J382" s="1">
        <v>6.7</v>
      </c>
      <c r="K382" s="1">
        <v>100</v>
      </c>
      <c r="L382" s="1" t="s">
        <v>25</v>
      </c>
      <c r="M382" s="1">
        <v>1600</v>
      </c>
      <c r="N382" s="1">
        <v>323</v>
      </c>
      <c r="O382" s="1">
        <v>5</v>
      </c>
      <c r="P382" s="1" t="s">
        <v>56</v>
      </c>
      <c r="Q382" s="1" t="s">
        <v>33</v>
      </c>
      <c r="R382" s="1">
        <v>4270</v>
      </c>
      <c r="S382" s="1">
        <v>1822</v>
      </c>
      <c r="T382" s="1">
        <v>1636</v>
      </c>
      <c r="U382" s="1" t="s">
        <v>34</v>
      </c>
      <c r="V382" s="3" t="s">
        <v>863</v>
      </c>
    </row>
    <row r="383" spans="1:22">
      <c r="A383" s="1" t="s">
        <v>859</v>
      </c>
      <c r="B383" s="3" t="s">
        <v>864</v>
      </c>
      <c r="C383" s="1">
        <v>180</v>
      </c>
      <c r="D383" s="1">
        <v>47</v>
      </c>
      <c r="E383" s="1" t="s">
        <v>24</v>
      </c>
      <c r="F383" s="1">
        <v>484</v>
      </c>
      <c r="G383" s="1">
        <v>343</v>
      </c>
      <c r="H383" s="1">
        <v>152</v>
      </c>
      <c r="I383" s="1">
        <v>250</v>
      </c>
      <c r="J383" s="1">
        <v>6.7</v>
      </c>
      <c r="K383" s="1">
        <v>65</v>
      </c>
      <c r="L383" s="1" t="s">
        <v>25</v>
      </c>
      <c r="M383" s="1">
        <v>0</v>
      </c>
      <c r="N383" s="1">
        <v>323</v>
      </c>
      <c r="O383" s="1">
        <v>5</v>
      </c>
      <c r="P383" s="1" t="s">
        <v>56</v>
      </c>
      <c r="Q383" s="1" t="s">
        <v>33</v>
      </c>
      <c r="R383" s="1">
        <v>4270</v>
      </c>
      <c r="S383" s="1">
        <v>1822</v>
      </c>
      <c r="T383" s="1">
        <v>1636</v>
      </c>
      <c r="U383" s="1" t="s">
        <v>34</v>
      </c>
      <c r="V383" s="3" t="s">
        <v>865</v>
      </c>
    </row>
    <row r="384" spans="1:22">
      <c r="A384" s="1" t="s">
        <v>859</v>
      </c>
      <c r="B384" s="3" t="s">
        <v>866</v>
      </c>
      <c r="C384" s="1">
        <v>180</v>
      </c>
      <c r="D384" s="1">
        <v>62</v>
      </c>
      <c r="E384" s="1" t="s">
        <v>24</v>
      </c>
      <c r="F384" s="1">
        <v>484</v>
      </c>
      <c r="G384" s="1">
        <v>343</v>
      </c>
      <c r="H384" s="1">
        <v>148</v>
      </c>
      <c r="I384" s="1">
        <v>335</v>
      </c>
      <c r="J384" s="1">
        <v>6.7</v>
      </c>
      <c r="K384" s="1">
        <v>100</v>
      </c>
      <c r="L384" s="1" t="s">
        <v>25</v>
      </c>
      <c r="M384" s="1">
        <v>1600</v>
      </c>
      <c r="N384" s="1">
        <v>323</v>
      </c>
      <c r="O384" s="1">
        <v>5</v>
      </c>
      <c r="P384" s="1" t="s">
        <v>56</v>
      </c>
      <c r="Q384" s="1" t="s">
        <v>33</v>
      </c>
      <c r="R384" s="1">
        <v>4270</v>
      </c>
      <c r="S384" s="1">
        <v>1822</v>
      </c>
      <c r="T384" s="1">
        <v>1636</v>
      </c>
      <c r="U384" s="1" t="s">
        <v>34</v>
      </c>
      <c r="V384" s="3" t="s">
        <v>867</v>
      </c>
    </row>
    <row r="385" spans="1:22">
      <c r="A385" s="1" t="s">
        <v>859</v>
      </c>
      <c r="B385" s="3" t="s">
        <v>868</v>
      </c>
      <c r="C385" s="1">
        <v>180</v>
      </c>
      <c r="D385" s="1">
        <v>62</v>
      </c>
      <c r="E385" s="1" t="s">
        <v>24</v>
      </c>
      <c r="F385" s="1">
        <v>484</v>
      </c>
      <c r="G385" s="1">
        <v>584</v>
      </c>
      <c r="H385" s="1">
        <v>155</v>
      </c>
      <c r="I385" s="1">
        <v>325</v>
      </c>
      <c r="J385" s="1">
        <v>4.5</v>
      </c>
      <c r="K385" s="1">
        <v>100</v>
      </c>
      <c r="L385" s="1" t="s">
        <v>25</v>
      </c>
      <c r="M385" s="1">
        <v>1600</v>
      </c>
      <c r="N385" s="1">
        <v>313</v>
      </c>
      <c r="O385" s="1">
        <v>5</v>
      </c>
      <c r="P385" s="1" t="s">
        <v>63</v>
      </c>
      <c r="Q385" s="1" t="s">
        <v>33</v>
      </c>
      <c r="R385" s="1">
        <v>4300</v>
      </c>
      <c r="S385" s="1">
        <v>1822</v>
      </c>
      <c r="T385" s="1">
        <v>1636</v>
      </c>
      <c r="U385" s="1" t="s">
        <v>34</v>
      </c>
      <c r="V385" s="3" t="s">
        <v>869</v>
      </c>
    </row>
    <row r="386" spans="1:22">
      <c r="A386" s="1" t="s">
        <v>859</v>
      </c>
      <c r="B386" s="3" t="s">
        <v>870</v>
      </c>
      <c r="C386" s="1">
        <v>180</v>
      </c>
      <c r="D386" s="1">
        <v>47</v>
      </c>
      <c r="E386" s="1" t="s">
        <v>24</v>
      </c>
      <c r="F386" s="1">
        <v>484</v>
      </c>
      <c r="G386" s="1">
        <v>343</v>
      </c>
      <c r="H386" s="1">
        <v>152</v>
      </c>
      <c r="I386" s="1">
        <v>250</v>
      </c>
      <c r="J386" s="1">
        <v>6.7</v>
      </c>
      <c r="K386" s="1">
        <v>65</v>
      </c>
      <c r="L386" s="1" t="s">
        <v>25</v>
      </c>
      <c r="M386" s="1">
        <v>0</v>
      </c>
      <c r="N386" s="1">
        <v>323</v>
      </c>
      <c r="O386" s="1">
        <v>5</v>
      </c>
      <c r="P386" s="1" t="s">
        <v>56</v>
      </c>
      <c r="Q386" s="1" t="s">
        <v>33</v>
      </c>
      <c r="R386" s="1">
        <v>4270</v>
      </c>
      <c r="S386" s="1">
        <v>1822</v>
      </c>
      <c r="T386" s="1">
        <v>1636</v>
      </c>
      <c r="U386" s="1" t="s">
        <v>34</v>
      </c>
      <c r="V386" s="3" t="s">
        <v>871</v>
      </c>
    </row>
    <row r="387" spans="1:22">
      <c r="A387" s="1" t="s">
        <v>859</v>
      </c>
      <c r="B387" s="3" t="s">
        <v>872</v>
      </c>
      <c r="C387" s="1">
        <v>180</v>
      </c>
      <c r="D387" s="1">
        <v>62</v>
      </c>
      <c r="E387" s="1" t="s">
        <v>24</v>
      </c>
      <c r="F387" s="1">
        <v>484</v>
      </c>
      <c r="G387" s="1">
        <v>343</v>
      </c>
      <c r="H387" s="1">
        <v>148</v>
      </c>
      <c r="I387" s="1">
        <v>335</v>
      </c>
      <c r="J387" s="1">
        <v>6.7</v>
      </c>
      <c r="K387" s="1">
        <v>100</v>
      </c>
      <c r="L387" s="1" t="s">
        <v>25</v>
      </c>
      <c r="M387" s="1">
        <v>1600</v>
      </c>
      <c r="N387" s="1">
        <v>323</v>
      </c>
      <c r="O387" s="1">
        <v>5</v>
      </c>
      <c r="P387" s="1" t="s">
        <v>56</v>
      </c>
      <c r="Q387" s="1" t="s">
        <v>33</v>
      </c>
      <c r="R387" s="1">
        <v>4270</v>
      </c>
      <c r="S387" s="1">
        <v>1822</v>
      </c>
      <c r="T387" s="1">
        <v>1636</v>
      </c>
      <c r="U387" s="1" t="s">
        <v>34</v>
      </c>
      <c r="V387" s="3" t="s">
        <v>873</v>
      </c>
    </row>
    <row r="388" spans="1:22">
      <c r="A388" s="1" t="s">
        <v>859</v>
      </c>
      <c r="B388" s="3" t="s">
        <v>874</v>
      </c>
      <c r="C388" s="1">
        <v>180</v>
      </c>
      <c r="D388" s="1">
        <v>62</v>
      </c>
      <c r="E388" s="1" t="s">
        <v>24</v>
      </c>
      <c r="F388" s="1">
        <v>484</v>
      </c>
      <c r="G388" s="1">
        <v>543</v>
      </c>
      <c r="H388" s="1">
        <v>149</v>
      </c>
      <c r="I388" s="1">
        <v>335</v>
      </c>
      <c r="J388" s="1">
        <v>3.7</v>
      </c>
      <c r="K388" s="1">
        <v>100</v>
      </c>
      <c r="L388" s="1" t="s">
        <v>25</v>
      </c>
      <c r="M388" s="1">
        <v>1600</v>
      </c>
      <c r="N388" s="1">
        <v>370</v>
      </c>
      <c r="O388" s="1">
        <v>5</v>
      </c>
      <c r="P388" s="1" t="s">
        <v>63</v>
      </c>
      <c r="Q388" s="1" t="s">
        <v>33</v>
      </c>
      <c r="R388" s="1">
        <v>4400</v>
      </c>
      <c r="S388" s="1">
        <v>1844</v>
      </c>
      <c r="T388" s="1">
        <v>1556</v>
      </c>
      <c r="U388" s="1" t="s">
        <v>34</v>
      </c>
      <c r="V388" s="3" t="s">
        <v>875</v>
      </c>
    </row>
    <row r="389" spans="1:22">
      <c r="A389" s="1" t="s">
        <v>859</v>
      </c>
      <c r="B389" s="3" t="s">
        <v>876</v>
      </c>
      <c r="C389" s="1">
        <v>180</v>
      </c>
      <c r="D389" s="1">
        <v>62</v>
      </c>
      <c r="E389" s="1" t="s">
        <v>24</v>
      </c>
      <c r="F389" s="1">
        <v>484</v>
      </c>
      <c r="G389" s="1">
        <v>343</v>
      </c>
      <c r="H389" s="1">
        <v>136</v>
      </c>
      <c r="I389" s="1">
        <v>355</v>
      </c>
      <c r="J389" s="1">
        <v>5.8</v>
      </c>
      <c r="K389" s="1">
        <v>110</v>
      </c>
      <c r="L389" s="1" t="s">
        <v>25</v>
      </c>
      <c r="M389" s="1">
        <v>1600</v>
      </c>
      <c r="N389" s="1">
        <v>370</v>
      </c>
      <c r="O389" s="1">
        <v>5</v>
      </c>
      <c r="P389" s="1" t="s">
        <v>56</v>
      </c>
      <c r="Q389" s="1" t="s">
        <v>33</v>
      </c>
      <c r="R389" s="1">
        <v>4400</v>
      </c>
      <c r="S389" s="1">
        <v>1844</v>
      </c>
      <c r="T389" s="1">
        <v>1556</v>
      </c>
      <c r="U389" s="1" t="s">
        <v>34</v>
      </c>
      <c r="V389" s="3" t="s">
        <v>877</v>
      </c>
    </row>
    <row r="390" spans="1:22">
      <c r="A390" s="1" t="s">
        <v>859</v>
      </c>
      <c r="B390" s="3" t="s">
        <v>878</v>
      </c>
      <c r="C390" s="1">
        <v>180</v>
      </c>
      <c r="D390" s="1">
        <v>47</v>
      </c>
      <c r="E390" s="1" t="s">
        <v>24</v>
      </c>
      <c r="F390" s="1">
        <v>484</v>
      </c>
      <c r="G390" s="1">
        <v>343</v>
      </c>
      <c r="H390" s="1">
        <v>145</v>
      </c>
      <c r="I390" s="1">
        <v>265</v>
      </c>
      <c r="J390" s="1">
        <v>5.9</v>
      </c>
      <c r="K390" s="1">
        <v>65</v>
      </c>
      <c r="L390" s="1" t="s">
        <v>25</v>
      </c>
      <c r="M390" s="1">
        <v>0</v>
      </c>
      <c r="N390" s="1">
        <v>370</v>
      </c>
      <c r="O390" s="1">
        <v>5</v>
      </c>
      <c r="P390" s="1" t="s">
        <v>56</v>
      </c>
      <c r="Q390" s="1" t="s">
        <v>33</v>
      </c>
      <c r="R390" s="1">
        <v>4400</v>
      </c>
      <c r="S390" s="1">
        <v>1844</v>
      </c>
      <c r="T390" s="1">
        <v>1556</v>
      </c>
      <c r="U390" s="1" t="s">
        <v>34</v>
      </c>
      <c r="V390" s="3" t="s">
        <v>879</v>
      </c>
    </row>
    <row r="391" spans="1:22">
      <c r="A391" s="1" t="s">
        <v>859</v>
      </c>
      <c r="B391" s="3" t="s">
        <v>880</v>
      </c>
      <c r="C391" s="1">
        <v>180</v>
      </c>
      <c r="D391" s="1">
        <v>62</v>
      </c>
      <c r="E391" s="1" t="s">
        <v>24</v>
      </c>
      <c r="F391" s="1">
        <v>484</v>
      </c>
      <c r="G391" s="1">
        <v>343</v>
      </c>
      <c r="H391" s="1">
        <v>143</v>
      </c>
      <c r="I391" s="1">
        <v>355</v>
      </c>
      <c r="J391" s="1">
        <v>5.8</v>
      </c>
      <c r="K391" s="1">
        <v>110</v>
      </c>
      <c r="L391" s="1" t="s">
        <v>25</v>
      </c>
      <c r="M391" s="1">
        <v>1600</v>
      </c>
      <c r="N391" s="1">
        <v>370</v>
      </c>
      <c r="O391" s="1">
        <v>5</v>
      </c>
      <c r="P391" s="1" t="s">
        <v>56</v>
      </c>
      <c r="Q391" s="1" t="s">
        <v>33</v>
      </c>
      <c r="R391" s="1">
        <v>4400</v>
      </c>
      <c r="S391" s="1">
        <v>1844</v>
      </c>
      <c r="T391" s="1">
        <v>1556</v>
      </c>
      <c r="U391" s="1" t="s">
        <v>34</v>
      </c>
      <c r="V391" s="3" t="s">
        <v>881</v>
      </c>
    </row>
    <row r="392" spans="1:22">
      <c r="A392" s="1" t="s">
        <v>859</v>
      </c>
      <c r="B392" s="3" t="s">
        <v>882</v>
      </c>
      <c r="C392" s="1">
        <v>210</v>
      </c>
      <c r="D392" s="1">
        <v>94</v>
      </c>
      <c r="E392" s="1" t="s">
        <v>24</v>
      </c>
      <c r="F392" s="1">
        <v>484</v>
      </c>
      <c r="G392" s="1">
        <v>710</v>
      </c>
      <c r="H392" s="1">
        <v>174</v>
      </c>
      <c r="I392" s="1">
        <v>450</v>
      </c>
      <c r="J392" s="1">
        <v>3.8</v>
      </c>
      <c r="K392" s="1">
        <v>230</v>
      </c>
      <c r="L392" s="1" t="s">
        <v>25</v>
      </c>
      <c r="M392" s="1">
        <v>1600</v>
      </c>
      <c r="N392" s="1">
        <v>630</v>
      </c>
      <c r="O392" s="1">
        <v>5</v>
      </c>
      <c r="P392" s="1" t="s">
        <v>63</v>
      </c>
      <c r="Q392" s="1" t="s">
        <v>89</v>
      </c>
      <c r="R392" s="1">
        <v>4695</v>
      </c>
      <c r="S392" s="1">
        <v>1920</v>
      </c>
      <c r="T392" s="1">
        <v>1705</v>
      </c>
      <c r="U392" s="1" t="s">
        <v>34</v>
      </c>
      <c r="V392" s="3" t="s">
        <v>883</v>
      </c>
    </row>
    <row r="393" spans="1:22">
      <c r="A393" s="1" t="s">
        <v>859</v>
      </c>
      <c r="B393" s="3" t="s">
        <v>884</v>
      </c>
      <c r="C393" s="1">
        <v>200</v>
      </c>
      <c r="D393" s="1">
        <v>94</v>
      </c>
      <c r="E393" s="1" t="s">
        <v>24</v>
      </c>
      <c r="F393" s="1">
        <v>484</v>
      </c>
      <c r="G393" s="1">
        <v>373</v>
      </c>
      <c r="H393" s="1">
        <v>159</v>
      </c>
      <c r="I393" s="1">
        <v>465</v>
      </c>
      <c r="J393" s="1">
        <v>6.5</v>
      </c>
      <c r="K393" s="1">
        <v>230</v>
      </c>
      <c r="L393" s="1" t="s">
        <v>25</v>
      </c>
      <c r="M393" s="1">
        <v>1600</v>
      </c>
      <c r="N393" s="1">
        <v>630</v>
      </c>
      <c r="O393" s="1">
        <v>5</v>
      </c>
      <c r="P393" s="1" t="s">
        <v>56</v>
      </c>
      <c r="Q393" s="1" t="s">
        <v>89</v>
      </c>
      <c r="R393" s="1">
        <v>4695</v>
      </c>
      <c r="S393" s="1">
        <v>1920</v>
      </c>
      <c r="T393" s="1">
        <v>1705</v>
      </c>
      <c r="U393" s="1" t="s">
        <v>34</v>
      </c>
      <c r="V393" s="3" t="s">
        <v>885</v>
      </c>
    </row>
    <row r="394" spans="1:22">
      <c r="A394" s="1" t="s">
        <v>859</v>
      </c>
      <c r="B394" s="3" t="s">
        <v>886</v>
      </c>
      <c r="C394" s="1">
        <v>200</v>
      </c>
      <c r="D394" s="1">
        <v>74.400000000000006</v>
      </c>
      <c r="E394" s="1" t="s">
        <v>24</v>
      </c>
      <c r="F394" s="1">
        <v>484</v>
      </c>
      <c r="G394" s="1">
        <v>373</v>
      </c>
      <c r="H394" s="1">
        <v>160</v>
      </c>
      <c r="I394" s="1">
        <v>370</v>
      </c>
      <c r="J394" s="1">
        <v>6.9</v>
      </c>
      <c r="K394" s="1">
        <v>110</v>
      </c>
      <c r="L394" s="1" t="s">
        <v>25</v>
      </c>
      <c r="M394" s="1">
        <v>1600</v>
      </c>
      <c r="N394" s="1">
        <v>630</v>
      </c>
      <c r="O394" s="1">
        <v>5</v>
      </c>
      <c r="P394" s="1" t="s">
        <v>56</v>
      </c>
      <c r="Q394" s="1" t="s">
        <v>89</v>
      </c>
      <c r="R394" s="1">
        <v>4695</v>
      </c>
      <c r="S394" s="1">
        <v>1920</v>
      </c>
      <c r="T394" s="1">
        <v>1705</v>
      </c>
      <c r="U394" s="1" t="s">
        <v>34</v>
      </c>
      <c r="V394" s="3" t="s">
        <v>887</v>
      </c>
    </row>
    <row r="395" spans="1:22">
      <c r="A395" s="1" t="s">
        <v>859</v>
      </c>
      <c r="B395" s="3" t="s">
        <v>888</v>
      </c>
      <c r="C395" s="1">
        <v>200</v>
      </c>
      <c r="D395" s="1">
        <v>94</v>
      </c>
      <c r="E395" s="1" t="s">
        <v>24</v>
      </c>
      <c r="F395" s="1">
        <v>484</v>
      </c>
      <c r="G395" s="1">
        <v>373</v>
      </c>
      <c r="H395" s="1">
        <v>159</v>
      </c>
      <c r="I395" s="1">
        <v>465</v>
      </c>
      <c r="J395" s="1">
        <v>6.5</v>
      </c>
      <c r="K395" s="1">
        <v>230</v>
      </c>
      <c r="L395" s="1" t="s">
        <v>25</v>
      </c>
      <c r="M395" s="1">
        <v>1600</v>
      </c>
      <c r="N395" s="1">
        <v>630</v>
      </c>
      <c r="O395" s="1">
        <v>5</v>
      </c>
      <c r="P395" s="1" t="s">
        <v>56</v>
      </c>
      <c r="Q395" s="1" t="s">
        <v>89</v>
      </c>
      <c r="R395" s="1">
        <v>4695</v>
      </c>
      <c r="S395" s="1">
        <v>1920</v>
      </c>
      <c r="T395" s="1">
        <v>1705</v>
      </c>
      <c r="U395" s="1" t="s">
        <v>34</v>
      </c>
      <c r="V395" s="3" t="s">
        <v>889</v>
      </c>
    </row>
    <row r="396" spans="1:22">
      <c r="A396" s="1" t="s">
        <v>859</v>
      </c>
      <c r="B396" s="3" t="s">
        <v>890</v>
      </c>
      <c r="C396" s="1">
        <v>200</v>
      </c>
      <c r="D396" s="1">
        <v>94</v>
      </c>
      <c r="E396" s="1" t="s">
        <v>24</v>
      </c>
      <c r="F396" s="1">
        <v>484</v>
      </c>
      <c r="G396" s="1">
        <v>643</v>
      </c>
      <c r="H396" s="1">
        <v>174</v>
      </c>
      <c r="I396" s="1">
        <v>455</v>
      </c>
      <c r="J396" s="1">
        <v>4.9000000000000004</v>
      </c>
      <c r="K396" s="1">
        <v>230</v>
      </c>
      <c r="L396" s="1" t="s">
        <v>25</v>
      </c>
      <c r="M396" s="1">
        <v>1600</v>
      </c>
      <c r="N396" s="1">
        <v>630</v>
      </c>
      <c r="O396" s="1">
        <v>5</v>
      </c>
      <c r="P396" s="1" t="s">
        <v>63</v>
      </c>
      <c r="Q396" s="1" t="s">
        <v>89</v>
      </c>
      <c r="R396" s="1">
        <v>4695</v>
      </c>
      <c r="S396" s="1">
        <v>1920</v>
      </c>
      <c r="T396" s="1">
        <v>1705</v>
      </c>
      <c r="U396" s="1" t="s">
        <v>34</v>
      </c>
      <c r="V396" s="3" t="s">
        <v>891</v>
      </c>
    </row>
    <row r="397" spans="1:22">
      <c r="A397" s="1" t="s">
        <v>859</v>
      </c>
      <c r="B397" s="3" t="s">
        <v>892</v>
      </c>
      <c r="C397" s="1">
        <v>200</v>
      </c>
      <c r="D397" s="1">
        <v>94</v>
      </c>
      <c r="E397" s="1" t="s">
        <v>24</v>
      </c>
      <c r="F397" s="1">
        <v>484</v>
      </c>
      <c r="G397" s="1">
        <v>643</v>
      </c>
      <c r="H397" s="1">
        <v>174</v>
      </c>
      <c r="I397" s="1">
        <v>455</v>
      </c>
      <c r="J397" s="1">
        <v>4.9000000000000004</v>
      </c>
      <c r="K397" s="1">
        <v>230</v>
      </c>
      <c r="L397" s="1" t="s">
        <v>25</v>
      </c>
      <c r="M397" s="1">
        <v>1600</v>
      </c>
      <c r="N397" s="1">
        <v>630</v>
      </c>
      <c r="O397" s="1">
        <v>5</v>
      </c>
      <c r="P397" s="1" t="s">
        <v>63</v>
      </c>
      <c r="Q397" s="1" t="s">
        <v>89</v>
      </c>
      <c r="R397" s="1">
        <v>4695</v>
      </c>
      <c r="S397" s="1">
        <v>1920</v>
      </c>
      <c r="T397" s="1">
        <v>1705</v>
      </c>
      <c r="U397" s="1" t="s">
        <v>34</v>
      </c>
      <c r="V397" s="3" t="s">
        <v>893</v>
      </c>
    </row>
    <row r="398" spans="1:22">
      <c r="A398" s="1" t="s">
        <v>894</v>
      </c>
      <c r="B398" s="3" t="s">
        <v>895</v>
      </c>
      <c r="C398" s="1">
        <v>160</v>
      </c>
      <c r="D398" s="1">
        <v>64</v>
      </c>
      <c r="E398" s="1" t="s">
        <v>24</v>
      </c>
      <c r="F398" s="1">
        <v>96</v>
      </c>
      <c r="G398" s="1">
        <v>336</v>
      </c>
      <c r="H398" s="1">
        <v>154</v>
      </c>
      <c r="I398" s="1">
        <v>320</v>
      </c>
      <c r="J398" s="1">
        <v>6.9</v>
      </c>
      <c r="K398" s="1">
        <v>100</v>
      </c>
      <c r="L398" s="1" t="s">
        <v>25</v>
      </c>
      <c r="M398" s="1">
        <v>750</v>
      </c>
      <c r="N398" s="1">
        <v>441</v>
      </c>
      <c r="O398" s="1">
        <v>5</v>
      </c>
      <c r="P398" s="1" t="s">
        <v>63</v>
      </c>
      <c r="Q398" s="1" t="s">
        <v>40</v>
      </c>
      <c r="R398" s="1">
        <v>4690</v>
      </c>
      <c r="S398" s="1">
        <v>1860</v>
      </c>
      <c r="T398" s="1">
        <v>1650</v>
      </c>
      <c r="U398" s="1" t="s">
        <v>34</v>
      </c>
      <c r="V398" s="3" t="s">
        <v>896</v>
      </c>
    </row>
    <row r="399" spans="1:22">
      <c r="A399" s="1" t="s">
        <v>897</v>
      </c>
      <c r="B399" s="3" t="s">
        <v>898</v>
      </c>
      <c r="C399" s="1">
        <v>201</v>
      </c>
      <c r="D399" s="1">
        <v>75</v>
      </c>
      <c r="E399" s="1" t="s">
        <v>24</v>
      </c>
      <c r="F399" s="1">
        <v>4416</v>
      </c>
      <c r="G399" s="1">
        <v>493</v>
      </c>
      <c r="H399" s="1">
        <v>119</v>
      </c>
      <c r="I399" s="1">
        <v>525</v>
      </c>
      <c r="J399" s="1">
        <v>4.4000000000000004</v>
      </c>
      <c r="K399" s="1">
        <v>124</v>
      </c>
      <c r="L399" s="1" t="s">
        <v>25</v>
      </c>
      <c r="M399" s="1">
        <v>1000</v>
      </c>
      <c r="N399" s="1">
        <v>594</v>
      </c>
      <c r="O399" s="1">
        <v>5</v>
      </c>
      <c r="P399" s="1" t="s">
        <v>63</v>
      </c>
      <c r="Q399" s="1" t="s">
        <v>122</v>
      </c>
      <c r="R399" s="1">
        <v>4720</v>
      </c>
      <c r="S399" s="1">
        <v>1849</v>
      </c>
      <c r="T399" s="1">
        <v>1441</v>
      </c>
      <c r="U399" s="1" t="s">
        <v>112</v>
      </c>
      <c r="V399" s="3" t="s">
        <v>899</v>
      </c>
    </row>
    <row r="400" spans="1:22">
      <c r="A400" s="1" t="s">
        <v>897</v>
      </c>
      <c r="B400" s="3" t="s">
        <v>900</v>
      </c>
      <c r="C400" s="1">
        <v>201</v>
      </c>
      <c r="D400" s="1">
        <v>75</v>
      </c>
      <c r="E400" s="1" t="s">
        <v>24</v>
      </c>
      <c r="F400" s="1">
        <v>4416</v>
      </c>
      <c r="G400" s="1">
        <v>450</v>
      </c>
      <c r="H400" s="1">
        <v>117</v>
      </c>
      <c r="I400" s="1">
        <v>545</v>
      </c>
      <c r="J400" s="1">
        <v>5.2</v>
      </c>
      <c r="K400" s="1">
        <v>124</v>
      </c>
      <c r="L400" s="1" t="s">
        <v>25</v>
      </c>
      <c r="M400" s="1">
        <v>1000</v>
      </c>
      <c r="N400" s="1">
        <v>594</v>
      </c>
      <c r="O400" s="1">
        <v>5</v>
      </c>
      <c r="P400" s="1" t="s">
        <v>56</v>
      </c>
      <c r="Q400" s="1" t="s">
        <v>122</v>
      </c>
      <c r="R400" s="1">
        <v>4720</v>
      </c>
      <c r="S400" s="1">
        <v>1849</v>
      </c>
      <c r="T400" s="1">
        <v>1441</v>
      </c>
      <c r="U400" s="1" t="s">
        <v>112</v>
      </c>
      <c r="V400" s="3" t="s">
        <v>901</v>
      </c>
    </row>
    <row r="401" spans="1:22">
      <c r="A401" s="1" t="s">
        <v>897</v>
      </c>
      <c r="B401" s="3" t="s">
        <v>902</v>
      </c>
      <c r="C401" s="1">
        <v>262</v>
      </c>
      <c r="D401" s="1">
        <v>75</v>
      </c>
      <c r="E401" s="1" t="s">
        <v>24</v>
      </c>
      <c r="F401" s="1">
        <v>4416</v>
      </c>
      <c r="G401" s="1">
        <v>741</v>
      </c>
      <c r="H401" s="1">
        <v>142</v>
      </c>
      <c r="I401" s="1">
        <v>490</v>
      </c>
      <c r="J401" s="1">
        <v>3.2</v>
      </c>
      <c r="K401" s="1">
        <v>124</v>
      </c>
      <c r="L401" s="1" t="s">
        <v>25</v>
      </c>
      <c r="M401" s="1">
        <v>0</v>
      </c>
      <c r="N401" s="1">
        <v>594</v>
      </c>
      <c r="O401" s="1">
        <v>5</v>
      </c>
      <c r="P401" s="1" t="s">
        <v>63</v>
      </c>
      <c r="Q401" s="1" t="s">
        <v>122</v>
      </c>
      <c r="R401" s="1">
        <v>4720</v>
      </c>
      <c r="S401" s="1">
        <v>1849</v>
      </c>
      <c r="T401" s="1">
        <v>1431</v>
      </c>
      <c r="U401" s="1" t="s">
        <v>112</v>
      </c>
      <c r="V401" s="3" t="s">
        <v>903</v>
      </c>
    </row>
    <row r="402" spans="1:22">
      <c r="A402" s="1" t="s">
        <v>897</v>
      </c>
      <c r="B402" s="3" t="s">
        <v>904</v>
      </c>
      <c r="C402" s="1">
        <v>201</v>
      </c>
      <c r="D402" s="1">
        <v>60.5</v>
      </c>
      <c r="E402" s="1" t="s">
        <v>24</v>
      </c>
      <c r="F402" s="1">
        <v>484</v>
      </c>
      <c r="G402" s="1">
        <v>420</v>
      </c>
      <c r="H402" s="1">
        <v>116</v>
      </c>
      <c r="I402" s="1">
        <v>445</v>
      </c>
      <c r="J402" s="1">
        <v>6.1</v>
      </c>
      <c r="K402" s="1">
        <v>110</v>
      </c>
      <c r="L402" s="1" t="s">
        <v>25</v>
      </c>
      <c r="M402" s="1">
        <v>1000</v>
      </c>
      <c r="N402" s="1">
        <v>594</v>
      </c>
      <c r="O402" s="1">
        <v>5</v>
      </c>
      <c r="P402" s="1" t="s">
        <v>56</v>
      </c>
      <c r="Q402" s="1" t="s">
        <v>122</v>
      </c>
      <c r="R402" s="1">
        <v>4720</v>
      </c>
      <c r="S402" s="1">
        <v>1849</v>
      </c>
      <c r="T402" s="1">
        <v>1441</v>
      </c>
      <c r="U402" s="1" t="s">
        <v>112</v>
      </c>
      <c r="V402" s="3" t="s">
        <v>905</v>
      </c>
    </row>
    <row r="403" spans="1:22">
      <c r="A403" s="1" t="s">
        <v>897</v>
      </c>
      <c r="B403" s="3" t="s">
        <v>906</v>
      </c>
      <c r="C403" s="1">
        <v>250</v>
      </c>
      <c r="D403" s="1">
        <v>95</v>
      </c>
      <c r="E403" s="1" t="s">
        <v>24</v>
      </c>
      <c r="F403" s="1">
        <v>7920</v>
      </c>
      <c r="G403" s="1">
        <v>498</v>
      </c>
      <c r="H403" s="1">
        <v>150</v>
      </c>
      <c r="I403" s="1">
        <v>575</v>
      </c>
      <c r="J403" s="1">
        <v>3.2</v>
      </c>
      <c r="K403" s="1">
        <v>140</v>
      </c>
      <c r="L403" s="1" t="s">
        <v>25</v>
      </c>
      <c r="M403" s="1">
        <v>1600</v>
      </c>
      <c r="N403" s="1">
        <v>709</v>
      </c>
      <c r="O403" s="1">
        <v>5</v>
      </c>
      <c r="P403" s="1" t="s">
        <v>63</v>
      </c>
      <c r="Q403" s="1" t="s">
        <v>111</v>
      </c>
      <c r="R403" s="1">
        <v>5021</v>
      </c>
      <c r="S403" s="1">
        <v>1987</v>
      </c>
      <c r="T403" s="1">
        <v>1431</v>
      </c>
      <c r="U403" s="1" t="s">
        <v>66</v>
      </c>
      <c r="V403" s="11" t="s">
        <v>907</v>
      </c>
    </row>
    <row r="404" spans="1:22">
      <c r="A404" s="1" t="s">
        <v>897</v>
      </c>
      <c r="B404" s="3" t="s">
        <v>908</v>
      </c>
      <c r="C404" s="1">
        <v>282</v>
      </c>
      <c r="D404" s="1">
        <v>95</v>
      </c>
      <c r="E404" s="1" t="s">
        <v>24</v>
      </c>
      <c r="F404" s="1">
        <v>7920</v>
      </c>
      <c r="G404" s="1">
        <v>498</v>
      </c>
      <c r="H404" s="1">
        <v>158</v>
      </c>
      <c r="I404" s="1">
        <v>560</v>
      </c>
      <c r="J404" s="1">
        <v>2.2999999999999998</v>
      </c>
      <c r="K404" s="1">
        <v>140</v>
      </c>
      <c r="L404" s="1" t="s">
        <v>25</v>
      </c>
      <c r="M404" s="1">
        <v>1600</v>
      </c>
      <c r="N404" s="1">
        <v>709</v>
      </c>
      <c r="O404" s="1">
        <v>5</v>
      </c>
      <c r="P404" s="1" t="s">
        <v>63</v>
      </c>
      <c r="Q404" s="1" t="s">
        <v>111</v>
      </c>
      <c r="R404" s="1">
        <v>5021</v>
      </c>
      <c r="S404" s="1">
        <v>1987</v>
      </c>
      <c r="T404" s="1">
        <v>1431</v>
      </c>
      <c r="U404" s="1" t="s">
        <v>66</v>
      </c>
      <c r="V404" s="3" t="s">
        <v>909</v>
      </c>
    </row>
    <row r="405" spans="1:22">
      <c r="A405" s="1" t="s">
        <v>897</v>
      </c>
      <c r="B405" s="3" t="s">
        <v>910</v>
      </c>
      <c r="C405" s="1">
        <v>250</v>
      </c>
      <c r="D405" s="1">
        <v>95</v>
      </c>
      <c r="E405" s="1" t="s">
        <v>24</v>
      </c>
      <c r="F405" s="1">
        <v>7920</v>
      </c>
      <c r="G405" s="1">
        <v>498</v>
      </c>
      <c r="H405" s="1">
        <v>165</v>
      </c>
      <c r="I405" s="1">
        <v>485</v>
      </c>
      <c r="J405" s="1">
        <v>3.9</v>
      </c>
      <c r="K405" s="1">
        <v>140</v>
      </c>
      <c r="L405" s="1" t="s">
        <v>25</v>
      </c>
      <c r="M405" s="1">
        <v>2250</v>
      </c>
      <c r="N405" s="1">
        <v>425</v>
      </c>
      <c r="O405" s="1">
        <v>7</v>
      </c>
      <c r="P405" s="1" t="s">
        <v>63</v>
      </c>
      <c r="Q405" s="1" t="s">
        <v>212</v>
      </c>
      <c r="R405" s="1">
        <v>5057</v>
      </c>
      <c r="S405" s="1">
        <v>1999</v>
      </c>
      <c r="T405" s="1">
        <v>1680</v>
      </c>
      <c r="U405" s="1" t="s">
        <v>34</v>
      </c>
      <c r="V405" s="3" t="s">
        <v>911</v>
      </c>
    </row>
    <row r="406" spans="1:22">
      <c r="A406" s="1" t="s">
        <v>897</v>
      </c>
      <c r="B406" s="3" t="s">
        <v>912</v>
      </c>
      <c r="C406" s="1">
        <v>262</v>
      </c>
      <c r="D406" s="1">
        <v>95</v>
      </c>
      <c r="E406" s="1" t="s">
        <v>24</v>
      </c>
      <c r="F406" s="1">
        <v>7920</v>
      </c>
      <c r="G406" s="1">
        <v>498</v>
      </c>
      <c r="H406" s="1">
        <v>180</v>
      </c>
      <c r="I406" s="1">
        <v>465</v>
      </c>
      <c r="J406" s="1">
        <v>2.7</v>
      </c>
      <c r="K406" s="1">
        <v>140</v>
      </c>
      <c r="L406" s="1" t="s">
        <v>25</v>
      </c>
      <c r="M406" s="1">
        <v>2250</v>
      </c>
      <c r="N406" s="1">
        <v>425</v>
      </c>
      <c r="O406" s="1">
        <v>7</v>
      </c>
      <c r="P406" s="1" t="s">
        <v>63</v>
      </c>
      <c r="Q406" s="1" t="s">
        <v>212</v>
      </c>
      <c r="R406" s="1">
        <v>5057</v>
      </c>
      <c r="S406" s="1">
        <v>1999</v>
      </c>
      <c r="T406" s="1">
        <v>1680</v>
      </c>
      <c r="U406" s="1" t="s">
        <v>34</v>
      </c>
      <c r="V406" s="3" t="s">
        <v>913</v>
      </c>
    </row>
    <row r="407" spans="1:22">
      <c r="A407" s="1" t="s">
        <v>897</v>
      </c>
      <c r="B407" s="3" t="s">
        <v>914</v>
      </c>
      <c r="C407" s="1">
        <v>201</v>
      </c>
      <c r="D407" s="1">
        <v>75</v>
      </c>
      <c r="E407" s="1" t="s">
        <v>24</v>
      </c>
      <c r="F407" s="1">
        <v>4416</v>
      </c>
      <c r="G407" s="1">
        <v>493</v>
      </c>
      <c r="H407" s="1">
        <v>132</v>
      </c>
      <c r="I407" s="1">
        <v>455</v>
      </c>
      <c r="J407" s="1">
        <v>4.8</v>
      </c>
      <c r="K407" s="1">
        <v>124</v>
      </c>
      <c r="L407" s="1" t="s">
        <v>25</v>
      </c>
      <c r="M407" s="1">
        <v>1600</v>
      </c>
      <c r="N407" s="1">
        <v>854</v>
      </c>
      <c r="O407" s="1">
        <v>5</v>
      </c>
      <c r="P407" s="1" t="s">
        <v>63</v>
      </c>
      <c r="Q407" s="1" t="s">
        <v>89</v>
      </c>
      <c r="R407" s="1">
        <v>4790</v>
      </c>
      <c r="S407" s="1">
        <v>1982</v>
      </c>
      <c r="T407" s="1">
        <v>1624</v>
      </c>
      <c r="U407" s="1" t="s">
        <v>34</v>
      </c>
      <c r="V407" s="3" t="s">
        <v>915</v>
      </c>
    </row>
    <row r="408" spans="1:22">
      <c r="A408" s="1" t="s">
        <v>897</v>
      </c>
      <c r="B408" s="3" t="s">
        <v>916</v>
      </c>
      <c r="C408" s="1">
        <v>201</v>
      </c>
      <c r="D408" s="1">
        <v>75</v>
      </c>
      <c r="E408" s="1" t="s">
        <v>24</v>
      </c>
      <c r="F408" s="1">
        <v>4416</v>
      </c>
      <c r="G408" s="1">
        <v>450</v>
      </c>
      <c r="H408" s="1">
        <v>121</v>
      </c>
      <c r="I408" s="1">
        <v>470</v>
      </c>
      <c r="J408" s="1">
        <v>5.6</v>
      </c>
      <c r="K408" s="1">
        <v>124</v>
      </c>
      <c r="L408" s="1" t="s">
        <v>25</v>
      </c>
      <c r="M408" s="1">
        <v>1600</v>
      </c>
      <c r="N408" s="1">
        <v>854</v>
      </c>
      <c r="O408" s="1">
        <v>5</v>
      </c>
      <c r="P408" s="1" t="s">
        <v>56</v>
      </c>
      <c r="Q408" s="1" t="s">
        <v>89</v>
      </c>
      <c r="R408" s="1">
        <v>4790</v>
      </c>
      <c r="S408" s="1">
        <v>1982</v>
      </c>
      <c r="T408" s="1">
        <v>1624</v>
      </c>
      <c r="U408" s="1" t="s">
        <v>34</v>
      </c>
      <c r="V408" s="3" t="s">
        <v>917</v>
      </c>
    </row>
    <row r="409" spans="1:22">
      <c r="A409" s="1" t="s">
        <v>897</v>
      </c>
      <c r="B409" s="3" t="s">
        <v>918</v>
      </c>
      <c r="C409" s="1">
        <v>201</v>
      </c>
      <c r="D409" s="1">
        <v>60.5</v>
      </c>
      <c r="E409" s="1" t="s">
        <v>24</v>
      </c>
      <c r="F409" s="1">
        <v>484</v>
      </c>
      <c r="G409" s="1">
        <v>420</v>
      </c>
      <c r="H409" s="1">
        <v>121</v>
      </c>
      <c r="I409" s="1">
        <v>375</v>
      </c>
      <c r="J409" s="1">
        <v>5.9</v>
      </c>
      <c r="K409" s="1">
        <v>110</v>
      </c>
      <c r="L409" s="1" t="s">
        <v>25</v>
      </c>
      <c r="M409" s="1">
        <v>1600</v>
      </c>
      <c r="N409" s="1">
        <v>854</v>
      </c>
      <c r="O409" s="1">
        <v>5</v>
      </c>
      <c r="P409" s="1" t="s">
        <v>56</v>
      </c>
      <c r="Q409" s="1" t="s">
        <v>89</v>
      </c>
      <c r="R409" s="1">
        <v>4790</v>
      </c>
      <c r="S409" s="1">
        <v>1982</v>
      </c>
      <c r="T409" s="1">
        <v>1624</v>
      </c>
      <c r="U409" s="1" t="s">
        <v>34</v>
      </c>
      <c r="V409" s="3" t="s">
        <v>919</v>
      </c>
    </row>
    <row r="410" spans="1:22">
      <c r="A410" s="1" t="s">
        <v>920</v>
      </c>
      <c r="B410" s="3" t="s">
        <v>921</v>
      </c>
      <c r="C410" s="1">
        <v>130</v>
      </c>
      <c r="D410" s="1">
        <v>68</v>
      </c>
      <c r="E410" s="1" t="s">
        <v>24</v>
      </c>
      <c r="F410" s="1">
        <v>324</v>
      </c>
      <c r="G410" s="1">
        <v>260</v>
      </c>
      <c r="H410" s="1">
        <v>204</v>
      </c>
      <c r="I410" s="1">
        <v>260</v>
      </c>
      <c r="J410" s="1">
        <v>13.3</v>
      </c>
      <c r="K410" s="1">
        <v>79</v>
      </c>
      <c r="L410" s="1" t="s">
        <v>25</v>
      </c>
      <c r="M410" s="1">
        <v>1000</v>
      </c>
      <c r="N410" s="1">
        <v>989</v>
      </c>
      <c r="O410" s="1">
        <v>9</v>
      </c>
      <c r="P410" s="1" t="s">
        <v>26</v>
      </c>
      <c r="Q410" s="1" t="s">
        <v>216</v>
      </c>
      <c r="R410" s="1">
        <v>5333</v>
      </c>
      <c r="S410" s="1">
        <v>1920</v>
      </c>
      <c r="T410" s="1">
        <v>1890</v>
      </c>
      <c r="U410" s="1" t="s">
        <v>217</v>
      </c>
      <c r="V410" s="3" t="s">
        <v>922</v>
      </c>
    </row>
    <row r="411" spans="1:22">
      <c r="A411" s="1" t="s">
        <v>920</v>
      </c>
      <c r="B411" s="3" t="s">
        <v>923</v>
      </c>
      <c r="C411" s="1">
        <v>130</v>
      </c>
      <c r="D411" s="1">
        <v>46.3</v>
      </c>
      <c r="E411" s="1" t="s">
        <v>24</v>
      </c>
      <c r="F411" s="1">
        <v>216</v>
      </c>
      <c r="G411" s="1">
        <v>260</v>
      </c>
      <c r="H411" s="1">
        <v>217</v>
      </c>
      <c r="I411" s="1">
        <v>180</v>
      </c>
      <c r="J411" s="1">
        <v>12.1</v>
      </c>
      <c r="K411" s="1">
        <v>78</v>
      </c>
      <c r="L411" s="1" t="s">
        <v>25</v>
      </c>
      <c r="M411" s="1">
        <v>1000</v>
      </c>
      <c r="N411" s="1">
        <v>603</v>
      </c>
      <c r="O411" s="1">
        <v>9</v>
      </c>
      <c r="P411" s="1" t="s">
        <v>26</v>
      </c>
      <c r="Q411" s="1" t="s">
        <v>216</v>
      </c>
      <c r="R411" s="1">
        <v>4983</v>
      </c>
      <c r="S411" s="1">
        <v>1920</v>
      </c>
      <c r="T411" s="1">
        <v>1890</v>
      </c>
      <c r="U411" s="1" t="s">
        <v>217</v>
      </c>
      <c r="V411" s="3" t="s">
        <v>924</v>
      </c>
    </row>
    <row r="412" spans="1:22">
      <c r="A412" s="1" t="s">
        <v>920</v>
      </c>
      <c r="B412" s="3" t="s">
        <v>925</v>
      </c>
      <c r="C412" s="1">
        <v>130</v>
      </c>
      <c r="D412" s="1">
        <v>68</v>
      </c>
      <c r="E412" s="1" t="s">
        <v>24</v>
      </c>
      <c r="F412" s="1">
        <v>324</v>
      </c>
      <c r="G412" s="1">
        <v>260</v>
      </c>
      <c r="H412" s="1">
        <v>202</v>
      </c>
      <c r="I412" s="1">
        <v>260</v>
      </c>
      <c r="J412" s="1">
        <v>13.3</v>
      </c>
      <c r="K412" s="1">
        <v>79</v>
      </c>
      <c r="L412" s="1" t="s">
        <v>25</v>
      </c>
      <c r="M412" s="1">
        <v>1000</v>
      </c>
      <c r="N412" s="1">
        <v>603</v>
      </c>
      <c r="O412" s="1">
        <v>9</v>
      </c>
      <c r="P412" s="1" t="s">
        <v>26</v>
      </c>
      <c r="Q412" s="1" t="s">
        <v>216</v>
      </c>
      <c r="R412" s="1">
        <v>4983</v>
      </c>
      <c r="S412" s="1">
        <v>1920</v>
      </c>
      <c r="T412" s="1">
        <v>1890</v>
      </c>
      <c r="U412" s="1" t="s">
        <v>217</v>
      </c>
      <c r="V412" s="3" t="s">
        <v>926</v>
      </c>
    </row>
    <row r="413" spans="1:22">
      <c r="A413" s="1" t="s">
        <v>920</v>
      </c>
      <c r="B413" s="3" t="s">
        <v>927</v>
      </c>
      <c r="C413" s="1">
        <v>132</v>
      </c>
      <c r="D413" s="1">
        <v>50</v>
      </c>
      <c r="E413" s="1" t="s">
        <v>24</v>
      </c>
      <c r="F413" s="1">
        <v>484</v>
      </c>
      <c r="G413" s="1">
        <v>260</v>
      </c>
      <c r="H413" s="1">
        <v>149</v>
      </c>
      <c r="I413" s="1">
        <v>235</v>
      </c>
      <c r="J413" s="1">
        <v>11.7</v>
      </c>
      <c r="K413" s="1">
        <v>80</v>
      </c>
      <c r="L413" s="1" t="s">
        <v>25</v>
      </c>
      <c r="M413" s="1">
        <v>750</v>
      </c>
      <c r="N413" s="1">
        <v>775</v>
      </c>
      <c r="O413" s="1">
        <v>5</v>
      </c>
      <c r="P413" s="1" t="s">
        <v>26</v>
      </c>
      <c r="Q413" s="1" t="s">
        <v>216</v>
      </c>
      <c r="R413" s="1">
        <v>4403</v>
      </c>
      <c r="S413" s="1">
        <v>1921</v>
      </c>
      <c r="T413" s="1">
        <v>1803</v>
      </c>
      <c r="U413" s="1" t="s">
        <v>217</v>
      </c>
      <c r="V413" s="3" t="s">
        <v>928</v>
      </c>
    </row>
    <row r="414" spans="1:22">
      <c r="A414" s="1" t="s">
        <v>920</v>
      </c>
      <c r="B414" s="3" t="s">
        <v>929</v>
      </c>
      <c r="C414" s="1">
        <v>132</v>
      </c>
      <c r="D414" s="1">
        <v>50</v>
      </c>
      <c r="E414" s="1" t="s">
        <v>24</v>
      </c>
      <c r="F414" s="1">
        <v>484</v>
      </c>
      <c r="G414" s="1">
        <v>260</v>
      </c>
      <c r="H414" s="1">
        <v>149</v>
      </c>
      <c r="I414" s="1">
        <v>230</v>
      </c>
      <c r="J414" s="1">
        <v>11.7</v>
      </c>
      <c r="K414" s="1">
        <v>80</v>
      </c>
      <c r="L414" s="1" t="s">
        <v>25</v>
      </c>
      <c r="M414" s="1">
        <v>750</v>
      </c>
      <c r="N414" s="1">
        <v>1050</v>
      </c>
      <c r="O414" s="1">
        <v>7</v>
      </c>
      <c r="P414" s="1" t="s">
        <v>26</v>
      </c>
      <c r="Q414" s="1" t="s">
        <v>216</v>
      </c>
      <c r="R414" s="1">
        <v>4753</v>
      </c>
      <c r="S414" s="1">
        <v>1921</v>
      </c>
      <c r="T414" s="1">
        <v>1814</v>
      </c>
      <c r="U414" s="1" t="s">
        <v>217</v>
      </c>
      <c r="V414" s="3" t="s">
        <v>930</v>
      </c>
    </row>
    <row r="415" spans="1:22">
      <c r="A415" s="1" t="s">
        <v>920</v>
      </c>
      <c r="B415" s="3" t="s">
        <v>931</v>
      </c>
      <c r="C415" s="1">
        <v>160</v>
      </c>
      <c r="D415" s="1">
        <v>64</v>
      </c>
      <c r="E415" s="1" t="s">
        <v>24</v>
      </c>
      <c r="F415" s="1">
        <v>96</v>
      </c>
      <c r="G415" s="1">
        <v>336</v>
      </c>
      <c r="H415" s="1">
        <v>154</v>
      </c>
      <c r="I415" s="1">
        <v>345</v>
      </c>
      <c r="J415" s="1">
        <v>6.9</v>
      </c>
      <c r="K415" s="1">
        <v>100</v>
      </c>
      <c r="L415" s="1" t="s">
        <v>25</v>
      </c>
      <c r="M415" s="1">
        <v>750</v>
      </c>
      <c r="N415" s="1">
        <v>452</v>
      </c>
      <c r="O415" s="1">
        <v>5</v>
      </c>
      <c r="P415" s="1" t="s">
        <v>63</v>
      </c>
      <c r="Q415" s="1" t="s">
        <v>40</v>
      </c>
      <c r="R415" s="1">
        <v>4690</v>
      </c>
      <c r="S415" s="1">
        <v>1860</v>
      </c>
      <c r="T415" s="1">
        <v>1600</v>
      </c>
      <c r="U415" s="1" t="s">
        <v>34</v>
      </c>
      <c r="V415" s="3" t="s">
        <v>932</v>
      </c>
    </row>
    <row r="416" spans="1:22">
      <c r="A416" s="1" t="s">
        <v>920</v>
      </c>
      <c r="B416" s="3" t="s">
        <v>933</v>
      </c>
      <c r="C416" s="1">
        <v>160</v>
      </c>
      <c r="D416" s="1">
        <v>64</v>
      </c>
      <c r="E416" s="1" t="s">
        <v>24</v>
      </c>
      <c r="F416" s="1">
        <v>96</v>
      </c>
      <c r="G416" s="1">
        <v>265</v>
      </c>
      <c r="H416" s="1">
        <v>145</v>
      </c>
      <c r="I416" s="1">
        <v>350</v>
      </c>
      <c r="J416" s="1">
        <v>7.5</v>
      </c>
      <c r="K416" s="1">
        <v>100</v>
      </c>
      <c r="L416" s="1" t="s">
        <v>25</v>
      </c>
      <c r="M416" s="1">
        <v>750</v>
      </c>
      <c r="N416" s="1">
        <v>452</v>
      </c>
      <c r="O416" s="1">
        <v>5</v>
      </c>
      <c r="P416" s="1" t="s">
        <v>26</v>
      </c>
      <c r="Q416" s="1" t="s">
        <v>40</v>
      </c>
      <c r="R416" s="1">
        <v>4690</v>
      </c>
      <c r="S416" s="1">
        <v>1860</v>
      </c>
      <c r="T416" s="1">
        <v>1600</v>
      </c>
      <c r="U416" s="1" t="s">
        <v>34</v>
      </c>
      <c r="V416" s="3" t="s">
        <v>934</v>
      </c>
    </row>
    <row r="417" spans="1:22">
      <c r="A417" s="1" t="s">
        <v>935</v>
      </c>
      <c r="B417" s="3" t="s">
        <v>936</v>
      </c>
      <c r="C417" s="1">
        <v>200</v>
      </c>
      <c r="D417" s="1">
        <v>87.7</v>
      </c>
      <c r="E417" s="1" t="s">
        <v>24</v>
      </c>
      <c r="F417" s="1">
        <v>484</v>
      </c>
      <c r="G417" s="1">
        <v>500</v>
      </c>
      <c r="H417" s="1">
        <v>186</v>
      </c>
      <c r="I417" s="1">
        <v>405</v>
      </c>
      <c r="J417" s="1">
        <v>5.9</v>
      </c>
      <c r="K417" s="1">
        <v>120</v>
      </c>
      <c r="L417" s="1" t="s">
        <v>25</v>
      </c>
      <c r="M417" s="1">
        <v>1800</v>
      </c>
      <c r="N417" s="1">
        <v>376</v>
      </c>
      <c r="O417" s="1">
        <v>5</v>
      </c>
      <c r="P417" s="1" t="s">
        <v>63</v>
      </c>
      <c r="Q417" s="1" t="s">
        <v>89</v>
      </c>
      <c r="R417" s="1">
        <v>4750</v>
      </c>
      <c r="S417" s="1">
        <v>1934</v>
      </c>
      <c r="T417" s="1">
        <v>1667</v>
      </c>
      <c r="U417" s="1" t="s">
        <v>34</v>
      </c>
      <c r="V417" s="3" t="s">
        <v>937</v>
      </c>
    </row>
    <row r="418" spans="1:22">
      <c r="A418" s="1" t="s">
        <v>935</v>
      </c>
      <c r="B418" s="3" t="s">
        <v>938</v>
      </c>
      <c r="C418" s="1">
        <v>200</v>
      </c>
      <c r="D418" s="1">
        <v>87.7</v>
      </c>
      <c r="E418" s="1" t="s">
        <v>24</v>
      </c>
      <c r="F418" s="1">
        <v>484</v>
      </c>
      <c r="G418" s="1">
        <v>620</v>
      </c>
      <c r="H418" s="1">
        <v>196</v>
      </c>
      <c r="I418" s="1">
        <v>400</v>
      </c>
      <c r="J418" s="1">
        <v>5.5</v>
      </c>
      <c r="K418" s="1">
        <v>120</v>
      </c>
      <c r="L418" s="1" t="s">
        <v>25</v>
      </c>
      <c r="M418" s="1">
        <v>1800</v>
      </c>
      <c r="N418" s="1">
        <v>376</v>
      </c>
      <c r="O418" s="1">
        <v>5</v>
      </c>
      <c r="P418" s="1" t="s">
        <v>63</v>
      </c>
      <c r="Q418" s="1" t="s">
        <v>89</v>
      </c>
      <c r="R418" s="1">
        <v>4750</v>
      </c>
      <c r="S418" s="1">
        <v>1934</v>
      </c>
      <c r="T418" s="1">
        <v>1667</v>
      </c>
      <c r="U418" s="1" t="s">
        <v>34</v>
      </c>
      <c r="V418" s="3" t="s">
        <v>939</v>
      </c>
    </row>
    <row r="419" spans="1:22">
      <c r="A419" s="1" t="s">
        <v>940</v>
      </c>
      <c r="B419" s="3" t="s">
        <v>941</v>
      </c>
      <c r="C419" s="1">
        <v>160</v>
      </c>
      <c r="D419" s="1">
        <v>86</v>
      </c>
      <c r="E419" s="1" t="s">
        <v>24</v>
      </c>
      <c r="F419" s="1">
        <v>312</v>
      </c>
      <c r="G419" s="1">
        <v>560</v>
      </c>
      <c r="H419" s="1">
        <v>182</v>
      </c>
      <c r="I419" s="1">
        <v>350</v>
      </c>
      <c r="J419" s="1">
        <v>6.5</v>
      </c>
      <c r="K419" s="1">
        <v>145</v>
      </c>
      <c r="L419" s="1" t="s">
        <v>25</v>
      </c>
      <c r="M419" s="1">
        <v>1600</v>
      </c>
      <c r="N419" s="1">
        <v>1340</v>
      </c>
      <c r="O419" s="1">
        <v>7</v>
      </c>
      <c r="P419" s="1" t="s">
        <v>63</v>
      </c>
      <c r="Q419" s="1" t="s">
        <v>216</v>
      </c>
      <c r="R419" s="1">
        <v>4960</v>
      </c>
      <c r="S419" s="1">
        <v>1985</v>
      </c>
      <c r="T419" s="1">
        <v>1927</v>
      </c>
      <c r="U419" s="1" t="s">
        <v>217</v>
      </c>
      <c r="V419" s="3" t="s">
        <v>942</v>
      </c>
    </row>
    <row r="420" spans="1:22">
      <c r="A420" s="1" t="s">
        <v>940</v>
      </c>
      <c r="B420" s="3" t="s">
        <v>943</v>
      </c>
      <c r="C420" s="1">
        <v>160</v>
      </c>
      <c r="D420" s="1">
        <v>86</v>
      </c>
      <c r="E420" s="1" t="s">
        <v>24</v>
      </c>
      <c r="F420" s="1">
        <v>312</v>
      </c>
      <c r="G420" s="1">
        <v>560</v>
      </c>
      <c r="H420" s="1">
        <v>190</v>
      </c>
      <c r="I420" s="1">
        <v>370</v>
      </c>
      <c r="J420" s="1">
        <v>7.9</v>
      </c>
      <c r="K420" s="1">
        <v>145</v>
      </c>
      <c r="L420" s="1" t="s">
        <v>25</v>
      </c>
      <c r="M420" s="1">
        <v>1000</v>
      </c>
      <c r="N420" s="1">
        <v>1340</v>
      </c>
      <c r="O420" s="1">
        <v>7</v>
      </c>
      <c r="P420" s="1" t="s">
        <v>56</v>
      </c>
      <c r="Q420" s="1" t="s">
        <v>216</v>
      </c>
      <c r="R420" s="1">
        <v>4962</v>
      </c>
      <c r="S420" s="1">
        <v>1985</v>
      </c>
      <c r="T420" s="1">
        <v>1924</v>
      </c>
      <c r="U420" s="1" t="s">
        <v>217</v>
      </c>
      <c r="V420" s="3" t="s">
        <v>944</v>
      </c>
    </row>
    <row r="421" spans="1:22">
      <c r="A421" s="1" t="s">
        <v>940</v>
      </c>
      <c r="B421" s="3" t="s">
        <v>945</v>
      </c>
      <c r="C421" s="1">
        <v>160</v>
      </c>
      <c r="D421" s="1">
        <v>79</v>
      </c>
      <c r="E421" s="1" t="s">
        <v>24</v>
      </c>
      <c r="F421" s="1">
        <v>288</v>
      </c>
      <c r="G421" s="1">
        <v>560</v>
      </c>
      <c r="H421" s="1">
        <v>194</v>
      </c>
      <c r="I421" s="1">
        <v>330</v>
      </c>
      <c r="J421" s="1">
        <v>6.5</v>
      </c>
      <c r="K421" s="1">
        <v>135</v>
      </c>
      <c r="L421" s="1" t="s">
        <v>25</v>
      </c>
      <c r="M421" s="1">
        <v>1800</v>
      </c>
      <c r="N421" s="1">
        <v>1121</v>
      </c>
      <c r="O421" s="1">
        <v>6</v>
      </c>
      <c r="P421" s="1" t="s">
        <v>63</v>
      </c>
      <c r="Q421" s="1" t="s">
        <v>216</v>
      </c>
      <c r="R421" s="1">
        <v>4712</v>
      </c>
      <c r="S421" s="1">
        <v>1985</v>
      </c>
      <c r="T421" s="1">
        <v>1925</v>
      </c>
      <c r="U421" s="1" t="s">
        <v>217</v>
      </c>
      <c r="V421" s="3" t="s">
        <v>946</v>
      </c>
    </row>
    <row r="422" spans="1:22">
      <c r="A422" s="1" t="s">
        <v>940</v>
      </c>
      <c r="B422" s="3" t="s">
        <v>947</v>
      </c>
      <c r="C422" s="1">
        <v>160</v>
      </c>
      <c r="D422" s="1">
        <v>79</v>
      </c>
      <c r="E422" s="1" t="s">
        <v>24</v>
      </c>
      <c r="F422" s="1">
        <v>288</v>
      </c>
      <c r="G422" s="1">
        <v>560</v>
      </c>
      <c r="H422" s="1">
        <v>187</v>
      </c>
      <c r="I422" s="1">
        <v>360</v>
      </c>
      <c r="J422" s="1">
        <v>7.6</v>
      </c>
      <c r="K422" s="1">
        <v>135</v>
      </c>
      <c r="L422" s="1" t="s">
        <v>25</v>
      </c>
      <c r="M422" s="1">
        <v>1200</v>
      </c>
      <c r="N422" s="1">
        <v>1121</v>
      </c>
      <c r="O422" s="1">
        <v>6</v>
      </c>
      <c r="P422" s="1" t="s">
        <v>56</v>
      </c>
      <c r="Q422" s="1" t="s">
        <v>216</v>
      </c>
      <c r="R422" s="1">
        <v>4712</v>
      </c>
      <c r="S422" s="1">
        <v>1985</v>
      </c>
      <c r="T422" s="1">
        <v>1927</v>
      </c>
      <c r="U422" s="1" t="s">
        <v>217</v>
      </c>
      <c r="V422" s="3" t="s">
        <v>948</v>
      </c>
    </row>
    <row r="423" spans="1:22">
      <c r="A423" s="1" t="s">
        <v>940</v>
      </c>
      <c r="B423" s="3" t="s">
        <v>949</v>
      </c>
      <c r="C423" s="1">
        <v>145</v>
      </c>
      <c r="D423" s="1">
        <v>59</v>
      </c>
      <c r="E423" s="1" t="s">
        <v>24</v>
      </c>
      <c r="F423" s="1">
        <v>216</v>
      </c>
      <c r="G423" s="1">
        <v>310</v>
      </c>
      <c r="H423" s="1">
        <v>178</v>
      </c>
      <c r="I423" s="1">
        <v>275</v>
      </c>
      <c r="J423" s="1">
        <v>10.7</v>
      </c>
      <c r="K423" s="1">
        <v>110</v>
      </c>
      <c r="L423" s="1" t="s">
        <v>25</v>
      </c>
      <c r="M423" s="1">
        <v>1000</v>
      </c>
      <c r="N423" s="1">
        <v>1121</v>
      </c>
      <c r="O423" s="1">
        <v>6</v>
      </c>
      <c r="P423" s="1" t="s">
        <v>56</v>
      </c>
      <c r="Q423" s="1" t="s">
        <v>216</v>
      </c>
      <c r="R423" s="1">
        <v>4712</v>
      </c>
      <c r="S423" s="1">
        <v>1985</v>
      </c>
      <c r="T423" s="1">
        <v>1927</v>
      </c>
      <c r="U423" s="1" t="s">
        <v>217</v>
      </c>
      <c r="V423" s="3" t="s">
        <v>950</v>
      </c>
    </row>
    <row r="424" spans="1:22">
      <c r="A424" s="1" t="s">
        <v>940</v>
      </c>
      <c r="B424" s="3" t="s">
        <v>951</v>
      </c>
      <c r="C424" s="1">
        <v>180</v>
      </c>
      <c r="D424" s="1">
        <v>79</v>
      </c>
      <c r="E424" s="1" t="s">
        <v>24</v>
      </c>
      <c r="F424" s="1">
        <v>288</v>
      </c>
      <c r="G424" s="1">
        <v>545</v>
      </c>
      <c r="H424" s="1">
        <v>131</v>
      </c>
      <c r="I424" s="1">
        <v>470</v>
      </c>
      <c r="J424" s="1">
        <v>5.9</v>
      </c>
      <c r="K424" s="1">
        <v>135</v>
      </c>
      <c r="L424" s="1" t="s">
        <v>25</v>
      </c>
      <c r="M424" s="1">
        <v>0</v>
      </c>
      <c r="N424" s="1">
        <v>385</v>
      </c>
      <c r="O424" s="1">
        <v>5</v>
      </c>
      <c r="P424" s="1" t="s">
        <v>56</v>
      </c>
      <c r="Q424" s="1" t="s">
        <v>169</v>
      </c>
      <c r="R424" s="1">
        <v>4322</v>
      </c>
      <c r="S424" s="1">
        <v>1809</v>
      </c>
      <c r="T424" s="1">
        <v>1538</v>
      </c>
      <c r="U424" s="1" t="s">
        <v>28</v>
      </c>
      <c r="V424" s="3" t="s">
        <v>952</v>
      </c>
    </row>
    <row r="425" spans="1:22">
      <c r="A425" s="1" t="s">
        <v>940</v>
      </c>
      <c r="B425" s="3" t="s">
        <v>953</v>
      </c>
      <c r="C425" s="1">
        <v>200</v>
      </c>
      <c r="D425" s="1">
        <v>79</v>
      </c>
      <c r="E425" s="1" t="s">
        <v>24</v>
      </c>
      <c r="F425" s="1">
        <v>288</v>
      </c>
      <c r="G425" s="1">
        <v>545</v>
      </c>
      <c r="H425" s="1">
        <v>131</v>
      </c>
      <c r="I425" s="1">
        <v>465</v>
      </c>
      <c r="J425" s="1">
        <v>5.6</v>
      </c>
      <c r="K425" s="1">
        <v>135</v>
      </c>
      <c r="L425" s="1" t="s">
        <v>25</v>
      </c>
      <c r="M425" s="1">
        <v>0</v>
      </c>
      <c r="N425" s="1">
        <v>385</v>
      </c>
      <c r="O425" s="1">
        <v>5</v>
      </c>
      <c r="P425" s="1" t="s">
        <v>56</v>
      </c>
      <c r="Q425" s="1" t="s">
        <v>169</v>
      </c>
      <c r="R425" s="1">
        <v>4322</v>
      </c>
      <c r="S425" s="1">
        <v>1809</v>
      </c>
      <c r="T425" s="1">
        <v>1538</v>
      </c>
      <c r="U425" s="1" t="s">
        <v>28</v>
      </c>
      <c r="V425" s="3" t="s">
        <v>954</v>
      </c>
    </row>
    <row r="426" spans="1:22">
      <c r="A426" s="1" t="s">
        <v>940</v>
      </c>
      <c r="B426" s="3" t="s">
        <v>955</v>
      </c>
      <c r="C426" s="1">
        <v>160</v>
      </c>
      <c r="D426" s="1">
        <v>59</v>
      </c>
      <c r="E426" s="1" t="s">
        <v>24</v>
      </c>
      <c r="F426" s="1">
        <v>216</v>
      </c>
      <c r="G426" s="1">
        <v>310</v>
      </c>
      <c r="H426" s="1">
        <v>136</v>
      </c>
      <c r="I426" s="1">
        <v>365</v>
      </c>
      <c r="J426" s="1">
        <v>7.6</v>
      </c>
      <c r="K426" s="1">
        <v>110</v>
      </c>
      <c r="L426" s="1" t="s">
        <v>25</v>
      </c>
      <c r="M426" s="1">
        <v>0</v>
      </c>
      <c r="N426" s="1">
        <v>385</v>
      </c>
      <c r="O426" s="1">
        <v>5</v>
      </c>
      <c r="P426" s="1" t="s">
        <v>56</v>
      </c>
      <c r="Q426" s="1" t="s">
        <v>169</v>
      </c>
      <c r="R426" s="1">
        <v>4264</v>
      </c>
      <c r="S426" s="1">
        <v>1809</v>
      </c>
      <c r="T426" s="1">
        <v>1564</v>
      </c>
      <c r="U426" s="1" t="s">
        <v>28</v>
      </c>
      <c r="V426" s="3" t="s">
        <v>956</v>
      </c>
    </row>
    <row r="427" spans="1:22">
      <c r="A427" s="1" t="s">
        <v>940</v>
      </c>
      <c r="B427" s="3" t="s">
        <v>957</v>
      </c>
      <c r="C427" s="1">
        <v>160</v>
      </c>
      <c r="D427" s="1">
        <v>77</v>
      </c>
      <c r="E427" s="1" t="s">
        <v>24</v>
      </c>
      <c r="F427" s="1">
        <v>288</v>
      </c>
      <c r="G427" s="1">
        <v>310</v>
      </c>
      <c r="H427" s="1">
        <v>138</v>
      </c>
      <c r="I427" s="1">
        <v>465</v>
      </c>
      <c r="J427" s="1">
        <v>7.1</v>
      </c>
      <c r="K427" s="1">
        <v>120</v>
      </c>
      <c r="L427" s="1" t="s">
        <v>25</v>
      </c>
      <c r="M427" s="1">
        <v>0</v>
      </c>
      <c r="N427" s="1">
        <v>385</v>
      </c>
      <c r="O427" s="1">
        <v>5</v>
      </c>
      <c r="P427" s="1" t="s">
        <v>56</v>
      </c>
      <c r="Q427" s="1" t="s">
        <v>169</v>
      </c>
      <c r="R427" s="1">
        <v>4264</v>
      </c>
      <c r="S427" s="1">
        <v>1809</v>
      </c>
      <c r="T427" s="1">
        <v>1564</v>
      </c>
      <c r="U427" s="1" t="s">
        <v>28</v>
      </c>
      <c r="V427" s="3" t="s">
        <v>958</v>
      </c>
    </row>
    <row r="428" spans="1:22">
      <c r="A428" s="1" t="s">
        <v>940</v>
      </c>
      <c r="B428" s="3" t="s">
        <v>959</v>
      </c>
      <c r="C428" s="1">
        <v>160</v>
      </c>
      <c r="D428" s="1">
        <v>52</v>
      </c>
      <c r="E428" s="1" t="s">
        <v>24</v>
      </c>
      <c r="F428" s="1">
        <v>192</v>
      </c>
      <c r="G428" s="1">
        <v>310</v>
      </c>
      <c r="H428" s="1">
        <v>134</v>
      </c>
      <c r="I428" s="1">
        <v>325</v>
      </c>
      <c r="J428" s="1">
        <v>8.1999999999999993</v>
      </c>
      <c r="K428" s="1">
        <v>90</v>
      </c>
      <c r="L428" s="1" t="s">
        <v>25</v>
      </c>
      <c r="M428" s="1">
        <v>0</v>
      </c>
      <c r="N428" s="1">
        <v>385</v>
      </c>
      <c r="O428" s="1">
        <v>5</v>
      </c>
      <c r="P428" s="1" t="s">
        <v>56</v>
      </c>
      <c r="Q428" s="1" t="s">
        <v>169</v>
      </c>
      <c r="R428" s="1">
        <v>4264</v>
      </c>
      <c r="S428" s="1">
        <v>1809</v>
      </c>
      <c r="T428" s="1">
        <v>1564</v>
      </c>
      <c r="U428" s="1" t="s">
        <v>28</v>
      </c>
      <c r="V428" s="3" t="s">
        <v>960</v>
      </c>
    </row>
    <row r="429" spans="1:22">
      <c r="A429" s="1" t="s">
        <v>940</v>
      </c>
      <c r="B429" s="3" t="s">
        <v>961</v>
      </c>
      <c r="C429" s="1">
        <v>180</v>
      </c>
      <c r="D429" s="1">
        <v>77</v>
      </c>
      <c r="E429" s="1" t="s">
        <v>24</v>
      </c>
      <c r="F429" s="1">
        <v>288</v>
      </c>
      <c r="G429" s="1">
        <v>679</v>
      </c>
      <c r="H429" s="1">
        <v>152</v>
      </c>
      <c r="I429" s="1">
        <v>420</v>
      </c>
      <c r="J429" s="1">
        <v>5.4</v>
      </c>
      <c r="K429" s="1">
        <v>120</v>
      </c>
      <c r="L429" s="1" t="s">
        <v>25</v>
      </c>
      <c r="M429" s="1">
        <v>1200</v>
      </c>
      <c r="N429" s="1">
        <v>543</v>
      </c>
      <c r="O429" s="1">
        <v>5</v>
      </c>
      <c r="P429" s="1" t="s">
        <v>63</v>
      </c>
      <c r="Q429" s="1" t="s">
        <v>40</v>
      </c>
      <c r="R429" s="1">
        <v>4584</v>
      </c>
      <c r="S429" s="1">
        <v>1852</v>
      </c>
      <c r="T429" s="1">
        <v>1631</v>
      </c>
      <c r="U429" s="1" t="s">
        <v>34</v>
      </c>
      <c r="V429" s="3" t="s">
        <v>962</v>
      </c>
    </row>
    <row r="430" spans="1:22">
      <c r="A430" s="1" t="s">
        <v>940</v>
      </c>
      <c r="B430" s="3" t="s">
        <v>963</v>
      </c>
      <c r="C430" s="1">
        <v>180</v>
      </c>
      <c r="D430" s="1">
        <v>77</v>
      </c>
      <c r="E430" s="1" t="s">
        <v>24</v>
      </c>
      <c r="F430" s="1">
        <v>288</v>
      </c>
      <c r="G430" s="1">
        <v>545</v>
      </c>
      <c r="H430" s="1">
        <v>149</v>
      </c>
      <c r="I430" s="1">
        <v>445</v>
      </c>
      <c r="J430" s="1">
        <v>6.7</v>
      </c>
      <c r="K430" s="1">
        <v>120</v>
      </c>
      <c r="L430" s="1" t="s">
        <v>25</v>
      </c>
      <c r="M430" s="1">
        <v>1000</v>
      </c>
      <c r="N430" s="1">
        <v>543</v>
      </c>
      <c r="O430" s="1">
        <v>5</v>
      </c>
      <c r="P430" s="1" t="s">
        <v>56</v>
      </c>
      <c r="Q430" s="1" t="s">
        <v>40</v>
      </c>
      <c r="R430" s="1">
        <v>4584</v>
      </c>
      <c r="S430" s="1">
        <v>1852</v>
      </c>
      <c r="T430" s="1">
        <v>1631</v>
      </c>
      <c r="U430" s="1" t="s">
        <v>34</v>
      </c>
      <c r="V430" s="3" t="s">
        <v>964</v>
      </c>
    </row>
    <row r="431" spans="1:22">
      <c r="A431" s="1" t="s">
        <v>940</v>
      </c>
      <c r="B431" s="3" t="s">
        <v>965</v>
      </c>
      <c r="C431" s="1">
        <v>180</v>
      </c>
      <c r="D431" s="1">
        <v>77</v>
      </c>
      <c r="E431" s="1" t="s">
        <v>24</v>
      </c>
      <c r="F431" s="1">
        <v>288</v>
      </c>
      <c r="G431" s="1">
        <v>679</v>
      </c>
      <c r="H431" s="1">
        <v>155</v>
      </c>
      <c r="I431" s="1">
        <v>435</v>
      </c>
      <c r="J431" s="1">
        <v>6.6</v>
      </c>
      <c r="K431" s="1">
        <v>120</v>
      </c>
      <c r="L431" s="1" t="s">
        <v>25</v>
      </c>
      <c r="M431" s="1">
        <v>1200</v>
      </c>
      <c r="N431" s="1">
        <v>543</v>
      </c>
      <c r="O431" s="1">
        <v>5</v>
      </c>
      <c r="P431" s="1" t="s">
        <v>63</v>
      </c>
      <c r="Q431" s="1" t="s">
        <v>40</v>
      </c>
      <c r="R431" s="1">
        <v>4584</v>
      </c>
      <c r="S431" s="1">
        <v>1852</v>
      </c>
      <c r="T431" s="1">
        <v>1631</v>
      </c>
      <c r="U431" s="1" t="s">
        <v>34</v>
      </c>
      <c r="V431" s="3" t="s">
        <v>966</v>
      </c>
    </row>
    <row r="432" spans="1:22">
      <c r="A432" s="1" t="s">
        <v>940</v>
      </c>
      <c r="B432" s="3" t="s">
        <v>967</v>
      </c>
      <c r="C432" s="1">
        <v>160</v>
      </c>
      <c r="D432" s="1">
        <v>52</v>
      </c>
      <c r="E432" s="1" t="s">
        <v>24</v>
      </c>
      <c r="F432" s="1">
        <v>192</v>
      </c>
      <c r="G432" s="1">
        <v>310</v>
      </c>
      <c r="H432" s="1">
        <v>143</v>
      </c>
      <c r="I432" s="1">
        <v>285</v>
      </c>
      <c r="J432" s="1">
        <v>9</v>
      </c>
      <c r="K432" s="1">
        <v>87</v>
      </c>
      <c r="L432" s="1" t="s">
        <v>25</v>
      </c>
      <c r="M432" s="1">
        <v>1000</v>
      </c>
      <c r="N432" s="1">
        <v>543</v>
      </c>
      <c r="O432" s="1">
        <v>5</v>
      </c>
      <c r="P432" s="1" t="s">
        <v>56</v>
      </c>
      <c r="Q432" s="1" t="s">
        <v>40</v>
      </c>
      <c r="R432" s="1">
        <v>4584</v>
      </c>
      <c r="S432" s="1">
        <v>1852</v>
      </c>
      <c r="T432" s="1">
        <v>1640</v>
      </c>
      <c r="U432" s="1" t="s">
        <v>34</v>
      </c>
      <c r="V432" s="3" t="s">
        <v>968</v>
      </c>
    </row>
    <row r="433" spans="1:22">
      <c r="A433" s="1" t="s">
        <v>940</v>
      </c>
      <c r="B433" s="3" t="s">
        <v>969</v>
      </c>
      <c r="C433" s="1">
        <v>180</v>
      </c>
      <c r="D433" s="1">
        <v>77</v>
      </c>
      <c r="E433" s="1" t="s">
        <v>24</v>
      </c>
      <c r="F433" s="1">
        <v>288</v>
      </c>
      <c r="G433" s="1">
        <v>679</v>
      </c>
      <c r="H433" s="1">
        <v>144</v>
      </c>
      <c r="I433" s="1">
        <v>430</v>
      </c>
      <c r="J433" s="1">
        <v>5.5</v>
      </c>
      <c r="K433" s="1">
        <v>120</v>
      </c>
      <c r="L433" s="1" t="s">
        <v>25</v>
      </c>
      <c r="M433" s="1">
        <v>1200</v>
      </c>
      <c r="N433" s="1">
        <v>549</v>
      </c>
      <c r="O433" s="1">
        <v>5</v>
      </c>
      <c r="P433" s="1" t="s">
        <v>63</v>
      </c>
      <c r="Q433" s="1" t="s">
        <v>40</v>
      </c>
      <c r="R433" s="1">
        <v>4599</v>
      </c>
      <c r="S433" s="1">
        <v>1852</v>
      </c>
      <c r="T433" s="1">
        <v>1615</v>
      </c>
      <c r="U433" s="1" t="s">
        <v>34</v>
      </c>
      <c r="V433" s="3" t="s">
        <v>970</v>
      </c>
    </row>
    <row r="434" spans="1:22">
      <c r="A434" s="1" t="s">
        <v>940</v>
      </c>
      <c r="B434" s="3" t="s">
        <v>971</v>
      </c>
      <c r="C434" s="1">
        <v>180</v>
      </c>
      <c r="D434" s="1">
        <v>77</v>
      </c>
      <c r="E434" s="1" t="s">
        <v>24</v>
      </c>
      <c r="F434" s="1">
        <v>288</v>
      </c>
      <c r="G434" s="1">
        <v>545</v>
      </c>
      <c r="H434" s="1">
        <v>138</v>
      </c>
      <c r="I434" s="1">
        <v>460</v>
      </c>
      <c r="J434" s="1">
        <v>6.7</v>
      </c>
      <c r="K434" s="1">
        <v>120</v>
      </c>
      <c r="L434" s="1" t="s">
        <v>25</v>
      </c>
      <c r="M434" s="1">
        <v>1000</v>
      </c>
      <c r="N434" s="1">
        <v>549</v>
      </c>
      <c r="O434" s="1">
        <v>5</v>
      </c>
      <c r="P434" s="1" t="s">
        <v>56</v>
      </c>
      <c r="Q434" s="1" t="s">
        <v>40</v>
      </c>
      <c r="R434" s="1">
        <v>4599</v>
      </c>
      <c r="S434" s="1">
        <v>1852</v>
      </c>
      <c r="T434" s="1">
        <v>1615</v>
      </c>
      <c r="U434" s="1" t="s">
        <v>34</v>
      </c>
      <c r="V434" s="3" t="s">
        <v>972</v>
      </c>
    </row>
    <row r="435" spans="1:22">
      <c r="A435" s="1" t="s">
        <v>940</v>
      </c>
      <c r="B435" s="3" t="s">
        <v>973</v>
      </c>
      <c r="C435" s="1">
        <v>160</v>
      </c>
      <c r="D435" s="1">
        <v>52</v>
      </c>
      <c r="E435" s="1" t="s">
        <v>24</v>
      </c>
      <c r="F435" s="1">
        <v>288</v>
      </c>
      <c r="G435" s="1">
        <v>310</v>
      </c>
      <c r="H435" s="1">
        <v>142</v>
      </c>
      <c r="I435" s="1">
        <v>320</v>
      </c>
      <c r="J435" s="1">
        <v>8.9</v>
      </c>
      <c r="K435" s="1">
        <v>87</v>
      </c>
      <c r="L435" s="1" t="s">
        <v>25</v>
      </c>
      <c r="M435" s="1">
        <v>1000</v>
      </c>
      <c r="N435" s="1">
        <v>549</v>
      </c>
      <c r="O435" s="1">
        <v>5</v>
      </c>
      <c r="P435" s="1" t="s">
        <v>56</v>
      </c>
      <c r="Q435" s="1" t="s">
        <v>40</v>
      </c>
      <c r="R435" s="1">
        <v>4599</v>
      </c>
      <c r="S435" s="1">
        <v>1852</v>
      </c>
      <c r="T435" s="1">
        <v>1615</v>
      </c>
      <c r="U435" s="1" t="s">
        <v>34</v>
      </c>
      <c r="V435" s="3" t="s">
        <v>974</v>
      </c>
    </row>
    <row r="436" spans="1:22">
      <c r="A436" s="1" t="s">
        <v>940</v>
      </c>
      <c r="B436" s="3" t="s">
        <v>975</v>
      </c>
      <c r="C436" s="1">
        <v>180</v>
      </c>
      <c r="D436" s="1">
        <v>86</v>
      </c>
      <c r="E436" s="1" t="s">
        <v>24</v>
      </c>
      <c r="F436" s="1">
        <v>312</v>
      </c>
      <c r="G436" s="1">
        <v>560</v>
      </c>
      <c r="H436" s="1">
        <v>145</v>
      </c>
      <c r="I436" s="1">
        <v>500</v>
      </c>
      <c r="J436" s="1">
        <v>5.4</v>
      </c>
      <c r="K436" s="1">
        <v>145</v>
      </c>
      <c r="L436" s="1" t="s">
        <v>25</v>
      </c>
      <c r="M436" s="1">
        <v>1200</v>
      </c>
      <c r="N436" s="1">
        <v>532</v>
      </c>
      <c r="O436" s="1">
        <v>5</v>
      </c>
      <c r="P436" s="1" t="s">
        <v>63</v>
      </c>
      <c r="Q436" s="1" t="s">
        <v>131</v>
      </c>
      <c r="R436" s="1">
        <v>4961</v>
      </c>
      <c r="S436" s="1">
        <v>1862</v>
      </c>
      <c r="T436" s="1">
        <v>1536</v>
      </c>
      <c r="U436" s="1" t="s">
        <v>66</v>
      </c>
      <c r="V436" s="3" t="s">
        <v>976</v>
      </c>
    </row>
    <row r="437" spans="1:22">
      <c r="A437" s="1" t="s">
        <v>940</v>
      </c>
      <c r="B437" s="3" t="s">
        <v>977</v>
      </c>
      <c r="C437" s="1">
        <v>180</v>
      </c>
      <c r="D437" s="1">
        <v>77</v>
      </c>
      <c r="E437" s="1" t="s">
        <v>24</v>
      </c>
      <c r="F437" s="1">
        <v>288</v>
      </c>
      <c r="G437" s="1">
        <v>550</v>
      </c>
      <c r="H437" s="1">
        <v>132</v>
      </c>
      <c r="I437" s="1">
        <v>475</v>
      </c>
      <c r="J437" s="1">
        <v>6.5</v>
      </c>
      <c r="K437" s="1">
        <v>125</v>
      </c>
      <c r="L437" s="1" t="s">
        <v>25</v>
      </c>
      <c r="M437" s="1">
        <v>1000</v>
      </c>
      <c r="N437" s="1">
        <v>532</v>
      </c>
      <c r="O437" s="1">
        <v>5</v>
      </c>
      <c r="P437" s="1" t="s">
        <v>56</v>
      </c>
      <c r="Q437" s="1" t="s">
        <v>131</v>
      </c>
      <c r="R437" s="1">
        <v>4961</v>
      </c>
      <c r="S437" s="1">
        <v>1862</v>
      </c>
      <c r="T437" s="1">
        <v>1536</v>
      </c>
      <c r="U437" s="1" t="s">
        <v>66</v>
      </c>
      <c r="V437" s="3" t="s">
        <v>978</v>
      </c>
    </row>
    <row r="438" spans="1:22">
      <c r="A438" s="1" t="s">
        <v>940</v>
      </c>
      <c r="B438" s="3" t="s">
        <v>979</v>
      </c>
      <c r="C438" s="1">
        <v>180</v>
      </c>
      <c r="D438" s="1">
        <v>86</v>
      </c>
      <c r="E438" s="1" t="s">
        <v>24</v>
      </c>
      <c r="F438" s="1">
        <v>312</v>
      </c>
      <c r="G438" s="1">
        <v>550</v>
      </c>
      <c r="H438" s="1">
        <v>133</v>
      </c>
      <c r="I438" s="1">
        <v>525</v>
      </c>
      <c r="J438" s="1">
        <v>6.6</v>
      </c>
      <c r="K438" s="1">
        <v>145</v>
      </c>
      <c r="L438" s="1" t="s">
        <v>25</v>
      </c>
      <c r="M438" s="1">
        <v>1000</v>
      </c>
      <c r="N438" s="1">
        <v>532</v>
      </c>
      <c r="O438" s="1">
        <v>5</v>
      </c>
      <c r="P438" s="1" t="s">
        <v>56</v>
      </c>
      <c r="Q438" s="1" t="s">
        <v>131</v>
      </c>
      <c r="R438" s="1">
        <v>4961</v>
      </c>
      <c r="S438" s="1">
        <v>1862</v>
      </c>
      <c r="T438" s="1">
        <v>1536</v>
      </c>
      <c r="U438" s="1" t="s">
        <v>66</v>
      </c>
      <c r="V438" s="3" t="s">
        <v>980</v>
      </c>
    </row>
    <row r="439" spans="1:22">
      <c r="A439" s="1" t="s">
        <v>940</v>
      </c>
      <c r="B439" s="3" t="s">
        <v>981</v>
      </c>
      <c r="C439" s="1">
        <v>180</v>
      </c>
      <c r="D439" s="1">
        <v>86</v>
      </c>
      <c r="E439" s="1" t="s">
        <v>24</v>
      </c>
      <c r="F439" s="1">
        <v>312</v>
      </c>
      <c r="G439" s="1">
        <v>560</v>
      </c>
      <c r="H439" s="1">
        <v>147</v>
      </c>
      <c r="I439" s="1">
        <v>500</v>
      </c>
      <c r="J439" s="1">
        <v>5.5</v>
      </c>
      <c r="K439" s="1">
        <v>145</v>
      </c>
      <c r="L439" s="1" t="s">
        <v>25</v>
      </c>
      <c r="M439" s="1">
        <v>1200</v>
      </c>
      <c r="N439" s="1">
        <v>605</v>
      </c>
      <c r="O439" s="1">
        <v>5</v>
      </c>
      <c r="P439" s="1" t="s">
        <v>63</v>
      </c>
      <c r="Q439" s="1" t="s">
        <v>131</v>
      </c>
      <c r="R439" s="1">
        <v>4961</v>
      </c>
      <c r="S439" s="1">
        <v>1862</v>
      </c>
      <c r="T439" s="1">
        <v>1536</v>
      </c>
      <c r="U439" s="1" t="s">
        <v>58</v>
      </c>
      <c r="V439" s="3" t="s">
        <v>982</v>
      </c>
    </row>
    <row r="440" spans="1:22">
      <c r="A440" s="1" t="s">
        <v>940</v>
      </c>
      <c r="B440" s="3" t="s">
        <v>983</v>
      </c>
      <c r="C440" s="1">
        <v>180</v>
      </c>
      <c r="D440" s="1">
        <v>77</v>
      </c>
      <c r="E440" s="1" t="s">
        <v>24</v>
      </c>
      <c r="F440" s="1">
        <v>288</v>
      </c>
      <c r="G440" s="1">
        <v>550</v>
      </c>
      <c r="H440" s="1">
        <v>146</v>
      </c>
      <c r="I440" s="1">
        <v>470</v>
      </c>
      <c r="J440" s="1">
        <v>6.6</v>
      </c>
      <c r="K440" s="1">
        <v>125</v>
      </c>
      <c r="L440" s="1" t="s">
        <v>25</v>
      </c>
      <c r="M440" s="1">
        <v>1000</v>
      </c>
      <c r="N440" s="1">
        <v>605</v>
      </c>
      <c r="O440" s="1">
        <v>5</v>
      </c>
      <c r="P440" s="1" t="s">
        <v>56</v>
      </c>
      <c r="Q440" s="1" t="s">
        <v>131</v>
      </c>
      <c r="R440" s="1">
        <v>4961</v>
      </c>
      <c r="S440" s="1">
        <v>1862</v>
      </c>
      <c r="T440" s="1">
        <v>1536</v>
      </c>
      <c r="U440" s="1" t="s">
        <v>58</v>
      </c>
      <c r="V440" s="3" t="s">
        <v>984</v>
      </c>
    </row>
    <row r="441" spans="1:22">
      <c r="A441" s="1" t="s">
        <v>940</v>
      </c>
      <c r="B441" s="3" t="s">
        <v>985</v>
      </c>
      <c r="C441" s="1">
        <v>180</v>
      </c>
      <c r="D441" s="1">
        <v>86</v>
      </c>
      <c r="E441" s="1" t="s">
        <v>24</v>
      </c>
      <c r="F441" s="1">
        <v>312</v>
      </c>
      <c r="G441" s="1">
        <v>550</v>
      </c>
      <c r="H441" s="1">
        <v>125</v>
      </c>
      <c r="I441" s="1">
        <v>520</v>
      </c>
      <c r="J441" s="1">
        <v>6.7</v>
      </c>
      <c r="K441" s="1">
        <v>145</v>
      </c>
      <c r="L441" s="1" t="s">
        <v>25</v>
      </c>
      <c r="M441" s="1">
        <v>1000</v>
      </c>
      <c r="N441" s="1">
        <v>605</v>
      </c>
      <c r="O441" s="1">
        <v>5</v>
      </c>
      <c r="P441" s="1" t="s">
        <v>56</v>
      </c>
      <c r="Q441" s="1" t="s">
        <v>131</v>
      </c>
      <c r="R441" s="1">
        <v>4961</v>
      </c>
      <c r="S441" s="1">
        <v>1862</v>
      </c>
      <c r="T441" s="1">
        <v>1536</v>
      </c>
      <c r="U441" s="1" t="s">
        <v>58</v>
      </c>
      <c r="V441" s="3" t="s">
        <v>986</v>
      </c>
    </row>
    <row r="442" spans="1:22">
      <c r="A442" s="1" t="s">
        <v>987</v>
      </c>
      <c r="B442" s="3" t="s">
        <v>988</v>
      </c>
      <c r="C442" s="1">
        <v>180</v>
      </c>
      <c r="D442" s="1">
        <v>67</v>
      </c>
      <c r="E442" s="1" t="s">
        <v>24</v>
      </c>
      <c r="F442" s="1">
        <v>484</v>
      </c>
      <c r="G442" s="1">
        <v>420</v>
      </c>
      <c r="H442" s="1">
        <v>151</v>
      </c>
      <c r="I442" s="1">
        <v>360</v>
      </c>
      <c r="J442" s="1">
        <v>7.3</v>
      </c>
      <c r="K442" s="1">
        <v>110</v>
      </c>
      <c r="L442" s="1" t="s">
        <v>25</v>
      </c>
      <c r="M442" s="1">
        <v>1500</v>
      </c>
      <c r="N442" s="1">
        <v>404</v>
      </c>
      <c r="O442" s="1">
        <v>5</v>
      </c>
      <c r="P442" s="1" t="s">
        <v>56</v>
      </c>
      <c r="Q442" s="1" t="s">
        <v>40</v>
      </c>
      <c r="R442" s="1">
        <v>4440</v>
      </c>
      <c r="S442" s="1">
        <v>1873</v>
      </c>
      <c r="T442" s="1">
        <v>1596</v>
      </c>
      <c r="U442" s="1" t="s">
        <v>34</v>
      </c>
      <c r="V442" s="3" t="s">
        <v>989</v>
      </c>
    </row>
    <row r="443" spans="1:22">
      <c r="A443" s="1" t="s">
        <v>987</v>
      </c>
      <c r="B443" s="3" t="s">
        <v>990</v>
      </c>
      <c r="C443" s="1">
        <v>180</v>
      </c>
      <c r="D443" s="1">
        <v>79</v>
      </c>
      <c r="E443" s="1" t="s">
        <v>24</v>
      </c>
      <c r="F443" s="1">
        <v>324</v>
      </c>
      <c r="G443" s="1">
        <v>420</v>
      </c>
      <c r="H443" s="1">
        <v>146</v>
      </c>
      <c r="I443" s="1">
        <v>420</v>
      </c>
      <c r="J443" s="1">
        <v>7.3</v>
      </c>
      <c r="K443" s="1">
        <v>125</v>
      </c>
      <c r="L443" s="1" t="s">
        <v>25</v>
      </c>
      <c r="M443" s="1">
        <v>1500</v>
      </c>
      <c r="N443" s="1">
        <v>404</v>
      </c>
      <c r="O443" s="1">
        <v>5</v>
      </c>
      <c r="P443" s="1" t="s">
        <v>56</v>
      </c>
      <c r="Q443" s="1" t="s">
        <v>40</v>
      </c>
      <c r="R443" s="1">
        <v>4440</v>
      </c>
      <c r="S443" s="1">
        <v>1873</v>
      </c>
      <c r="T443" s="1">
        <v>1596</v>
      </c>
      <c r="U443" s="1" t="s">
        <v>34</v>
      </c>
      <c r="V443" s="3" t="s">
        <v>991</v>
      </c>
    </row>
    <row r="444" spans="1:22">
      <c r="A444" s="1" t="s">
        <v>987</v>
      </c>
      <c r="B444" s="3" t="s">
        <v>992</v>
      </c>
      <c r="C444" s="1">
        <v>180</v>
      </c>
      <c r="D444" s="1">
        <v>79</v>
      </c>
      <c r="E444" s="1" t="s">
        <v>24</v>
      </c>
      <c r="F444" s="1">
        <v>324</v>
      </c>
      <c r="G444" s="1">
        <v>670</v>
      </c>
      <c r="H444" s="1">
        <v>155</v>
      </c>
      <c r="I444" s="1">
        <v>400</v>
      </c>
      <c r="J444" s="1">
        <v>4.8</v>
      </c>
      <c r="K444" s="1">
        <v>125</v>
      </c>
      <c r="L444" s="1" t="s">
        <v>25</v>
      </c>
      <c r="M444" s="1">
        <v>1800</v>
      </c>
      <c r="N444" s="1">
        <v>404</v>
      </c>
      <c r="O444" s="1">
        <v>5</v>
      </c>
      <c r="P444" s="1" t="s">
        <v>63</v>
      </c>
      <c r="Q444" s="1" t="s">
        <v>40</v>
      </c>
      <c r="R444" s="1">
        <v>4440</v>
      </c>
      <c r="S444" s="1">
        <v>1873</v>
      </c>
      <c r="T444" s="1">
        <v>1596</v>
      </c>
      <c r="U444" s="1" t="s">
        <v>34</v>
      </c>
      <c r="V444" s="3" t="s">
        <v>993</v>
      </c>
    </row>
    <row r="445" spans="1:22">
      <c r="A445" s="1" t="s">
        <v>987</v>
      </c>
      <c r="B445" s="3" t="s">
        <v>994</v>
      </c>
      <c r="C445" s="1">
        <v>180</v>
      </c>
      <c r="D445" s="1">
        <v>79</v>
      </c>
      <c r="E445" s="1" t="s">
        <v>24</v>
      </c>
      <c r="F445" s="1">
        <v>324</v>
      </c>
      <c r="G445" s="1">
        <v>670</v>
      </c>
      <c r="H445" s="1">
        <v>155</v>
      </c>
      <c r="I445" s="1">
        <v>400</v>
      </c>
      <c r="J445" s="1">
        <v>4.5999999999999996</v>
      </c>
      <c r="K445" s="1">
        <v>125</v>
      </c>
      <c r="L445" s="1" t="s">
        <v>25</v>
      </c>
      <c r="M445" s="1">
        <v>1800</v>
      </c>
      <c r="N445" s="1">
        <v>404</v>
      </c>
      <c r="O445" s="1">
        <v>5</v>
      </c>
      <c r="P445" s="1" t="s">
        <v>63</v>
      </c>
      <c r="Q445" s="1" t="s">
        <v>40</v>
      </c>
      <c r="R445" s="1">
        <v>4440</v>
      </c>
      <c r="S445" s="1">
        <v>1873</v>
      </c>
      <c r="T445" s="1">
        <v>1596</v>
      </c>
      <c r="U445" s="1" t="s">
        <v>34</v>
      </c>
      <c r="V445" s="3" t="s">
        <v>995</v>
      </c>
    </row>
    <row r="446" spans="1:22">
      <c r="A446" s="1" t="s">
        <v>987</v>
      </c>
      <c r="B446" s="3" t="s">
        <v>996</v>
      </c>
      <c r="C446" s="1">
        <v>180</v>
      </c>
      <c r="D446" s="1">
        <v>88</v>
      </c>
      <c r="E446" s="1" t="s">
        <v>24</v>
      </c>
      <c r="F446" s="1">
        <v>484</v>
      </c>
      <c r="G446" s="1">
        <v>480</v>
      </c>
      <c r="H446" s="1">
        <v>135</v>
      </c>
      <c r="I446" s="1">
        <v>485</v>
      </c>
      <c r="J446" s="1">
        <v>6.9</v>
      </c>
      <c r="K446" s="1">
        <v>190</v>
      </c>
      <c r="L446" s="1" t="s">
        <v>25</v>
      </c>
      <c r="M446" s="1">
        <v>1600</v>
      </c>
      <c r="N446" s="1">
        <v>446</v>
      </c>
      <c r="O446" s="1">
        <v>5</v>
      </c>
      <c r="P446" s="1" t="s">
        <v>56</v>
      </c>
      <c r="Q446" s="1" t="s">
        <v>111</v>
      </c>
      <c r="R446" s="1">
        <v>5000</v>
      </c>
      <c r="S446" s="1">
        <v>1942</v>
      </c>
      <c r="T446" s="1">
        <v>1546</v>
      </c>
      <c r="U446" s="1" t="s">
        <v>66</v>
      </c>
      <c r="V446" s="3" t="s">
        <v>997</v>
      </c>
    </row>
    <row r="447" spans="1:22">
      <c r="A447" s="1" t="s">
        <v>987</v>
      </c>
      <c r="B447" s="3" t="s">
        <v>998</v>
      </c>
      <c r="C447" s="1">
        <v>180</v>
      </c>
      <c r="D447" s="1">
        <v>102</v>
      </c>
      <c r="E447" s="1" t="s">
        <v>24</v>
      </c>
      <c r="F447" s="1">
        <v>484</v>
      </c>
      <c r="G447" s="1">
        <v>670</v>
      </c>
      <c r="H447" s="1">
        <v>146</v>
      </c>
      <c r="I447" s="1">
        <v>530</v>
      </c>
      <c r="J447" s="1">
        <v>5.5</v>
      </c>
      <c r="K447" s="1">
        <v>225</v>
      </c>
      <c r="L447" s="1" t="s">
        <v>25</v>
      </c>
      <c r="M447" s="1">
        <v>2000</v>
      </c>
      <c r="N447" s="1">
        <v>446</v>
      </c>
      <c r="O447" s="1">
        <v>5</v>
      </c>
      <c r="P447" s="1" t="s">
        <v>63</v>
      </c>
      <c r="Q447" s="1" t="s">
        <v>111</v>
      </c>
      <c r="R447" s="1">
        <v>5000</v>
      </c>
      <c r="S447" s="1">
        <v>1942</v>
      </c>
      <c r="T447" s="1">
        <v>1546</v>
      </c>
      <c r="U447" s="1" t="s">
        <v>66</v>
      </c>
      <c r="V447" s="3" t="s">
        <v>999</v>
      </c>
    </row>
    <row r="448" spans="1:22">
      <c r="A448" s="1" t="s">
        <v>987</v>
      </c>
      <c r="B448" s="3" t="s">
        <v>1000</v>
      </c>
      <c r="C448" s="1">
        <v>180</v>
      </c>
      <c r="D448" s="1">
        <v>102</v>
      </c>
      <c r="E448" s="1" t="s">
        <v>24</v>
      </c>
      <c r="F448" s="1">
        <v>484</v>
      </c>
      <c r="G448" s="1">
        <v>870</v>
      </c>
      <c r="H448" s="1">
        <v>146</v>
      </c>
      <c r="I448" s="1">
        <v>530</v>
      </c>
      <c r="J448" s="1">
        <v>4</v>
      </c>
      <c r="K448" s="1">
        <v>225</v>
      </c>
      <c r="L448" s="1" t="s">
        <v>25</v>
      </c>
      <c r="M448" s="1">
        <v>2000</v>
      </c>
      <c r="N448" s="1">
        <v>446</v>
      </c>
      <c r="O448" s="1">
        <v>5</v>
      </c>
      <c r="P448" s="1" t="s">
        <v>63</v>
      </c>
      <c r="Q448" s="1" t="s">
        <v>111</v>
      </c>
      <c r="R448" s="1">
        <v>5000</v>
      </c>
      <c r="S448" s="1">
        <v>1942</v>
      </c>
      <c r="T448" s="1">
        <v>1546</v>
      </c>
      <c r="U448" s="1" t="s">
        <v>66</v>
      </c>
      <c r="V448" s="3" t="s">
        <v>1001</v>
      </c>
    </row>
    <row r="449" spans="1:22">
      <c r="A449" s="1" t="s">
        <v>987</v>
      </c>
      <c r="B449" s="3" t="s">
        <v>1002</v>
      </c>
      <c r="C449" s="1">
        <v>180</v>
      </c>
      <c r="D449" s="1">
        <v>65</v>
      </c>
      <c r="E449" s="1" t="s">
        <v>24</v>
      </c>
      <c r="F449" s="1">
        <v>484</v>
      </c>
      <c r="G449" s="1">
        <v>543</v>
      </c>
      <c r="H449" s="1">
        <v>152</v>
      </c>
      <c r="I449" s="1">
        <v>330</v>
      </c>
      <c r="J449" s="1">
        <v>3.7</v>
      </c>
      <c r="K449" s="1">
        <v>114</v>
      </c>
      <c r="L449" s="1" t="s">
        <v>25</v>
      </c>
      <c r="M449" s="1">
        <v>1600</v>
      </c>
      <c r="N449" s="1">
        <v>318</v>
      </c>
      <c r="O449" s="1">
        <v>5</v>
      </c>
      <c r="P449" s="1" t="s">
        <v>63</v>
      </c>
      <c r="Q449" s="1" t="s">
        <v>33</v>
      </c>
      <c r="R449" s="1">
        <v>4233</v>
      </c>
      <c r="S449" s="1">
        <v>1837</v>
      </c>
      <c r="T449" s="1">
        <v>1573</v>
      </c>
      <c r="U449" s="1" t="s">
        <v>34</v>
      </c>
      <c r="V449" s="3" t="s">
        <v>1003</v>
      </c>
    </row>
    <row r="450" spans="1:22">
      <c r="A450" s="1" t="s">
        <v>987</v>
      </c>
      <c r="B450" s="3" t="s">
        <v>1004</v>
      </c>
      <c r="C450" s="1">
        <v>180</v>
      </c>
      <c r="D450" s="1">
        <v>49</v>
      </c>
      <c r="E450" s="1" t="s">
        <v>24</v>
      </c>
      <c r="F450" s="1">
        <v>484</v>
      </c>
      <c r="G450" s="1">
        <v>343</v>
      </c>
      <c r="H450" s="1">
        <v>147</v>
      </c>
      <c r="I450" s="1">
        <v>275</v>
      </c>
      <c r="J450" s="1">
        <v>5.7</v>
      </c>
      <c r="K450" s="1">
        <v>80</v>
      </c>
      <c r="L450" s="1" t="s">
        <v>25</v>
      </c>
      <c r="M450" s="1">
        <v>1000</v>
      </c>
      <c r="N450" s="1">
        <v>318</v>
      </c>
      <c r="O450" s="1">
        <v>5</v>
      </c>
      <c r="P450" s="1" t="s">
        <v>56</v>
      </c>
      <c r="Q450" s="1" t="s">
        <v>33</v>
      </c>
      <c r="R450" s="1">
        <v>4233</v>
      </c>
      <c r="S450" s="1">
        <v>1837</v>
      </c>
      <c r="T450" s="1">
        <v>1549</v>
      </c>
      <c r="U450" s="1" t="s">
        <v>34</v>
      </c>
      <c r="V450" s="3" t="s">
        <v>1005</v>
      </c>
    </row>
    <row r="451" spans="1:22">
      <c r="A451" s="1" t="s">
        <v>987</v>
      </c>
      <c r="B451" s="3" t="s">
        <v>1006</v>
      </c>
      <c r="C451" s="1">
        <v>180</v>
      </c>
      <c r="D451" s="1">
        <v>65</v>
      </c>
      <c r="E451" s="1" t="s">
        <v>24</v>
      </c>
      <c r="F451" s="1">
        <v>484</v>
      </c>
      <c r="G451" s="1">
        <v>343</v>
      </c>
      <c r="H451" s="1">
        <v>138</v>
      </c>
      <c r="I451" s="1">
        <v>365</v>
      </c>
      <c r="J451" s="1">
        <v>5.3</v>
      </c>
      <c r="K451" s="1">
        <v>113</v>
      </c>
      <c r="L451" s="1" t="s">
        <v>25</v>
      </c>
      <c r="M451" s="1">
        <v>1600</v>
      </c>
      <c r="N451" s="1">
        <v>318</v>
      </c>
      <c r="O451" s="1">
        <v>5</v>
      </c>
      <c r="P451" s="1" t="s">
        <v>56</v>
      </c>
      <c r="Q451" s="1" t="s">
        <v>33</v>
      </c>
      <c r="R451" s="1">
        <v>4233</v>
      </c>
      <c r="S451" s="1">
        <v>1837</v>
      </c>
      <c r="T451" s="1">
        <v>1549</v>
      </c>
      <c r="U451" s="1" t="s">
        <v>34</v>
      </c>
      <c r="V451" s="3" t="s">
        <v>1007</v>
      </c>
    </row>
    <row r="452" spans="1:22">
      <c r="A452" s="1" t="s">
        <v>987</v>
      </c>
      <c r="B452" s="3" t="s">
        <v>1008</v>
      </c>
      <c r="C452" s="1">
        <v>180</v>
      </c>
      <c r="D452" s="1">
        <v>65</v>
      </c>
      <c r="E452" s="1" t="s">
        <v>24</v>
      </c>
      <c r="F452" s="1">
        <v>484</v>
      </c>
      <c r="G452" s="1">
        <v>543</v>
      </c>
      <c r="H452" s="1">
        <v>145</v>
      </c>
      <c r="I452" s="1">
        <v>340</v>
      </c>
      <c r="J452" s="1">
        <v>3.6</v>
      </c>
      <c r="K452" s="1">
        <v>113</v>
      </c>
      <c r="L452" s="1" t="s">
        <v>25</v>
      </c>
      <c r="M452" s="1">
        <v>1600</v>
      </c>
      <c r="N452" s="1">
        <v>318</v>
      </c>
      <c r="O452" s="1">
        <v>5</v>
      </c>
      <c r="P452" s="1" t="s">
        <v>63</v>
      </c>
      <c r="Q452" s="1" t="s">
        <v>33</v>
      </c>
      <c r="R452" s="1">
        <v>4233</v>
      </c>
      <c r="S452" s="1">
        <v>1837</v>
      </c>
      <c r="T452" s="1">
        <v>1549</v>
      </c>
      <c r="U452" s="1" t="s">
        <v>34</v>
      </c>
      <c r="V452" s="3" t="s">
        <v>1009</v>
      </c>
    </row>
    <row r="453" spans="1:22">
      <c r="A453" s="1" t="s">
        <v>987</v>
      </c>
      <c r="B453" s="3" t="s">
        <v>1010</v>
      </c>
      <c r="C453" s="1">
        <v>180</v>
      </c>
      <c r="D453" s="1">
        <v>67</v>
      </c>
      <c r="E453" s="1" t="s">
        <v>24</v>
      </c>
      <c r="F453" s="1">
        <v>484</v>
      </c>
      <c r="G453" s="1">
        <v>420</v>
      </c>
      <c r="H453" s="1">
        <v>154</v>
      </c>
      <c r="I453" s="1">
        <v>345</v>
      </c>
      <c r="J453" s="1">
        <v>7.3</v>
      </c>
      <c r="K453" s="1">
        <v>110</v>
      </c>
      <c r="L453" s="1" t="s">
        <v>25</v>
      </c>
      <c r="M453" s="1">
        <v>1500</v>
      </c>
      <c r="N453" s="1">
        <v>410</v>
      </c>
      <c r="O453" s="1">
        <v>5</v>
      </c>
      <c r="P453" s="1" t="s">
        <v>56</v>
      </c>
      <c r="Q453" s="1" t="s">
        <v>40</v>
      </c>
      <c r="R453" s="1">
        <v>4440</v>
      </c>
      <c r="S453" s="1">
        <v>1863</v>
      </c>
      <c r="T453" s="1">
        <v>1652</v>
      </c>
      <c r="U453" s="1" t="s">
        <v>34</v>
      </c>
      <c r="V453" s="3" t="s">
        <v>1011</v>
      </c>
    </row>
    <row r="454" spans="1:22">
      <c r="A454" s="1" t="s">
        <v>987</v>
      </c>
      <c r="B454" s="3" t="s">
        <v>1012</v>
      </c>
      <c r="C454" s="1">
        <v>180</v>
      </c>
      <c r="D454" s="1">
        <v>79</v>
      </c>
      <c r="E454" s="1" t="s">
        <v>24</v>
      </c>
      <c r="F454" s="1">
        <v>324</v>
      </c>
      <c r="G454" s="1">
        <v>420</v>
      </c>
      <c r="H454" s="1">
        <v>152</v>
      </c>
      <c r="I454" s="1">
        <v>400</v>
      </c>
      <c r="J454" s="1">
        <v>7.3</v>
      </c>
      <c r="K454" s="1">
        <v>125</v>
      </c>
      <c r="L454" s="1" t="s">
        <v>25</v>
      </c>
      <c r="M454" s="1">
        <v>1500</v>
      </c>
      <c r="N454" s="1">
        <v>410</v>
      </c>
      <c r="O454" s="1">
        <v>5</v>
      </c>
      <c r="P454" s="1" t="s">
        <v>56</v>
      </c>
      <c r="Q454" s="1" t="s">
        <v>40</v>
      </c>
      <c r="R454" s="1">
        <v>4440</v>
      </c>
      <c r="S454" s="1">
        <v>1863</v>
      </c>
      <c r="T454" s="1">
        <v>1652</v>
      </c>
      <c r="U454" s="1" t="s">
        <v>34</v>
      </c>
      <c r="V454" s="3" t="s">
        <v>1013</v>
      </c>
    </row>
    <row r="455" spans="1:22">
      <c r="A455" s="1" t="s">
        <v>987</v>
      </c>
      <c r="B455" s="3" t="s">
        <v>1014</v>
      </c>
      <c r="C455" s="1">
        <v>180</v>
      </c>
      <c r="D455" s="1">
        <v>79</v>
      </c>
      <c r="E455" s="1" t="s">
        <v>24</v>
      </c>
      <c r="F455" s="1">
        <v>324</v>
      </c>
      <c r="G455" s="1">
        <v>670</v>
      </c>
      <c r="H455" s="1">
        <v>163</v>
      </c>
      <c r="I455" s="1">
        <v>385</v>
      </c>
      <c r="J455" s="1">
        <v>4.8</v>
      </c>
      <c r="K455" s="1">
        <v>125</v>
      </c>
      <c r="L455" s="1" t="s">
        <v>25</v>
      </c>
      <c r="M455" s="1">
        <v>1800</v>
      </c>
      <c r="N455" s="1">
        <v>410</v>
      </c>
      <c r="O455" s="1">
        <v>5</v>
      </c>
      <c r="P455" s="1" t="s">
        <v>63</v>
      </c>
      <c r="Q455" s="1" t="s">
        <v>40</v>
      </c>
      <c r="R455" s="1">
        <v>4440</v>
      </c>
      <c r="S455" s="1">
        <v>1863</v>
      </c>
      <c r="T455" s="1">
        <v>1652</v>
      </c>
      <c r="U455" s="1" t="s">
        <v>34</v>
      </c>
      <c r="V455" s="3" t="s">
        <v>1015</v>
      </c>
    </row>
    <row r="456" spans="1:22">
      <c r="A456" s="1" t="s">
        <v>987</v>
      </c>
      <c r="B456" s="3" t="s">
        <v>1016</v>
      </c>
      <c r="C456" s="1">
        <v>180</v>
      </c>
      <c r="D456" s="1">
        <v>79</v>
      </c>
      <c r="E456" s="1" t="s">
        <v>24</v>
      </c>
      <c r="F456" s="1">
        <v>324</v>
      </c>
      <c r="G456" s="1">
        <v>670</v>
      </c>
      <c r="H456" s="1">
        <v>163</v>
      </c>
      <c r="I456" s="1">
        <v>385</v>
      </c>
      <c r="J456" s="1">
        <v>4.5999999999999996</v>
      </c>
      <c r="K456" s="1">
        <v>125</v>
      </c>
      <c r="L456" s="1" t="s">
        <v>25</v>
      </c>
      <c r="M456" s="1">
        <v>1800</v>
      </c>
      <c r="N456" s="1">
        <v>410</v>
      </c>
      <c r="O456" s="1">
        <v>5</v>
      </c>
      <c r="P456" s="1" t="s">
        <v>63</v>
      </c>
      <c r="Q456" s="1" t="s">
        <v>40</v>
      </c>
      <c r="R456" s="1">
        <v>4440</v>
      </c>
      <c r="S456" s="1">
        <v>1863</v>
      </c>
      <c r="T456" s="1">
        <v>1652</v>
      </c>
      <c r="U456" s="1" t="s">
        <v>34</v>
      </c>
      <c r="V456" s="3" t="s">
        <v>1017</v>
      </c>
    </row>
    <row r="457" spans="1:22">
      <c r="A457" s="1" t="s">
        <v>987</v>
      </c>
      <c r="B457" s="3" t="s">
        <v>1018</v>
      </c>
      <c r="C457" s="1">
        <v>180</v>
      </c>
      <c r="D457" s="1">
        <v>100</v>
      </c>
      <c r="E457" s="1" t="s">
        <v>24</v>
      </c>
      <c r="F457" s="1">
        <v>192</v>
      </c>
      <c r="G457" s="1">
        <v>490</v>
      </c>
      <c r="H457" s="1">
        <v>182</v>
      </c>
      <c r="I457" s="1">
        <v>460</v>
      </c>
      <c r="J457" s="1">
        <v>8.4</v>
      </c>
      <c r="K457" s="1">
        <v>140</v>
      </c>
      <c r="L457" s="1" t="s">
        <v>25</v>
      </c>
      <c r="M457" s="1">
        <v>1200</v>
      </c>
      <c r="N457" s="1">
        <v>310</v>
      </c>
      <c r="O457" s="1">
        <v>7</v>
      </c>
      <c r="P457" s="1" t="s">
        <v>56</v>
      </c>
      <c r="Q457" s="1" t="s">
        <v>212</v>
      </c>
      <c r="R457" s="1">
        <v>5037</v>
      </c>
      <c r="S457" s="1">
        <v>1964</v>
      </c>
      <c r="T457" s="1">
        <v>1744</v>
      </c>
      <c r="U457" s="1" t="s">
        <v>34</v>
      </c>
      <c r="V457" s="3" t="s">
        <v>1019</v>
      </c>
    </row>
    <row r="458" spans="1:22">
      <c r="A458" s="1" t="s">
        <v>987</v>
      </c>
      <c r="B458" s="3" t="s">
        <v>1020</v>
      </c>
      <c r="C458" s="1">
        <v>180</v>
      </c>
      <c r="D458" s="1">
        <v>107</v>
      </c>
      <c r="E458" s="1" t="s">
        <v>24</v>
      </c>
      <c r="F458" s="1">
        <v>204</v>
      </c>
      <c r="G458" s="1">
        <v>770</v>
      </c>
      <c r="H458" s="1">
        <v>188</v>
      </c>
      <c r="I458" s="1">
        <v>470</v>
      </c>
      <c r="J458" s="1">
        <v>5.9</v>
      </c>
      <c r="K458" s="1">
        <v>150</v>
      </c>
      <c r="L458" s="1" t="s">
        <v>25</v>
      </c>
      <c r="M458" s="1">
        <v>2200</v>
      </c>
      <c r="N458" s="1">
        <v>310</v>
      </c>
      <c r="O458" s="1">
        <v>7</v>
      </c>
      <c r="P458" s="1" t="s">
        <v>63</v>
      </c>
      <c r="Q458" s="1" t="s">
        <v>212</v>
      </c>
      <c r="R458" s="1">
        <v>5037</v>
      </c>
      <c r="S458" s="1">
        <v>1964</v>
      </c>
      <c r="T458" s="1">
        <v>1744</v>
      </c>
      <c r="U458" s="1" t="s">
        <v>34</v>
      </c>
      <c r="V458" s="3" t="s">
        <v>1021</v>
      </c>
    </row>
    <row r="459" spans="1:22">
      <c r="A459" s="1" t="s">
        <v>987</v>
      </c>
      <c r="B459" s="3" t="s">
        <v>1022</v>
      </c>
      <c r="C459" s="1">
        <v>180</v>
      </c>
      <c r="D459" s="1">
        <v>107</v>
      </c>
      <c r="E459" s="1" t="s">
        <v>24</v>
      </c>
      <c r="F459" s="1">
        <v>204</v>
      </c>
      <c r="G459" s="1">
        <v>910</v>
      </c>
      <c r="H459" s="1">
        <v>188</v>
      </c>
      <c r="I459" s="1">
        <v>455</v>
      </c>
      <c r="J459" s="1">
        <v>4.9000000000000004</v>
      </c>
      <c r="K459" s="1">
        <v>150</v>
      </c>
      <c r="L459" s="1" t="s">
        <v>25</v>
      </c>
      <c r="M459" s="1">
        <v>2200</v>
      </c>
      <c r="N459" s="1">
        <v>310</v>
      </c>
      <c r="O459" s="1">
        <v>7</v>
      </c>
      <c r="P459" s="1" t="s">
        <v>63</v>
      </c>
      <c r="Q459" s="1" t="s">
        <v>212</v>
      </c>
      <c r="R459" s="1">
        <v>5037</v>
      </c>
      <c r="S459" s="1">
        <v>1964</v>
      </c>
      <c r="T459" s="1">
        <v>1744</v>
      </c>
      <c r="U459" s="1" t="s">
        <v>34</v>
      </c>
      <c r="V459" s="3" t="s">
        <v>1023</v>
      </c>
    </row>
    <row r="460" spans="1:22">
      <c r="A460" s="1" t="s">
        <v>1024</v>
      </c>
      <c r="B460" s="3" t="s">
        <v>1025</v>
      </c>
      <c r="C460" s="1">
        <v>200</v>
      </c>
      <c r="D460" s="1">
        <v>100</v>
      </c>
      <c r="E460" s="1" t="s">
        <v>24</v>
      </c>
      <c r="F460" s="1">
        <v>484</v>
      </c>
      <c r="G460" s="1">
        <v>720</v>
      </c>
      <c r="H460" s="1">
        <v>200</v>
      </c>
      <c r="I460" s="1">
        <v>480</v>
      </c>
      <c r="J460" s="1">
        <v>4.4000000000000004</v>
      </c>
      <c r="K460" s="1">
        <v>80</v>
      </c>
      <c r="L460" s="1" t="s">
        <v>25</v>
      </c>
      <c r="M460" s="1">
        <v>2000</v>
      </c>
      <c r="N460" s="1">
        <v>550</v>
      </c>
      <c r="O460" s="1">
        <v>5</v>
      </c>
      <c r="P460" s="1" t="s">
        <v>63</v>
      </c>
      <c r="Q460" s="1" t="s">
        <v>57</v>
      </c>
      <c r="R460" s="1">
        <v>4905</v>
      </c>
      <c r="S460" s="1">
        <v>1950</v>
      </c>
      <c r="T460" s="1">
        <v>1645</v>
      </c>
      <c r="U460" s="1" t="s">
        <v>34</v>
      </c>
      <c r="V460" s="3" t="s">
        <v>1026</v>
      </c>
    </row>
    <row r="461" spans="1:22">
      <c r="A461" s="1" t="s">
        <v>1027</v>
      </c>
      <c r="B461" s="3" t="s">
        <v>1028</v>
      </c>
      <c r="C461" s="1">
        <v>200</v>
      </c>
      <c r="D461" s="1">
        <v>87.5</v>
      </c>
      <c r="E461" s="1" t="s">
        <v>24</v>
      </c>
      <c r="F461" s="1">
        <v>484</v>
      </c>
      <c r="G461" s="1">
        <v>660</v>
      </c>
      <c r="H461" s="1">
        <v>159</v>
      </c>
      <c r="I461" s="1">
        <v>475</v>
      </c>
      <c r="J461" s="1">
        <v>4.0999999999999996</v>
      </c>
      <c r="K461" s="1">
        <v>180</v>
      </c>
      <c r="L461" s="1" t="s">
        <v>25</v>
      </c>
      <c r="M461" s="1">
        <v>1500</v>
      </c>
      <c r="N461" s="1">
        <v>571</v>
      </c>
      <c r="O461" s="1">
        <v>5</v>
      </c>
      <c r="P461" s="1" t="s">
        <v>63</v>
      </c>
      <c r="Q461" s="1" t="s">
        <v>89</v>
      </c>
      <c r="R461" s="1">
        <v>4753</v>
      </c>
      <c r="S461" s="1">
        <v>1920</v>
      </c>
      <c r="T461" s="1">
        <v>1650</v>
      </c>
      <c r="U461" s="1" t="s">
        <v>34</v>
      </c>
      <c r="V461" s="3" t="s">
        <v>1029</v>
      </c>
    </row>
    <row r="462" spans="1:22">
      <c r="A462" s="1" t="s">
        <v>1027</v>
      </c>
      <c r="B462" s="3" t="s">
        <v>1030</v>
      </c>
      <c r="C462" s="1">
        <v>200</v>
      </c>
      <c r="D462" s="1">
        <v>87.5</v>
      </c>
      <c r="E462" s="1" t="s">
        <v>24</v>
      </c>
      <c r="F462" s="1">
        <v>484</v>
      </c>
      <c r="G462" s="1">
        <v>440</v>
      </c>
      <c r="H462" s="1">
        <v>154</v>
      </c>
      <c r="I462" s="1">
        <v>480</v>
      </c>
      <c r="J462" s="1">
        <v>6.7</v>
      </c>
      <c r="K462" s="1">
        <v>180</v>
      </c>
      <c r="L462" s="1" t="s">
        <v>25</v>
      </c>
      <c r="M462" s="1">
        <v>1500</v>
      </c>
      <c r="N462" s="1">
        <v>571</v>
      </c>
      <c r="O462" s="1">
        <v>5</v>
      </c>
      <c r="P462" s="1" t="s">
        <v>56</v>
      </c>
      <c r="Q462" s="1" t="s">
        <v>89</v>
      </c>
      <c r="R462" s="1">
        <v>4753</v>
      </c>
      <c r="S462" s="1">
        <v>1920</v>
      </c>
      <c r="T462" s="1">
        <v>1650</v>
      </c>
      <c r="U462" s="1" t="s">
        <v>34</v>
      </c>
      <c r="V462" s="3" t="s">
        <v>1031</v>
      </c>
    </row>
    <row r="463" spans="1:22">
      <c r="A463" s="1" t="s">
        <v>1027</v>
      </c>
      <c r="B463" s="3" t="s">
        <v>1032</v>
      </c>
      <c r="C463" s="1">
        <v>200</v>
      </c>
      <c r="D463" s="1">
        <v>66</v>
      </c>
      <c r="E463" s="1" t="s">
        <v>24</v>
      </c>
      <c r="F463" s="1">
        <v>484</v>
      </c>
      <c r="G463" s="1">
        <v>440</v>
      </c>
      <c r="H463" s="1">
        <v>152</v>
      </c>
      <c r="I463" s="1">
        <v>370</v>
      </c>
      <c r="J463" s="1">
        <v>6.9</v>
      </c>
      <c r="K463" s="1">
        <v>140</v>
      </c>
      <c r="L463" s="1" t="s">
        <v>25</v>
      </c>
      <c r="M463" s="1">
        <v>1500</v>
      </c>
      <c r="N463" s="1">
        <v>571</v>
      </c>
      <c r="O463" s="1">
        <v>5</v>
      </c>
      <c r="P463" s="1" t="s">
        <v>56</v>
      </c>
      <c r="Q463" s="1" t="s">
        <v>89</v>
      </c>
      <c r="R463" s="1">
        <v>4753</v>
      </c>
      <c r="S463" s="1">
        <v>1920</v>
      </c>
      <c r="T463" s="1">
        <v>1650</v>
      </c>
      <c r="U463" s="1" t="s">
        <v>34</v>
      </c>
      <c r="V463" s="3" t="s">
        <v>1033</v>
      </c>
    </row>
    <row r="464" spans="1:22">
      <c r="A464" s="1" t="s">
        <v>1027</v>
      </c>
      <c r="B464" s="3" t="s">
        <v>1034</v>
      </c>
      <c r="C464" s="1">
        <v>200</v>
      </c>
      <c r="D464" s="1">
        <v>93.1</v>
      </c>
      <c r="E464" s="1" t="s">
        <v>24</v>
      </c>
      <c r="F464" s="1">
        <v>484</v>
      </c>
      <c r="G464" s="1">
        <v>717</v>
      </c>
      <c r="H464" s="1">
        <v>179</v>
      </c>
      <c r="I464" s="1">
        <v>465</v>
      </c>
      <c r="J464" s="1">
        <v>3.9</v>
      </c>
      <c r="K464" s="1">
        <v>224</v>
      </c>
      <c r="L464" s="1" t="s">
        <v>25</v>
      </c>
      <c r="M464" s="1">
        <v>1500</v>
      </c>
      <c r="N464" s="1">
        <v>660</v>
      </c>
      <c r="O464" s="1">
        <v>5</v>
      </c>
      <c r="P464" s="1" t="s">
        <v>63</v>
      </c>
      <c r="Q464" s="1" t="s">
        <v>57</v>
      </c>
      <c r="R464" s="1">
        <v>4891</v>
      </c>
      <c r="S464" s="1">
        <v>1937</v>
      </c>
      <c r="T464" s="1">
        <v>1670</v>
      </c>
      <c r="U464" s="1" t="s">
        <v>34</v>
      </c>
      <c r="V464" s="3" t="s">
        <v>1035</v>
      </c>
    </row>
    <row r="465" spans="1:22">
      <c r="A465" s="1" t="s">
        <v>1027</v>
      </c>
      <c r="B465" s="3" t="s">
        <v>1036</v>
      </c>
      <c r="C465" s="1">
        <v>200</v>
      </c>
      <c r="D465" s="1">
        <v>93.1</v>
      </c>
      <c r="E465" s="1" t="s">
        <v>24</v>
      </c>
      <c r="F465" s="1">
        <v>484</v>
      </c>
      <c r="G465" s="1">
        <v>430</v>
      </c>
      <c r="H465" s="1">
        <v>163</v>
      </c>
      <c r="I465" s="1">
        <v>480</v>
      </c>
      <c r="J465" s="1">
        <v>6.4</v>
      </c>
      <c r="K465" s="1">
        <v>224</v>
      </c>
      <c r="L465" s="1" t="s">
        <v>25</v>
      </c>
      <c r="M465" s="1">
        <v>1500</v>
      </c>
      <c r="N465" s="1">
        <v>660</v>
      </c>
      <c r="O465" s="1">
        <v>5</v>
      </c>
      <c r="P465" s="1" t="s">
        <v>56</v>
      </c>
      <c r="Q465" s="1" t="s">
        <v>57</v>
      </c>
      <c r="R465" s="1">
        <v>4891</v>
      </c>
      <c r="S465" s="1">
        <v>1937</v>
      </c>
      <c r="T465" s="1">
        <v>1670</v>
      </c>
      <c r="U465" s="1" t="s">
        <v>34</v>
      </c>
      <c r="V465" s="3" t="s">
        <v>1037</v>
      </c>
    </row>
    <row r="466" spans="1:22">
      <c r="A466" s="1" t="s">
        <v>1027</v>
      </c>
      <c r="B466" s="3" t="s">
        <v>1038</v>
      </c>
      <c r="C466" s="1">
        <v>200</v>
      </c>
      <c r="D466" s="1">
        <v>75.8</v>
      </c>
      <c r="E466" s="1" t="s">
        <v>24</v>
      </c>
      <c r="F466" s="1">
        <v>484</v>
      </c>
      <c r="G466" s="1">
        <v>430</v>
      </c>
      <c r="H466" s="1">
        <v>165</v>
      </c>
      <c r="I466" s="1">
        <v>395</v>
      </c>
      <c r="J466" s="1">
        <v>6.4</v>
      </c>
      <c r="K466" s="1">
        <v>170</v>
      </c>
      <c r="L466" s="1" t="s">
        <v>25</v>
      </c>
      <c r="M466" s="1">
        <v>1500</v>
      </c>
      <c r="N466" s="1">
        <v>660</v>
      </c>
      <c r="O466" s="1">
        <v>5</v>
      </c>
      <c r="P466" s="1" t="s">
        <v>56</v>
      </c>
      <c r="Q466" s="1" t="s">
        <v>57</v>
      </c>
      <c r="R466" s="1">
        <v>4891</v>
      </c>
      <c r="S466" s="1">
        <v>1937</v>
      </c>
      <c r="T466" s="1">
        <v>1680</v>
      </c>
      <c r="U466" s="1" t="s">
        <v>34</v>
      </c>
      <c r="V466" s="3" t="s">
        <v>1039</v>
      </c>
    </row>
    <row r="467" spans="1:22">
      <c r="A467" s="1" t="s">
        <v>1027</v>
      </c>
      <c r="B467" s="3" t="s">
        <v>1040</v>
      </c>
      <c r="C467" s="1">
        <v>200</v>
      </c>
      <c r="D467" s="1">
        <v>82.7</v>
      </c>
      <c r="E467" s="1" t="s">
        <v>24</v>
      </c>
      <c r="F467" s="1">
        <v>484</v>
      </c>
      <c r="G467" s="1">
        <v>757</v>
      </c>
      <c r="H467" s="1">
        <v>164</v>
      </c>
      <c r="I467" s="1">
        <v>460</v>
      </c>
      <c r="J467" s="1">
        <v>4.0999999999999996</v>
      </c>
      <c r="K467" s="1">
        <v>138</v>
      </c>
      <c r="L467" s="1" t="s">
        <v>25</v>
      </c>
      <c r="M467" s="1">
        <v>0</v>
      </c>
      <c r="N467" s="1">
        <v>440</v>
      </c>
      <c r="O467" s="1">
        <v>5</v>
      </c>
      <c r="P467" s="1" t="s">
        <v>63</v>
      </c>
      <c r="Q467" s="1" t="s">
        <v>131</v>
      </c>
      <c r="R467" s="1">
        <v>4888</v>
      </c>
      <c r="S467" s="1">
        <v>1896</v>
      </c>
      <c r="T467" s="1">
        <v>1450</v>
      </c>
      <c r="U467" s="1" t="s">
        <v>112</v>
      </c>
      <c r="V467" s="3" t="s">
        <v>1041</v>
      </c>
    </row>
    <row r="468" spans="1:22">
      <c r="A468" s="1" t="s">
        <v>1027</v>
      </c>
      <c r="B468" s="3" t="s">
        <v>1042</v>
      </c>
      <c r="C468" s="1">
        <v>200</v>
      </c>
      <c r="D468" s="1">
        <v>82.7</v>
      </c>
      <c r="E468" s="1" t="s">
        <v>24</v>
      </c>
      <c r="F468" s="1">
        <v>484</v>
      </c>
      <c r="G468" s="1">
        <v>440</v>
      </c>
      <c r="H468" s="1">
        <v>144</v>
      </c>
      <c r="I468" s="1">
        <v>495</v>
      </c>
      <c r="J468" s="1">
        <v>6.7</v>
      </c>
      <c r="K468" s="1">
        <v>138</v>
      </c>
      <c r="L468" s="1" t="s">
        <v>25</v>
      </c>
      <c r="M468" s="1">
        <v>0</v>
      </c>
      <c r="N468" s="1">
        <v>440</v>
      </c>
      <c r="O468" s="1">
        <v>5</v>
      </c>
      <c r="P468" s="1" t="s">
        <v>56</v>
      </c>
      <c r="Q468" s="1" t="s">
        <v>131</v>
      </c>
      <c r="R468" s="1">
        <v>4888</v>
      </c>
      <c r="S468" s="1">
        <v>1896</v>
      </c>
      <c r="T468" s="1">
        <v>1450</v>
      </c>
      <c r="U468" s="1" t="s">
        <v>112</v>
      </c>
      <c r="V468" s="3" t="s">
        <v>1043</v>
      </c>
    </row>
    <row r="469" spans="1:22">
      <c r="A469" s="1" t="s">
        <v>1027</v>
      </c>
      <c r="B469" s="3" t="s">
        <v>1044</v>
      </c>
      <c r="C469" s="1">
        <v>200</v>
      </c>
      <c r="D469" s="1">
        <v>82.7</v>
      </c>
      <c r="E469" s="1" t="s">
        <v>24</v>
      </c>
      <c r="F469" s="1">
        <v>484</v>
      </c>
      <c r="G469" s="1">
        <v>757</v>
      </c>
      <c r="H469" s="1">
        <v>164</v>
      </c>
      <c r="I469" s="1">
        <v>455</v>
      </c>
      <c r="J469" s="1">
        <v>4.0999999999999996</v>
      </c>
      <c r="K469" s="1">
        <v>138</v>
      </c>
      <c r="L469" s="1" t="s">
        <v>25</v>
      </c>
      <c r="M469" s="1">
        <v>0</v>
      </c>
      <c r="N469" s="1">
        <v>440</v>
      </c>
      <c r="O469" s="1">
        <v>5</v>
      </c>
      <c r="P469" s="1" t="s">
        <v>63</v>
      </c>
      <c r="Q469" s="1" t="s">
        <v>131</v>
      </c>
      <c r="R469" s="1">
        <v>4888</v>
      </c>
      <c r="S469" s="1">
        <v>1896</v>
      </c>
      <c r="T469" s="1">
        <v>1450</v>
      </c>
      <c r="U469" s="1" t="s">
        <v>112</v>
      </c>
      <c r="V469" s="3" t="s">
        <v>1045</v>
      </c>
    </row>
    <row r="470" spans="1:22">
      <c r="A470" s="1" t="s">
        <v>1046</v>
      </c>
      <c r="B470" s="3" t="s">
        <v>1047</v>
      </c>
      <c r="C470" s="1">
        <v>200</v>
      </c>
      <c r="D470" s="1">
        <v>94</v>
      </c>
      <c r="E470" s="1" t="s">
        <v>24</v>
      </c>
      <c r="F470" s="1">
        <v>110</v>
      </c>
      <c r="G470" s="1">
        <v>343</v>
      </c>
      <c r="H470" s="1">
        <v>152</v>
      </c>
      <c r="I470" s="1">
        <v>505</v>
      </c>
      <c r="J470" s="1">
        <v>7.2</v>
      </c>
      <c r="K470" s="1">
        <v>135</v>
      </c>
      <c r="L470" s="1" t="s">
        <v>25</v>
      </c>
      <c r="M470" s="1">
        <v>1500</v>
      </c>
      <c r="N470" s="1">
        <v>539</v>
      </c>
      <c r="O470" s="1">
        <v>5</v>
      </c>
      <c r="P470" s="1" t="s">
        <v>56</v>
      </c>
      <c r="Q470" s="1" t="s">
        <v>131</v>
      </c>
      <c r="R470" s="1">
        <v>4955</v>
      </c>
      <c r="S470" s="1">
        <v>1999</v>
      </c>
      <c r="T470" s="1">
        <v>1560</v>
      </c>
      <c r="U470" s="1" t="s">
        <v>66</v>
      </c>
      <c r="V470" s="3" t="s">
        <v>1048</v>
      </c>
    </row>
    <row r="471" spans="1:22">
      <c r="A471" s="1" t="s">
        <v>1046</v>
      </c>
      <c r="B471" s="3" t="s">
        <v>1049</v>
      </c>
      <c r="C471" s="1">
        <v>200</v>
      </c>
      <c r="D471" s="1">
        <v>94</v>
      </c>
      <c r="E471" s="1" t="s">
        <v>24</v>
      </c>
      <c r="F471" s="1">
        <v>110</v>
      </c>
      <c r="G471" s="1">
        <v>686</v>
      </c>
      <c r="H471" s="1">
        <v>159</v>
      </c>
      <c r="I471" s="1">
        <v>480</v>
      </c>
      <c r="J471" s="1">
        <v>3.8</v>
      </c>
      <c r="K471" s="1">
        <v>135</v>
      </c>
      <c r="L471" s="1" t="s">
        <v>25</v>
      </c>
      <c r="M471" s="1">
        <v>2000</v>
      </c>
      <c r="N471" s="1">
        <v>539</v>
      </c>
      <c r="O471" s="1">
        <v>5</v>
      </c>
      <c r="P471" s="1" t="s">
        <v>63</v>
      </c>
      <c r="Q471" s="1" t="s">
        <v>131</v>
      </c>
      <c r="R471" s="1">
        <v>4955</v>
      </c>
      <c r="S471" s="1">
        <v>1999</v>
      </c>
      <c r="T471" s="1">
        <v>1560</v>
      </c>
      <c r="U471" s="1" t="s">
        <v>66</v>
      </c>
      <c r="V471" s="3" t="s">
        <v>1050</v>
      </c>
    </row>
    <row r="472" spans="1:22">
      <c r="A472" s="1" t="s">
        <v>1046</v>
      </c>
      <c r="B472" s="3" t="s">
        <v>1051</v>
      </c>
      <c r="C472" s="1">
        <v>200</v>
      </c>
      <c r="D472" s="1">
        <v>94</v>
      </c>
      <c r="E472" s="1" t="s">
        <v>24</v>
      </c>
      <c r="F472" s="1">
        <v>110</v>
      </c>
      <c r="G472" s="1">
        <v>686</v>
      </c>
      <c r="H472" s="1">
        <v>162</v>
      </c>
      <c r="I472" s="1">
        <v>480</v>
      </c>
      <c r="J472" s="1">
        <v>3.8</v>
      </c>
      <c r="K472" s="1">
        <v>135</v>
      </c>
      <c r="L472" s="1" t="s">
        <v>25</v>
      </c>
      <c r="M472" s="1">
        <v>2000</v>
      </c>
      <c r="N472" s="1">
        <v>539</v>
      </c>
      <c r="O472" s="1">
        <v>5</v>
      </c>
      <c r="P472" s="1" t="s">
        <v>63</v>
      </c>
      <c r="Q472" s="1" t="s">
        <v>131</v>
      </c>
      <c r="R472" s="1">
        <v>4955</v>
      </c>
      <c r="S472" s="1">
        <v>1999</v>
      </c>
      <c r="T472" s="1">
        <v>1548</v>
      </c>
      <c r="U472" s="1" t="s">
        <v>66</v>
      </c>
      <c r="V472" s="3" t="s">
        <v>1052</v>
      </c>
    </row>
    <row r="473" spans="1:22">
      <c r="A473" s="1" t="s">
        <v>1046</v>
      </c>
      <c r="B473" s="3" t="s">
        <v>1053</v>
      </c>
      <c r="C473" s="1">
        <v>210</v>
      </c>
      <c r="D473" s="1">
        <v>94</v>
      </c>
      <c r="E473" s="1" t="s">
        <v>24</v>
      </c>
      <c r="F473" s="1">
        <v>484</v>
      </c>
      <c r="G473" s="1">
        <v>440</v>
      </c>
      <c r="H473" s="1">
        <v>153</v>
      </c>
      <c r="I473" s="1">
        <v>475</v>
      </c>
      <c r="J473" s="1">
        <v>6</v>
      </c>
      <c r="K473" s="1">
        <v>260</v>
      </c>
      <c r="L473" s="1" t="s">
        <v>25</v>
      </c>
      <c r="M473" s="1">
        <v>2000</v>
      </c>
      <c r="N473" s="1">
        <v>539</v>
      </c>
      <c r="O473" s="1">
        <v>5</v>
      </c>
      <c r="P473" s="1" t="s">
        <v>56</v>
      </c>
      <c r="Q473" s="1" t="s">
        <v>89</v>
      </c>
      <c r="R473" s="1">
        <v>4787</v>
      </c>
      <c r="S473" s="1">
        <v>1930</v>
      </c>
      <c r="T473" s="1">
        <v>1650</v>
      </c>
      <c r="U473" s="1" t="s">
        <v>34</v>
      </c>
      <c r="V473" s="3" t="s">
        <v>1054</v>
      </c>
    </row>
    <row r="474" spans="1:22">
      <c r="A474" s="1" t="s">
        <v>1046</v>
      </c>
      <c r="B474" s="3" t="s">
        <v>1055</v>
      </c>
      <c r="C474" s="1">
        <v>210</v>
      </c>
      <c r="D474" s="1">
        <v>94</v>
      </c>
      <c r="E474" s="1" t="s">
        <v>24</v>
      </c>
      <c r="F474" s="1">
        <v>484</v>
      </c>
      <c r="G474" s="1">
        <v>710</v>
      </c>
      <c r="H474" s="1">
        <v>173</v>
      </c>
      <c r="I474" s="1">
        <v>450</v>
      </c>
      <c r="J474" s="1">
        <v>3.8</v>
      </c>
      <c r="K474" s="1">
        <v>260</v>
      </c>
      <c r="L474" s="1" t="s">
        <v>25</v>
      </c>
      <c r="M474" s="1">
        <v>2000</v>
      </c>
      <c r="N474" s="1">
        <v>539</v>
      </c>
      <c r="O474" s="1">
        <v>5</v>
      </c>
      <c r="P474" s="1" t="s">
        <v>63</v>
      </c>
      <c r="Q474" s="1" t="s">
        <v>89</v>
      </c>
      <c r="R474" s="1">
        <v>4787</v>
      </c>
      <c r="S474" s="1">
        <v>1930</v>
      </c>
      <c r="T474" s="1">
        <v>1650</v>
      </c>
      <c r="U474" s="1" t="s">
        <v>34</v>
      </c>
      <c r="V474" s="3" t="s">
        <v>1056</v>
      </c>
    </row>
    <row r="475" spans="1:22">
      <c r="A475" s="1" t="s">
        <v>1046</v>
      </c>
      <c r="B475" s="3" t="s">
        <v>1057</v>
      </c>
      <c r="C475" s="1">
        <v>210</v>
      </c>
      <c r="D475" s="1">
        <v>71</v>
      </c>
      <c r="E475" s="1" t="s">
        <v>24</v>
      </c>
      <c r="F475" s="1">
        <v>484</v>
      </c>
      <c r="G475" s="1">
        <v>440</v>
      </c>
      <c r="H475" s="1">
        <v>148</v>
      </c>
      <c r="I475" s="1">
        <v>365</v>
      </c>
      <c r="J475" s="1">
        <v>6</v>
      </c>
      <c r="K475" s="1">
        <v>240</v>
      </c>
      <c r="L475" s="1" t="s">
        <v>25</v>
      </c>
      <c r="M475" s="1">
        <v>2000</v>
      </c>
      <c r="N475" s="1">
        <v>539</v>
      </c>
      <c r="O475" s="1">
        <v>5</v>
      </c>
      <c r="P475" s="1" t="s">
        <v>56</v>
      </c>
      <c r="Q475" s="1" t="s">
        <v>89</v>
      </c>
      <c r="R475" s="1">
        <v>4787</v>
      </c>
      <c r="S475" s="1">
        <v>1930</v>
      </c>
      <c r="T475" s="1">
        <v>1650</v>
      </c>
      <c r="U475" s="1" t="s">
        <v>34</v>
      </c>
      <c r="V475" s="3" t="s">
        <v>1058</v>
      </c>
    </row>
    <row r="476" spans="1:22">
      <c r="A476" s="1" t="s">
        <v>1046</v>
      </c>
      <c r="B476" s="3" t="s">
        <v>1059</v>
      </c>
      <c r="C476" s="1">
        <v>190</v>
      </c>
      <c r="D476" s="1">
        <v>49</v>
      </c>
      <c r="E476" s="1" t="s">
        <v>24</v>
      </c>
      <c r="F476" s="1">
        <v>484</v>
      </c>
      <c r="G476" s="1">
        <v>343</v>
      </c>
      <c r="H476" s="1">
        <v>148</v>
      </c>
      <c r="I476" s="1">
        <v>265</v>
      </c>
      <c r="J476" s="1">
        <v>5.9</v>
      </c>
      <c r="K476" s="1">
        <v>70</v>
      </c>
      <c r="L476" s="1" t="s">
        <v>25</v>
      </c>
      <c r="M476" s="1">
        <v>1600</v>
      </c>
      <c r="N476" s="1">
        <v>362</v>
      </c>
      <c r="O476" s="1">
        <v>5</v>
      </c>
      <c r="P476" s="1" t="s">
        <v>56</v>
      </c>
      <c r="Q476" s="1" t="s">
        <v>33</v>
      </c>
      <c r="R476" s="1">
        <v>4432</v>
      </c>
      <c r="S476" s="1">
        <v>1836</v>
      </c>
      <c r="T476" s="1">
        <v>1566</v>
      </c>
      <c r="U476" s="1" t="s">
        <v>34</v>
      </c>
      <c r="V476" s="3" t="s">
        <v>1060</v>
      </c>
    </row>
    <row r="477" spans="1:22">
      <c r="A477" s="1" t="s">
        <v>1046</v>
      </c>
      <c r="B477" s="3" t="s">
        <v>1061</v>
      </c>
      <c r="C477" s="1">
        <v>190</v>
      </c>
      <c r="D477" s="1">
        <v>65</v>
      </c>
      <c r="E477" s="1" t="s">
        <v>24</v>
      </c>
      <c r="F477" s="1">
        <v>484</v>
      </c>
      <c r="G477" s="1">
        <v>343</v>
      </c>
      <c r="H477" s="1">
        <v>146</v>
      </c>
      <c r="I477" s="1">
        <v>360</v>
      </c>
      <c r="J477" s="1">
        <v>5.6</v>
      </c>
      <c r="K477" s="1">
        <v>114</v>
      </c>
      <c r="L477" s="1" t="s">
        <v>25</v>
      </c>
      <c r="M477" s="1">
        <v>1600</v>
      </c>
      <c r="N477" s="1">
        <v>362</v>
      </c>
      <c r="O477" s="1">
        <v>5</v>
      </c>
      <c r="P477" s="1" t="s">
        <v>56</v>
      </c>
      <c r="Q477" s="1" t="s">
        <v>33</v>
      </c>
      <c r="R477" s="1">
        <v>4432</v>
      </c>
      <c r="S477" s="1">
        <v>1836</v>
      </c>
      <c r="T477" s="1">
        <v>1566</v>
      </c>
      <c r="U477" s="1" t="s">
        <v>34</v>
      </c>
      <c r="V477" s="3" t="s">
        <v>1062</v>
      </c>
    </row>
    <row r="478" spans="1:22">
      <c r="A478" s="1" t="s">
        <v>1046</v>
      </c>
      <c r="B478" s="3" t="s">
        <v>1063</v>
      </c>
      <c r="C478" s="1">
        <v>190</v>
      </c>
      <c r="D478" s="1">
        <v>65</v>
      </c>
      <c r="E478" s="1" t="s">
        <v>24</v>
      </c>
      <c r="F478" s="1">
        <v>484</v>
      </c>
      <c r="G478" s="1">
        <v>543</v>
      </c>
      <c r="H478" s="1">
        <v>153</v>
      </c>
      <c r="I478" s="1">
        <v>350</v>
      </c>
      <c r="J478" s="1">
        <v>3.8</v>
      </c>
      <c r="K478" s="1">
        <v>114</v>
      </c>
      <c r="L478" s="1" t="s">
        <v>25</v>
      </c>
      <c r="M478" s="1">
        <v>1600</v>
      </c>
      <c r="N478" s="1">
        <v>362</v>
      </c>
      <c r="O478" s="1">
        <v>5</v>
      </c>
      <c r="P478" s="1" t="s">
        <v>63</v>
      </c>
      <c r="Q478" s="1" t="s">
        <v>33</v>
      </c>
      <c r="R478" s="1">
        <v>4432</v>
      </c>
      <c r="S478" s="1">
        <v>1836</v>
      </c>
      <c r="T478" s="1">
        <v>1566</v>
      </c>
      <c r="U478" s="1" t="s">
        <v>34</v>
      </c>
      <c r="V478" s="3" t="s">
        <v>1064</v>
      </c>
    </row>
    <row r="479" spans="1:22">
      <c r="A479" s="1" t="s">
        <v>1065</v>
      </c>
      <c r="B479" s="3" t="s">
        <v>1065</v>
      </c>
      <c r="C479" s="1">
        <v>150</v>
      </c>
      <c r="D479" s="1">
        <v>41.2</v>
      </c>
      <c r="E479" s="1" t="s">
        <v>24</v>
      </c>
      <c r="F479" s="1">
        <v>112</v>
      </c>
      <c r="G479" s="1">
        <v>200</v>
      </c>
      <c r="H479" s="1">
        <v>125</v>
      </c>
      <c r="I479" s="1">
        <v>250</v>
      </c>
      <c r="J479" s="1">
        <v>8.1</v>
      </c>
      <c r="K479" s="1">
        <v>65</v>
      </c>
      <c r="L479" s="1" t="s">
        <v>25</v>
      </c>
      <c r="M479" s="1">
        <v>0</v>
      </c>
      <c r="N479" s="1">
        <v>404</v>
      </c>
      <c r="O479" s="1">
        <v>5</v>
      </c>
      <c r="P479" s="1" t="s">
        <v>56</v>
      </c>
      <c r="Q479" s="1" t="s">
        <v>27</v>
      </c>
      <c r="R479" s="1">
        <v>4003</v>
      </c>
      <c r="S479" s="1">
        <v>1885</v>
      </c>
      <c r="T479" s="1">
        <v>1557</v>
      </c>
      <c r="U479" s="1" t="s">
        <v>28</v>
      </c>
      <c r="V479" s="11" t="s">
        <v>1066</v>
      </c>
    </row>
  </sheetData>
  <autoFilter ref="A1:V479" xr:uid="{10ABB189-ED53-4D01-BAA4-1797F8715C4D}"/>
  <hyperlinks>
    <hyperlink ref="V479" r:id="rId1" xr:uid="{796F249D-3F28-4B07-8734-A44D6E54F372}"/>
    <hyperlink ref="V403" r:id="rId2" xr:uid="{5FE20883-67F0-4CF7-8084-24D35EBD5CCE}"/>
    <hyperlink ref="V31" r:id="rId3" xr:uid="{E841EBC0-D522-45EF-9D62-B88889DAE2AB}"/>
    <hyperlink ref="V215" r:id="rId4" xr:uid="{82DCED93-B3B7-4980-A25A-6640424394EC}"/>
    <hyperlink ref="V248" r:id="rId5" xr:uid="{99EFAB74-F026-4B50-B727-0074C43309FC}"/>
    <hyperlink ref="V6" r:id="rId6" xr:uid="{EC801FB8-2061-45C4-A846-42F21BDA4268}"/>
  </hyperlinks>
  <pageMargins left="0.7" right="0.7" top="0.75" bottom="0.75" header="0.3" footer="0.3"/>
  <pageSetup paperSize="9" orientation="portrait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398FB-920B-42BE-A2F9-7604388737B0}">
  <dimension ref="C1:DB358"/>
  <sheetViews>
    <sheetView topLeftCell="E1" zoomScale="66" zoomScaleNormal="115" workbookViewId="0">
      <selection activeCell="C55" sqref="C55"/>
    </sheetView>
  </sheetViews>
  <sheetFormatPr defaultRowHeight="15"/>
  <cols>
    <col min="2" max="2" width="16.81640625" customWidth="1"/>
    <col min="3" max="3" width="14.26953125" customWidth="1"/>
    <col min="4" max="4" width="12.90625" customWidth="1"/>
    <col min="7" max="7" width="18" customWidth="1"/>
    <col min="10" max="10" width="11" customWidth="1"/>
    <col min="11" max="11" width="9.6328125" customWidth="1"/>
    <col min="20" max="20" width="14.6328125" customWidth="1"/>
    <col min="45" max="45" width="17.26953125" customWidth="1"/>
    <col min="47" max="47" width="20.54296875" customWidth="1"/>
    <col min="80" max="80" width="13.7265625" customWidth="1"/>
  </cols>
  <sheetData>
    <row r="1" spans="3:47" ht="21">
      <c r="C1" s="43" t="s">
        <v>1108</v>
      </c>
      <c r="D1" s="44"/>
      <c r="E1" s="44"/>
      <c r="F1" s="44"/>
      <c r="P1" s="20" t="s">
        <v>0</v>
      </c>
      <c r="Q1" s="20" t="s">
        <v>1105</v>
      </c>
    </row>
    <row r="2" spans="3:47">
      <c r="C2" t="s">
        <v>1104</v>
      </c>
      <c r="P2" s="18" t="s">
        <v>518</v>
      </c>
      <c r="Q2" s="19">
        <v>42</v>
      </c>
    </row>
    <row r="3" spans="3:47">
      <c r="C3" s="21" t="s">
        <v>1106</v>
      </c>
      <c r="D3" s="21" t="s">
        <v>1109</v>
      </c>
      <c r="P3" s="18" t="s">
        <v>54</v>
      </c>
      <c r="Q3" s="19">
        <v>28</v>
      </c>
    </row>
    <row r="4" spans="3:47">
      <c r="C4" s="18" t="s">
        <v>518</v>
      </c>
      <c r="D4" s="4">
        <v>42</v>
      </c>
      <c r="P4" s="18" t="s">
        <v>749</v>
      </c>
      <c r="Q4" s="19">
        <v>26</v>
      </c>
    </row>
    <row r="5" spans="3:47" ht="21">
      <c r="C5" s="18" t="s">
        <v>54</v>
      </c>
      <c r="D5" s="4">
        <v>28</v>
      </c>
      <c r="P5" s="18" t="s">
        <v>940</v>
      </c>
      <c r="Q5" s="19">
        <v>23</v>
      </c>
      <c r="AP5" s="46" t="s">
        <v>1120</v>
      </c>
      <c r="AQ5" s="46"/>
      <c r="AS5" s="26" t="s">
        <v>1135</v>
      </c>
      <c r="AU5" s="26" t="s">
        <v>1137</v>
      </c>
    </row>
    <row r="6" spans="3:47" ht="22.8">
      <c r="C6" s="18" t="s">
        <v>749</v>
      </c>
      <c r="D6" s="4">
        <v>26</v>
      </c>
      <c r="P6" s="18" t="s">
        <v>284</v>
      </c>
      <c r="Q6" s="19">
        <v>22</v>
      </c>
      <c r="AP6" s="28" t="s">
        <v>501</v>
      </c>
      <c r="AS6" s="30">
        <v>325</v>
      </c>
      <c r="AU6" s="29" t="s">
        <v>1139</v>
      </c>
    </row>
    <row r="7" spans="3:47">
      <c r="C7" s="18" t="s">
        <v>940</v>
      </c>
      <c r="D7" s="4">
        <v>23</v>
      </c>
      <c r="P7" s="18" t="s">
        <v>120</v>
      </c>
      <c r="Q7" s="19">
        <v>20</v>
      </c>
    </row>
    <row r="8" spans="3:47">
      <c r="C8" s="18" t="s">
        <v>284</v>
      </c>
      <c r="D8" s="4">
        <v>22</v>
      </c>
      <c r="P8" s="18" t="s">
        <v>691</v>
      </c>
      <c r="Q8" s="19">
        <v>19</v>
      </c>
    </row>
    <row r="9" spans="3:47">
      <c r="C9" s="18" t="s">
        <v>120</v>
      </c>
      <c r="D9" s="4">
        <v>20</v>
      </c>
      <c r="P9" s="18" t="s">
        <v>987</v>
      </c>
      <c r="Q9" s="19">
        <v>18</v>
      </c>
    </row>
    <row r="10" spans="3:47" ht="21">
      <c r="C10" s="18" t="s">
        <v>691</v>
      </c>
      <c r="D10" s="4">
        <v>19</v>
      </c>
      <c r="P10" s="18" t="s">
        <v>859</v>
      </c>
      <c r="Q10" s="19">
        <v>17</v>
      </c>
      <c r="AP10" s="45" t="s">
        <v>1121</v>
      </c>
      <c r="AQ10" s="45"/>
      <c r="AS10" s="26" t="s">
        <v>1136</v>
      </c>
      <c r="AU10" s="26" t="s">
        <v>1138</v>
      </c>
    </row>
    <row r="11" spans="3:47" ht="20.399999999999999">
      <c r="C11" s="18" t="s">
        <v>987</v>
      </c>
      <c r="D11" s="4">
        <v>18</v>
      </c>
      <c r="P11" s="18" t="s">
        <v>163</v>
      </c>
      <c r="Q11" s="19">
        <v>17</v>
      </c>
      <c r="AP11" s="27" t="s">
        <v>504</v>
      </c>
      <c r="AS11" s="29">
        <v>420</v>
      </c>
      <c r="AU11" s="29">
        <v>4</v>
      </c>
    </row>
    <row r="12" spans="3:47">
      <c r="C12" s="18" t="s">
        <v>859</v>
      </c>
      <c r="D12" s="4">
        <v>17</v>
      </c>
      <c r="P12" s="18" t="s">
        <v>404</v>
      </c>
      <c r="Q12" s="19">
        <v>16</v>
      </c>
    </row>
    <row r="13" spans="3:47">
      <c r="C13" s="18" t="s">
        <v>163</v>
      </c>
      <c r="D13" s="4">
        <v>17</v>
      </c>
      <c r="P13" s="18" t="s">
        <v>662</v>
      </c>
      <c r="Q13" s="19">
        <v>14</v>
      </c>
    </row>
    <row r="14" spans="3:47">
      <c r="P14" s="18" t="s">
        <v>363</v>
      </c>
      <c r="Q14" s="19">
        <v>14</v>
      </c>
    </row>
    <row r="15" spans="3:47">
      <c r="C15" s="17" t="s">
        <v>1107</v>
      </c>
      <c r="D15">
        <f>SUM(Q2:Q60)-SUM(D4:D13)</f>
        <v>246</v>
      </c>
      <c r="P15" s="18" t="s">
        <v>475</v>
      </c>
      <c r="Q15" s="19">
        <v>12</v>
      </c>
    </row>
    <row r="16" spans="3:47" ht="21">
      <c r="C16" s="43" t="s">
        <v>2</v>
      </c>
      <c r="D16" s="44"/>
      <c r="E16" s="44"/>
      <c r="F16" s="44"/>
      <c r="P16" s="18" t="s">
        <v>214</v>
      </c>
      <c r="Q16" s="19">
        <v>12</v>
      </c>
    </row>
    <row r="17" spans="3:47">
      <c r="C17" s="22" t="s">
        <v>1110</v>
      </c>
      <c r="D17" s="22" t="s">
        <v>1111</v>
      </c>
      <c r="E17" s="22" t="s">
        <v>1112</v>
      </c>
      <c r="F17" s="22" t="s">
        <v>1113</v>
      </c>
      <c r="P17" s="18" t="s">
        <v>829</v>
      </c>
      <c r="Q17" s="19">
        <v>12</v>
      </c>
    </row>
    <row r="18" spans="3:47">
      <c r="C18">
        <f>AVERAGE(cleaned_dataset!C:C)</f>
        <v>185.48744769874477</v>
      </c>
      <c r="D18">
        <f>_xlfn.STDEV.S(cleaned_dataset!C:C)</f>
        <v>34.252773065176633</v>
      </c>
      <c r="E18">
        <f>MIN(cleaned_dataset!C:C)</f>
        <v>125</v>
      </c>
      <c r="F18">
        <f>MAX(cleaned_dataset!C:C)</f>
        <v>325</v>
      </c>
      <c r="P18" s="18" t="s">
        <v>621</v>
      </c>
      <c r="Q18" s="19">
        <v>12</v>
      </c>
    </row>
    <row r="19" spans="3:47">
      <c r="F19" t="s">
        <v>1120</v>
      </c>
      <c r="G19" t="s">
        <v>1121</v>
      </c>
      <c r="P19" s="18" t="s">
        <v>897</v>
      </c>
      <c r="Q19" s="19">
        <v>11</v>
      </c>
    </row>
    <row r="20" spans="3:47" ht="15" customHeight="1">
      <c r="C20" t="s">
        <v>1114</v>
      </c>
      <c r="F20" t="str">
        <f>INDEX(cleaned_dataset!A:A,MATCH(MAX(cleaned_dataset!C:C),cleaned_dataset!C:C,0))</f>
        <v>Maserati</v>
      </c>
      <c r="G20" t="str">
        <f>INDEX(cleaned_dataset!B:B,MATCH(MAX(cleaned_dataset!C:C),cleaned_dataset!C:C,0))</f>
        <v>GranTurismo Folgore</v>
      </c>
      <c r="H20">
        <f>INDEX(cleaned_dataset!O:O,MATCH(MAX(cleaned_dataset!C:C),cleaned_dataset!C:C,0))</f>
        <v>4</v>
      </c>
      <c r="P20" s="18" t="s">
        <v>802</v>
      </c>
      <c r="Q20" s="19">
        <v>11</v>
      </c>
      <c r="U20" s="23"/>
    </row>
    <row r="21" spans="3:47" ht="15" customHeight="1">
      <c r="C21" t="s">
        <v>1115</v>
      </c>
      <c r="F21" t="str">
        <f>INDEX(cleaned_dataset!A:A,MATCH(MIN(cleaned_dataset!C:C),cleaned_dataset!C:C,0))</f>
        <v>Dacia</v>
      </c>
      <c r="G21" t="str">
        <f>INDEX(cleaned_dataset!B:B,MATCH(MIN(cleaned_dataset!C:C),cleaned_dataset!C:C,0))</f>
        <v>Spring Electric 45</v>
      </c>
      <c r="H21">
        <f>INDEX(cleaned_dataset!O:O,MATCH(MIN(cleaned_dataset!C:C),cleaned_dataset!C:C,0))</f>
        <v>4</v>
      </c>
      <c r="P21" s="18" t="s">
        <v>1027</v>
      </c>
      <c r="Q21" s="19">
        <v>9</v>
      </c>
      <c r="U21" s="23"/>
    </row>
    <row r="22" spans="3:47" ht="15" customHeight="1">
      <c r="C22" s="43" t="s">
        <v>3</v>
      </c>
      <c r="D22" s="44"/>
      <c r="E22" s="44"/>
      <c r="F22" s="44"/>
      <c r="P22" s="18" t="s">
        <v>1046</v>
      </c>
      <c r="Q22" s="19">
        <v>9</v>
      </c>
    </row>
    <row r="23" spans="3:47" ht="15" customHeight="1">
      <c r="C23" t="s">
        <v>1110</v>
      </c>
      <c r="D23" t="s">
        <v>1111</v>
      </c>
      <c r="E23" t="s">
        <v>1112</v>
      </c>
      <c r="F23" t="s">
        <v>1113</v>
      </c>
      <c r="P23" s="18" t="s">
        <v>730</v>
      </c>
      <c r="Q23" s="19">
        <v>9</v>
      </c>
    </row>
    <row r="24" spans="3:47">
      <c r="C24">
        <f>AVERAGE(cleaned_dataset!D:D)</f>
        <v>74.043723849372313</v>
      </c>
      <c r="D24">
        <f>_xlfn.STDEV.S(cleaned_dataset!D:D)</f>
        <v>20.331057516290667</v>
      </c>
      <c r="E24">
        <f>MIN(cleaned_dataset!D:D)</f>
        <v>21.3</v>
      </c>
      <c r="F24">
        <f>MAX(cleaned_dataset!D:D)</f>
        <v>118</v>
      </c>
      <c r="P24" s="18" t="s">
        <v>604</v>
      </c>
      <c r="Q24" s="19">
        <v>8</v>
      </c>
    </row>
    <row r="25" spans="3:47" ht="21">
      <c r="C25" s="43" t="s">
        <v>5</v>
      </c>
      <c r="D25" s="44"/>
      <c r="E25" s="44"/>
      <c r="F25" s="44"/>
      <c r="P25" s="18" t="s">
        <v>266</v>
      </c>
      <c r="Q25" s="19">
        <v>8</v>
      </c>
    </row>
    <row r="26" spans="3:47" ht="15" customHeight="1">
      <c r="C26" t="s">
        <v>1110</v>
      </c>
      <c r="D26" t="s">
        <v>1111</v>
      </c>
      <c r="E26" t="s">
        <v>1112</v>
      </c>
      <c r="F26" t="s">
        <v>1113</v>
      </c>
      <c r="P26" s="18" t="s">
        <v>920</v>
      </c>
      <c r="Q26" s="19">
        <v>7</v>
      </c>
    </row>
    <row r="27" spans="3:47">
      <c r="C27">
        <f>AVERAGE(cleaned_dataset!F:F)</f>
        <v>483.88493723849371</v>
      </c>
      <c r="D27">
        <f>_xlfn.STDEV.S(cleaned_dataset!F:F)</f>
        <v>919.556242298195</v>
      </c>
      <c r="E27">
        <f>MIN(cleaned_dataset!F:F)</f>
        <v>72</v>
      </c>
      <c r="F27">
        <f>MAX(cleaned_dataset!F:F)</f>
        <v>7920</v>
      </c>
      <c r="P27" s="18" t="s">
        <v>329</v>
      </c>
      <c r="Q27" s="19">
        <v>6</v>
      </c>
    </row>
    <row r="28" spans="3:47">
      <c r="C28" t="s">
        <v>1122</v>
      </c>
      <c r="P28" s="18" t="s">
        <v>646</v>
      </c>
      <c r="Q28" s="19">
        <v>6</v>
      </c>
    </row>
    <row r="29" spans="3:47" ht="21">
      <c r="C29" s="43" t="s">
        <v>6</v>
      </c>
      <c r="D29" s="44"/>
      <c r="E29" s="44"/>
      <c r="F29" s="44"/>
      <c r="P29" s="18" t="s">
        <v>453</v>
      </c>
      <c r="Q29" s="19">
        <v>6</v>
      </c>
      <c r="AP29" s="46" t="s">
        <v>1120</v>
      </c>
      <c r="AQ29" s="46"/>
      <c r="AS29" s="26" t="s">
        <v>1135</v>
      </c>
      <c r="AU29" s="26" t="s">
        <v>1137</v>
      </c>
    </row>
    <row r="30" spans="3:47" ht="22.8">
      <c r="C30" t="s">
        <v>1110</v>
      </c>
      <c r="D30" t="s">
        <v>1111</v>
      </c>
      <c r="E30" t="s">
        <v>1112</v>
      </c>
      <c r="F30" t="s">
        <v>1113</v>
      </c>
      <c r="P30" s="18" t="s">
        <v>241</v>
      </c>
      <c r="Q30" s="19">
        <v>5</v>
      </c>
      <c r="AP30" s="28" t="s">
        <v>252</v>
      </c>
      <c r="AS30" s="30">
        <v>125</v>
      </c>
      <c r="AU30" s="29" t="s">
        <v>1140</v>
      </c>
    </row>
    <row r="31" spans="3:47">
      <c r="C31">
        <f>AVERAGE(cleaned_dataset!G:G)</f>
        <v>498.01255230125525</v>
      </c>
      <c r="D31">
        <f>_xlfn.STDEV.S(cleaned_dataset!G:G)</f>
        <v>239.68285266800748</v>
      </c>
      <c r="E31">
        <f>MIN(cleaned_dataset!G:G)</f>
        <v>113</v>
      </c>
      <c r="F31">
        <f>MAX(cleaned_dataset!G:G)</f>
        <v>1350</v>
      </c>
      <c r="P31" s="18" t="s">
        <v>199</v>
      </c>
      <c r="Q31" s="19">
        <v>5</v>
      </c>
    </row>
    <row r="32" spans="3:47" ht="15" customHeight="1">
      <c r="C32" t="s">
        <v>1123</v>
      </c>
      <c r="P32" s="18" t="s">
        <v>342</v>
      </c>
      <c r="Q32" s="19">
        <v>5</v>
      </c>
    </row>
    <row r="33" spans="3:47" ht="21">
      <c r="C33" s="43" t="s">
        <v>7</v>
      </c>
      <c r="D33" s="44"/>
      <c r="E33" s="44"/>
      <c r="F33" s="44"/>
      <c r="P33" s="18" t="s">
        <v>22</v>
      </c>
      <c r="Q33" s="19">
        <v>4</v>
      </c>
    </row>
    <row r="34" spans="3:47" ht="21">
      <c r="C34" t="s">
        <v>1110</v>
      </c>
      <c r="D34" t="s">
        <v>1111</v>
      </c>
      <c r="E34" t="s">
        <v>1112</v>
      </c>
      <c r="F34" t="s">
        <v>1113</v>
      </c>
      <c r="P34" s="18" t="s">
        <v>356</v>
      </c>
      <c r="Q34" s="19">
        <v>3</v>
      </c>
      <c r="AP34" s="45" t="s">
        <v>1121</v>
      </c>
      <c r="AQ34" s="45"/>
      <c r="AS34" s="26" t="s">
        <v>1136</v>
      </c>
      <c r="AU34" s="26" t="s">
        <v>1138</v>
      </c>
    </row>
    <row r="35" spans="3:47" ht="15" customHeight="1">
      <c r="C35">
        <f>AVERAGE(cleaned_dataset!H:H)</f>
        <v>162.90376569037656</v>
      </c>
      <c r="D35">
        <f>_xlfn.STDEV.S(cleaned_dataset!H:H)</f>
        <v>34.317532335850345</v>
      </c>
      <c r="E35">
        <f>MIN(cleaned_dataset!H:H)</f>
        <v>109</v>
      </c>
      <c r="F35">
        <f>MAX(cleaned_dataset!H:H)</f>
        <v>370</v>
      </c>
      <c r="P35" s="18" t="s">
        <v>466</v>
      </c>
      <c r="Q35" s="19">
        <v>3</v>
      </c>
      <c r="AP35" s="27" t="s">
        <v>253</v>
      </c>
      <c r="AS35" s="29">
        <v>165</v>
      </c>
      <c r="AU35" s="29">
        <v>4</v>
      </c>
    </row>
    <row r="36" spans="3:47" ht="21">
      <c r="C36" s="43" t="s">
        <v>8</v>
      </c>
      <c r="D36" s="44"/>
      <c r="E36" s="44"/>
      <c r="F36" s="44"/>
      <c r="P36" s="18" t="s">
        <v>501</v>
      </c>
      <c r="Q36" s="19">
        <v>3</v>
      </c>
    </row>
    <row r="37" spans="3:47" ht="15.6" thickBot="1">
      <c r="C37" t="s">
        <v>1110</v>
      </c>
      <c r="D37" t="s">
        <v>1111</v>
      </c>
      <c r="E37" t="s">
        <v>1112</v>
      </c>
      <c r="F37" t="s">
        <v>1113</v>
      </c>
      <c r="G37" t="str">
        <f>INDEX(cleaned_dataset!A:A,MATCH(MAX(cleaned_dataset!I:I),cleaned_dataset!I:I,0))</f>
        <v>Mercedes-Benz</v>
      </c>
      <c r="P37" s="18" t="s">
        <v>445</v>
      </c>
      <c r="Q37" s="19">
        <v>3</v>
      </c>
    </row>
    <row r="38" spans="3:47" ht="15.6">
      <c r="C38">
        <f>AVERAGE(cleaned_dataset!I:I)</f>
        <v>393.17991631799163</v>
      </c>
      <c r="D38">
        <f>_xlfn.STDEV.S(cleaned_dataset!I:I)</f>
        <v>103.28733534137517</v>
      </c>
      <c r="E38">
        <f>MIN(cleaned_dataset!I:I)</f>
        <v>135</v>
      </c>
      <c r="F38">
        <f>MAX(cleaned_dataset!I:I)</f>
        <v>685</v>
      </c>
      <c r="G38" t="str">
        <f>INDEX(cleaned_dataset!A:A,MATCH(MIN(cleaned_dataset!I:I),cleaned_dataset!I:I,0))</f>
        <v>Fiat</v>
      </c>
      <c r="P38" s="18" t="s">
        <v>38</v>
      </c>
      <c r="Q38" s="19">
        <v>2</v>
      </c>
      <c r="T38" s="31"/>
      <c r="U38" s="31"/>
    </row>
    <row r="39" spans="3:47" ht="15" customHeight="1">
      <c r="C39" s="43" t="s">
        <v>9</v>
      </c>
      <c r="D39" s="44"/>
      <c r="E39" s="44"/>
      <c r="F39" s="44"/>
      <c r="P39" s="18" t="s">
        <v>513</v>
      </c>
      <c r="Q39" s="19">
        <v>2</v>
      </c>
    </row>
    <row r="40" spans="3:47" ht="15" customHeight="1">
      <c r="C40" t="s">
        <v>1110</v>
      </c>
      <c r="D40" t="s">
        <v>1111</v>
      </c>
      <c r="E40" t="s">
        <v>1112</v>
      </c>
      <c r="F40" t="s">
        <v>1113</v>
      </c>
      <c r="P40" s="18" t="s">
        <v>935</v>
      </c>
      <c r="Q40" s="19">
        <v>2</v>
      </c>
    </row>
    <row r="41" spans="3:47" ht="15" customHeight="1">
      <c r="C41">
        <f>AVERAGE(cleaned_dataset!J:J)</f>
        <v>6.8826359832635946</v>
      </c>
      <c r="D41">
        <f>_xlfn.STDEV.S(cleaned_dataset!J:J)</f>
        <v>2.7306958738139233</v>
      </c>
      <c r="E41">
        <f>MIN(cleaned_dataset!J:J)</f>
        <v>2.2000000000000002</v>
      </c>
      <c r="F41">
        <f>MAX(cleaned_dataset!J:J)</f>
        <v>19.100000000000001</v>
      </c>
      <c r="P41" s="18" t="s">
        <v>44</v>
      </c>
      <c r="Q41" s="19">
        <v>2</v>
      </c>
      <c r="T41">
        <f>_xlfn.QUARTILE.INC(cleaned_dataset!D:D,3)</f>
        <v>90.6</v>
      </c>
    </row>
    <row r="42" spans="3:47" ht="21">
      <c r="C42" s="43" t="s">
        <v>10</v>
      </c>
      <c r="D42" s="44"/>
      <c r="E42" s="44"/>
      <c r="F42" s="44"/>
      <c r="P42" s="18" t="s">
        <v>854</v>
      </c>
      <c r="Q42" s="19">
        <v>2</v>
      </c>
    </row>
    <row r="43" spans="3:47">
      <c r="C43" t="s">
        <v>1110</v>
      </c>
      <c r="D43" t="s">
        <v>1111</v>
      </c>
      <c r="E43" t="s">
        <v>1112</v>
      </c>
      <c r="F43" t="s">
        <v>1113</v>
      </c>
      <c r="P43" s="18" t="s">
        <v>49</v>
      </c>
      <c r="Q43" s="19">
        <v>2</v>
      </c>
    </row>
    <row r="44" spans="3:47">
      <c r="C44">
        <f>AVERAGE(cleaned_dataset!K:K)</f>
        <v>125.0083857442348</v>
      </c>
      <c r="D44">
        <f>_xlfn.STDEV.S(cleaned_dataset!K:K)</f>
        <v>58.205012318041184</v>
      </c>
      <c r="E44">
        <f>MIN(cleaned_dataset!K:K)</f>
        <v>29</v>
      </c>
      <c r="F44">
        <f>MAX(cleaned_dataset!K:K)</f>
        <v>281</v>
      </c>
      <c r="P44" s="18" t="s">
        <v>396</v>
      </c>
      <c r="Q44" s="19">
        <v>2</v>
      </c>
    </row>
    <row r="45" spans="3:47" ht="15" customHeight="1">
      <c r="C45" s="43" t="s">
        <v>12</v>
      </c>
      <c r="D45" s="44"/>
      <c r="E45" s="44"/>
      <c r="F45" s="44"/>
      <c r="I45" s="43" t="s">
        <v>13</v>
      </c>
      <c r="J45" s="44"/>
      <c r="K45" s="44"/>
      <c r="L45" s="44"/>
      <c r="P45" s="18" t="s">
        <v>252</v>
      </c>
      <c r="Q45" s="19">
        <v>2</v>
      </c>
    </row>
    <row r="46" spans="3:47" ht="15" customHeight="1">
      <c r="C46" t="s">
        <v>1110</v>
      </c>
      <c r="D46" t="s">
        <v>1111</v>
      </c>
      <c r="E46" t="s">
        <v>1112</v>
      </c>
      <c r="F46" t="s">
        <v>1113</v>
      </c>
      <c r="I46" t="s">
        <v>1110</v>
      </c>
      <c r="J46" t="s">
        <v>1111</v>
      </c>
      <c r="K46" t="s">
        <v>1112</v>
      </c>
      <c r="L46" t="s">
        <v>1113</v>
      </c>
      <c r="P46" s="18" t="s">
        <v>258</v>
      </c>
      <c r="Q46" s="19">
        <v>2</v>
      </c>
    </row>
    <row r="47" spans="3:47" ht="15" customHeight="1">
      <c r="C47">
        <f>AVERAGE(cleaned_dataset!M:M)</f>
        <v>1052.2610619469026</v>
      </c>
      <c r="D47">
        <f>_xlfn.STDEV.S(cleaned_dataset!M:M)</f>
        <v>737.85177366428752</v>
      </c>
      <c r="E47">
        <f>MIN(cleaned_dataset!M:M)</f>
        <v>0</v>
      </c>
      <c r="F47">
        <f>MAX(cleaned_dataset!M:M)</f>
        <v>2500</v>
      </c>
      <c r="I47">
        <f>AVERAGE(cleaned_dataset!N:N)</f>
        <v>494.18410041841003</v>
      </c>
      <c r="J47">
        <f>_xlfn.STDEV.S(cleaned_dataset!N:N)</f>
        <v>186.35836961877197</v>
      </c>
      <c r="K47">
        <f>MIN(cleaned_dataset!N:N)</f>
        <v>151</v>
      </c>
      <c r="L47">
        <f>MAX(cleaned_dataset!N:N)</f>
        <v>1410</v>
      </c>
      <c r="P47" s="18" t="s">
        <v>440</v>
      </c>
      <c r="Q47" s="19">
        <v>2</v>
      </c>
    </row>
    <row r="48" spans="3:47" ht="21">
      <c r="C48" s="43" t="s">
        <v>1125</v>
      </c>
      <c r="D48" s="44"/>
      <c r="E48" s="44"/>
      <c r="F48" s="44"/>
      <c r="I48" s="43" t="s">
        <v>14</v>
      </c>
      <c r="J48" s="44"/>
      <c r="K48" s="44"/>
      <c r="L48" s="44"/>
      <c r="P48" s="18" t="s">
        <v>509</v>
      </c>
      <c r="Q48" s="19">
        <v>1</v>
      </c>
    </row>
    <row r="49" spans="3:21">
      <c r="C49" t="s">
        <v>1116</v>
      </c>
      <c r="E49">
        <v>3</v>
      </c>
      <c r="I49" t="s">
        <v>1110</v>
      </c>
      <c r="J49" t="s">
        <v>1111</v>
      </c>
      <c r="K49" t="s">
        <v>1112</v>
      </c>
      <c r="L49" t="s">
        <v>1113</v>
      </c>
      <c r="P49" s="18" t="s">
        <v>393</v>
      </c>
      <c r="Q49" s="19">
        <v>1</v>
      </c>
    </row>
    <row r="50" spans="3:21">
      <c r="D50" t="s">
        <v>63</v>
      </c>
      <c r="E50" s="1" t="s">
        <v>26</v>
      </c>
      <c r="F50" t="s">
        <v>56</v>
      </c>
      <c r="I50">
        <f>AVERAGE(cleaned_dataset!O:O)</f>
        <v>5.2635983263598325</v>
      </c>
      <c r="J50">
        <f>_xlfn.STDEV.S(cleaned_dataset!O:O)</f>
        <v>1.0039613476555209</v>
      </c>
      <c r="K50">
        <f>MIN(cleaned_dataset!O:O)</f>
        <v>2</v>
      </c>
      <c r="L50">
        <f>MAX(cleaned_dataset!O:O)</f>
        <v>9</v>
      </c>
      <c r="P50" s="18" t="s">
        <v>894</v>
      </c>
      <c r="Q50" s="19">
        <v>1</v>
      </c>
    </row>
    <row r="51" spans="3:21" ht="15" customHeight="1">
      <c r="C51" t="s">
        <v>1117</v>
      </c>
      <c r="D51">
        <f>COUNTIF(cleaned_dataset!$P:$P,EDA!D50)</f>
        <v>191</v>
      </c>
      <c r="E51">
        <f>COUNTIF(cleaned_dataset!$P:$P,EDA!E50)</f>
        <v>156</v>
      </c>
      <c r="F51">
        <f>COUNTIF(cleaned_dataset!$P:$P,EDA!F50)</f>
        <v>131</v>
      </c>
      <c r="P51" s="18" t="s">
        <v>1065</v>
      </c>
      <c r="Q51" s="19">
        <v>1</v>
      </c>
    </row>
    <row r="52" spans="3:21" ht="15" customHeight="1" thickBot="1">
      <c r="C52" s="43" t="s">
        <v>16</v>
      </c>
      <c r="D52" s="44"/>
      <c r="E52" s="44"/>
      <c r="F52" s="44"/>
      <c r="P52" s="18" t="s">
        <v>401</v>
      </c>
      <c r="Q52" s="19">
        <v>1</v>
      </c>
      <c r="T52" s="25"/>
      <c r="U52" s="25"/>
    </row>
    <row r="53" spans="3:21" ht="15" customHeight="1">
      <c r="C53" t="s">
        <v>1116</v>
      </c>
      <c r="E53">
        <v>15</v>
      </c>
      <c r="P53" s="18" t="s">
        <v>263</v>
      </c>
      <c r="Q53" s="19">
        <v>1</v>
      </c>
    </row>
    <row r="54" spans="3:21">
      <c r="C54" s="17" t="s">
        <v>40</v>
      </c>
      <c r="D54">
        <v>91</v>
      </c>
      <c r="P54" s="18" t="s">
        <v>659</v>
      </c>
      <c r="Q54" s="19">
        <v>1</v>
      </c>
    </row>
    <row r="55" spans="3:21">
      <c r="C55" s="17" t="s">
        <v>89</v>
      </c>
      <c r="D55">
        <v>58</v>
      </c>
      <c r="P55" s="18" t="s">
        <v>437</v>
      </c>
      <c r="Q55" s="19">
        <v>1</v>
      </c>
    </row>
    <row r="56" spans="3:21" ht="15" customHeight="1">
      <c r="C56" s="17" t="s">
        <v>111</v>
      </c>
      <c r="D56">
        <v>51</v>
      </c>
      <c r="P56" s="18" t="s">
        <v>1024</v>
      </c>
      <c r="Q56" s="19">
        <v>1</v>
      </c>
    </row>
    <row r="57" spans="3:21" ht="15" customHeight="1">
      <c r="C57" s="17" t="s">
        <v>216</v>
      </c>
      <c r="D57">
        <v>47</v>
      </c>
      <c r="P57" s="18" t="s">
        <v>353</v>
      </c>
      <c r="Q57" s="19">
        <v>1</v>
      </c>
    </row>
    <row r="58" spans="3:21" ht="15" customHeight="1">
      <c r="C58" s="17" t="s">
        <v>33</v>
      </c>
      <c r="D58">
        <v>44</v>
      </c>
      <c r="P58" s="18" t="s">
        <v>825</v>
      </c>
      <c r="Q58" s="19">
        <v>1</v>
      </c>
    </row>
    <row r="59" spans="3:21" ht="15" customHeight="1">
      <c r="C59" s="17" t="s">
        <v>169</v>
      </c>
      <c r="D59">
        <v>34</v>
      </c>
      <c r="P59" s="18" t="s">
        <v>473</v>
      </c>
      <c r="Q59" s="19">
        <v>1</v>
      </c>
    </row>
    <row r="60" spans="3:21">
      <c r="C60" s="17" t="s">
        <v>131</v>
      </c>
      <c r="D60">
        <v>30</v>
      </c>
      <c r="P60" s="18" t="s">
        <v>210</v>
      </c>
      <c r="Q60" s="19">
        <v>1</v>
      </c>
    </row>
    <row r="61" spans="3:21">
      <c r="C61" s="17" t="s">
        <v>212</v>
      </c>
      <c r="D61">
        <v>30</v>
      </c>
    </row>
    <row r="62" spans="3:21">
      <c r="C62" s="17" t="s">
        <v>27</v>
      </c>
      <c r="D62">
        <v>29</v>
      </c>
    </row>
    <row r="63" spans="3:21">
      <c r="C63" s="17" t="s">
        <v>122</v>
      </c>
      <c r="D63">
        <v>28</v>
      </c>
    </row>
    <row r="64" spans="3:21">
      <c r="C64" s="17" t="s">
        <v>57</v>
      </c>
      <c r="D64">
        <v>28</v>
      </c>
    </row>
    <row r="65" spans="3:12">
      <c r="C65" s="17" t="s">
        <v>254</v>
      </c>
      <c r="D65">
        <v>3</v>
      </c>
    </row>
    <row r="66" spans="3:12">
      <c r="C66" s="17" t="s">
        <v>365</v>
      </c>
      <c r="D66">
        <v>2</v>
      </c>
    </row>
    <row r="67" spans="3:12">
      <c r="C67" s="17" t="s">
        <v>477</v>
      </c>
      <c r="D67">
        <v>2</v>
      </c>
    </row>
    <row r="68" spans="3:12">
      <c r="C68" s="17" t="s">
        <v>827</v>
      </c>
      <c r="D68">
        <v>1</v>
      </c>
    </row>
    <row r="69" spans="3:12" ht="21">
      <c r="C69" s="43" t="s">
        <v>17</v>
      </c>
      <c r="D69" s="44"/>
      <c r="E69" s="44"/>
      <c r="F69" s="44"/>
      <c r="I69" s="43" t="s">
        <v>18</v>
      </c>
      <c r="J69" s="44"/>
      <c r="K69" s="44"/>
      <c r="L69" s="44"/>
    </row>
    <row r="70" spans="3:12">
      <c r="C70" t="s">
        <v>1110</v>
      </c>
      <c r="D70" t="s">
        <v>1111</v>
      </c>
      <c r="E70" t="s">
        <v>1112</v>
      </c>
      <c r="F70" t="s">
        <v>1113</v>
      </c>
      <c r="I70" t="s">
        <v>1110</v>
      </c>
      <c r="J70" t="s">
        <v>1111</v>
      </c>
      <c r="K70" t="s">
        <v>1112</v>
      </c>
      <c r="L70" t="s">
        <v>1113</v>
      </c>
    </row>
    <row r="71" spans="3:12">
      <c r="C71">
        <f>AVERAGE(cleaned_dataset!R:R)</f>
        <v>4678.5062761506279</v>
      </c>
      <c r="D71">
        <f>_xlfn.STDEV.S(cleaned_dataset!R:R)</f>
        <v>369.21057345318002</v>
      </c>
      <c r="E71">
        <f>MIN(cleaned_dataset!R:R)</f>
        <v>3620</v>
      </c>
      <c r="F71">
        <f>MAX(cleaned_dataset!R:R)</f>
        <v>5908</v>
      </c>
      <c r="I71">
        <f>AVERAGE(cleaned_dataset!S:S)</f>
        <v>1887.3598326359834</v>
      </c>
      <c r="J71">
        <f>_xlfn.STDEV.S(cleaned_dataset!S:S)</f>
        <v>73.656806716373936</v>
      </c>
      <c r="K71">
        <f>MIN(cleaned_dataset!S:S)</f>
        <v>1610</v>
      </c>
      <c r="L71">
        <f>MAX(cleaned_dataset!S:S)</f>
        <v>2080</v>
      </c>
    </row>
    <row r="72" spans="3:12" ht="21">
      <c r="C72" s="43" t="s">
        <v>20</v>
      </c>
      <c r="D72" s="44"/>
      <c r="E72" s="44"/>
      <c r="F72" s="44"/>
      <c r="I72" s="43" t="s">
        <v>19</v>
      </c>
      <c r="J72" s="44"/>
      <c r="K72" s="44"/>
      <c r="L72" s="44"/>
    </row>
    <row r="73" spans="3:12">
      <c r="C73" t="s">
        <v>1116</v>
      </c>
      <c r="E73">
        <v>8</v>
      </c>
      <c r="I73" t="s">
        <v>1110</v>
      </c>
      <c r="J73" t="s">
        <v>1111</v>
      </c>
      <c r="K73" t="s">
        <v>1112</v>
      </c>
      <c r="L73" t="s">
        <v>1113</v>
      </c>
    </row>
    <row r="74" spans="3:12">
      <c r="C74" s="17" t="s">
        <v>34</v>
      </c>
      <c r="D74">
        <v>244</v>
      </c>
      <c r="I74">
        <f>AVERAGE(cleaned_dataset!T:T)</f>
        <v>1601.1255230125523</v>
      </c>
      <c r="J74">
        <f>_xlfn.STDEV.S(cleaned_dataset!T:T)</f>
        <v>130.75485142475418</v>
      </c>
      <c r="K74">
        <f>MIN(cleaned_dataset!T:T)</f>
        <v>1329</v>
      </c>
      <c r="L74">
        <f>MAX(cleaned_dataset!T:T)</f>
        <v>1986</v>
      </c>
    </row>
    <row r="75" spans="3:12">
      <c r="C75" s="17" t="s">
        <v>112</v>
      </c>
      <c r="D75">
        <v>63</v>
      </c>
    </row>
    <row r="76" spans="3:12">
      <c r="C76" s="17" t="s">
        <v>28</v>
      </c>
      <c r="D76">
        <v>57</v>
      </c>
    </row>
    <row r="77" spans="3:12">
      <c r="C77" s="17" t="s">
        <v>217</v>
      </c>
      <c r="D77">
        <v>47</v>
      </c>
    </row>
    <row r="78" spans="3:12">
      <c r="C78" s="17" t="s">
        <v>66</v>
      </c>
      <c r="D78">
        <v>33</v>
      </c>
    </row>
    <row r="79" spans="3:12">
      <c r="C79" s="17" t="s">
        <v>58</v>
      </c>
      <c r="D79">
        <v>27</v>
      </c>
    </row>
    <row r="80" spans="3:12">
      <c r="C80" s="17" t="s">
        <v>272</v>
      </c>
      <c r="D80">
        <v>5</v>
      </c>
    </row>
    <row r="81" spans="3:4">
      <c r="C81" s="17" t="s">
        <v>505</v>
      </c>
      <c r="D81">
        <v>2</v>
      </c>
    </row>
    <row r="358" spans="106:106">
      <c r="DB358" t="s">
        <v>1118</v>
      </c>
    </row>
  </sheetData>
  <mergeCells count="22">
    <mergeCell ref="AP10:AQ10"/>
    <mergeCell ref="AP5:AQ5"/>
    <mergeCell ref="AP29:AQ29"/>
    <mergeCell ref="AP34:AQ34"/>
    <mergeCell ref="C1:F1"/>
    <mergeCell ref="C16:F16"/>
    <mergeCell ref="I45:L45"/>
    <mergeCell ref="I48:L48"/>
    <mergeCell ref="C22:F22"/>
    <mergeCell ref="C25:F25"/>
    <mergeCell ref="C29:F29"/>
    <mergeCell ref="C48:F48"/>
    <mergeCell ref="C33:F33"/>
    <mergeCell ref="C36:F36"/>
    <mergeCell ref="C39:F39"/>
    <mergeCell ref="C42:F42"/>
    <mergeCell ref="C45:F45"/>
    <mergeCell ref="I69:L69"/>
    <mergeCell ref="I72:L72"/>
    <mergeCell ref="C72:F72"/>
    <mergeCell ref="C52:F52"/>
    <mergeCell ref="C69:F6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electric_vehicles_spec_2025.csv</vt:lpstr>
      <vt:lpstr>electric_vehicles_spec_2025</vt:lpstr>
      <vt:lpstr>log</vt:lpstr>
      <vt:lpstr>pivot</vt:lpstr>
      <vt:lpstr>scatter_plots_data</vt:lpstr>
      <vt:lpstr>box_plots_data</vt:lpstr>
      <vt:lpstr>correlation</vt:lpstr>
      <vt:lpstr>cleaned_dataset</vt:lpstr>
      <vt:lpstr>EDA</vt:lpstr>
      <vt:lpstr>model_data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ayoub azzem</cp:lastModifiedBy>
  <dcterms:created xsi:type="dcterms:W3CDTF">2025-07-19T07:39:56Z</dcterms:created>
  <dcterms:modified xsi:type="dcterms:W3CDTF">2025-08-17T12:49:23Z</dcterms:modified>
</cp:coreProperties>
</file>