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za\UofT Course\Class Material\Classwork\Crowdfunding Analysis\"/>
    </mc:Choice>
  </mc:AlternateContent>
  <xr:revisionPtr revIDLastSave="0" documentId="13_ncr:1_{E7DF2673-EF75-4049-BC2D-7356BCB9E736}" xr6:coauthVersionLast="46" xr6:coauthVersionMax="46" xr10:uidLastSave="{00000000-0000-0000-0000-000000000000}"/>
  <bookViews>
    <workbookView xWindow="-110" yWindow="-110" windowWidth="19420" windowHeight="10420" tabRatio="809" firstSheet="4" activeTab="6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unch Date" sheetId="6" r:id="rId4"/>
    <sheet name="Successful US Kickstarters" sheetId="8" r:id="rId5"/>
    <sheet name="Failed US Kickstarters" sheetId="9" r:id="rId6"/>
    <sheet name="GB Goald and Pledged Analysis" sheetId="12" r:id="rId7"/>
    <sheet name="Descriptive Statistics" sheetId="10" r:id="rId8"/>
    <sheet name="Edinburgh Research" sheetId="7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C12" i="10"/>
  <c r="C11" i="10"/>
  <c r="B12" i="10"/>
  <c r="B13" i="10"/>
  <c r="B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<sst xmlns="http://schemas.openxmlformats.org/spreadsheetml/2006/main" count="38363" uniqueCount="8397">
  <si>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</si>
  <si>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</si>
  <si>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</si>
  <si>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</si>
  <si>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</si>
  <si>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</si>
  <si>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</si>
  <si>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</si>
  <si>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</si>
  <si>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</si>
  <si>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</si>
  <si>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</si>
  <si>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</si>
  <si>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</si>
  <si>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</si>
  <si>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</si>
  <si>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</si>
  <si>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</si>
  <si>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</si>
  <si>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</si>
  <si>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</si>
  <si>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</si>
  <si>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</si>
  <si>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</si>
  <si>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</si>
  <si>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</si>
  <si>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</si>
  <si>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</si>
  <si>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</si>
  <si>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</si>
  <si>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</si>
  <si>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</si>
  <si>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</si>
  <si>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</si>
  <si>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</si>
  <si>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</si>
  <si>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</si>
  <si>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</si>
  <si>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</si>
  <si>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</si>
  <si>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</si>
  <si>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</si>
  <si>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</si>
  <si>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</si>
  <si>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</si>
  <si>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</si>
  <si>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</si>
  <si>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</si>
  <si>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</si>
  <si>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</si>
  <si>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</si>
  <si>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</si>
  <si>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</si>
  <si>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</si>
  <si>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</si>
  <si>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</si>
  <si>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</si>
  <si>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</si>
  <si>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</si>
  <si>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</si>
  <si>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</si>
  <si>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</si>
  <si>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</si>
  <si>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</si>
  <si>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</si>
  <si>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</si>
  <si>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</si>
  <si>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</si>
  <si>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</si>
  <si>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</si>
  <si>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</si>
  <si>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</si>
  <si>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</si>
  <si>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</si>
  <si>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</si>
  <si>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</si>
  <si>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</si>
  <si>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</si>
  <si>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</si>
  <si>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</si>
  <si>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</si>
  <si>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</si>
  <si>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</si>
  <si>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</si>
  <si>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</si>
  <si>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</si>
  <si>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</si>
  <si>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</si>
  <si>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</si>
  <si>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</si>
  <si>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</si>
  <si>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</si>
  <si>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</si>
  <si>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</si>
  <si>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</si>
  <si>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</si>
  <si>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</si>
  <si>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</si>
  <si>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</si>
  <si>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</si>
  <si>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</si>
  <si>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</si>
  <si>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</si>
  <si>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</si>
  <si>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</si>
  <si>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</si>
  <si>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</si>
  <si>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</si>
  <si>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</si>
  <si>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</si>
  <si>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</si>
  <si>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</si>
  <si>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</si>
  <si>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</si>
  <si>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</si>
  <si>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</si>
  <si>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</si>
  <si>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</si>
  <si>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</si>
  <si>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</si>
  <si>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</si>
  <si>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</si>
  <si>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</si>
  <si>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</si>
  <si>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</si>
  <si>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</si>
  <si>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</si>
  <si>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</si>
  <si>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</si>
  <si>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</si>
  <si>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</si>
  <si>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</si>
  <si>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</si>
  <si>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</si>
  <si>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</si>
  <si>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</si>
  <si>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</si>
  <si>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</si>
  <si>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</si>
  <si>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</si>
  <si>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</si>
  <si>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</si>
  <si>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</si>
  <si>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</si>
  <si>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</si>
  <si>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</si>
  <si>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</si>
  <si>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</si>
  <si>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</si>
  <si>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</si>
  <si>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</si>
  <si>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</si>
  <si>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</si>
  <si>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</si>
  <si>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</si>
  <si>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</si>
  <si>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</si>
  <si>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</si>
  <si>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</si>
  <si>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</si>
  <si>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</si>
  <si>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</si>
  <si>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</si>
  <si>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</si>
  <si>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</si>
  <si>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</si>
  <si>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</si>
  <si>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</si>
  <si>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</si>
  <si>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</si>
  <si>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</si>
  <si>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</si>
  <si>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</si>
  <si>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</si>
  <si>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</si>
  <si>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</si>
  <si>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</si>
  <si>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</si>
  <si>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</si>
  <si>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</si>
  <si>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</si>
  <si>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</si>
  <si>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</si>
  <si>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</si>
  <si>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</si>
  <si>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</si>
  <si>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</si>
  <si>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</si>
  <si>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</si>
  <si>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</si>
  <si>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</si>
  <si>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</si>
  <si>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</si>
  <si>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</si>
  <si>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</si>
  <si>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</si>
  <si>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</si>
  <si>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</si>
  <si>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</si>
  <si>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</si>
  <si>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</si>
  <si>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</si>
  <si>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</si>
  <si>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</si>
  <si>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</si>
  <si>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</si>
  <si>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</si>
  <si>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</si>
  <si>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</si>
  <si>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</si>
  <si>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</si>
  <si>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</si>
  <si>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</si>
  <si>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</si>
  <si>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</si>
  <si>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</si>
  <si>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</si>
  <si>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</si>
  <si>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</si>
  <si>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</si>
  <si>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</si>
  <si>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</si>
  <si>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</si>
  <si>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</si>
  <si>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</si>
  <si>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</si>
  <si>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</si>
  <si>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</si>
  <si>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</si>
  <si>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</si>
  <si>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</si>
  <si>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</si>
  <si>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</si>
  <si>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</si>
  <si>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</si>
  <si>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</si>
  <si>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</si>
  <si>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</si>
  <si>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</si>
  <si>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</si>
  <si>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</si>
  <si>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</si>
  <si>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</si>
  <si>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</si>
  <si>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</si>
  <si>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</si>
  <si>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</si>
  <si>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</si>
  <si>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</si>
  <si>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</si>
  <si>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</si>
  <si>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</si>
  <si>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</si>
  <si>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</si>
  <si>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</si>
  <si>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</si>
  <si>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</si>
  <si>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</si>
  <si>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</si>
  <si>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</si>
  <si>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</si>
  <si>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</si>
  <si>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</si>
  <si>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</si>
  <si>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</si>
  <si>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</si>
  <si>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</si>
  <si>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</si>
  <si>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</si>
  <si>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</si>
  <si>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</si>
  <si>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</si>
  <si>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</si>
  <si>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</si>
  <si>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</si>
  <si>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</si>
  <si>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</si>
  <si>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</si>
  <si>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</si>
  <si>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</si>
  <si>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</si>
  <si>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</si>
  <si>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</si>
  <si>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</si>
  <si>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</si>
  <si>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</si>
  <si>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</si>
  <si>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</si>
  <si>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</si>
  <si>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</si>
  <si>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</si>
  <si>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</si>
  <si>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</si>
  <si>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</si>
  <si>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</si>
  <si>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</si>
  <si>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</si>
  <si>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</si>
  <si>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</si>
  <si>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</si>
  <si>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</si>
  <si>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</si>
  <si>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</si>
  <si>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</si>
  <si>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</si>
  <si>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</si>
  <si>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</si>
  <si>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</si>
  <si>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</si>
  <si>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</si>
  <si>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</si>
  <si>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</si>
  <si>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</si>
  <si>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</si>
  <si>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</si>
  <si>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</si>
  <si>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</si>
  <si>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</si>
  <si>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</si>
  <si>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</si>
  <si>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</si>
  <si>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</si>
  <si>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</si>
  <si>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</si>
  <si>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</si>
  <si>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</si>
  <si>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</si>
  <si>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</si>
  <si>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</si>
  <si>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</si>
  <si>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</si>
  <si>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</si>
  <si>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</si>
  <si>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</si>
  <si>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</si>
  <si>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</si>
  <si>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</si>
  <si>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</si>
  <si>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</si>
  <si>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</si>
  <si>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</si>
  <si>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</si>
  <si>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</si>
  <si>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</si>
  <si>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</si>
  <si>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</si>
  <si>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</si>
  <si>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</si>
  <si>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</si>
  <si>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</si>
  <si>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</si>
  <si>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</si>
  <si>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</si>
  <si>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</si>
  <si>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</si>
  <si>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</si>
  <si>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</si>
  <si>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</si>
  <si>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</si>
  <si>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</si>
  <si>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</si>
  <si>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</si>
  <si>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</si>
  <si>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</si>
  <si>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</si>
  <si>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</si>
  <si>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</si>
  <si>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</si>
  <si>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</si>
  <si>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</si>
  <si>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</si>
  <si>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</si>
  <si>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</si>
  <si>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</si>
  <si>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</si>
  <si>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</si>
  <si>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</si>
  <si>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</si>
  <si>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</si>
  <si>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</si>
  <si>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</si>
  <si>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</si>
  <si>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</si>
  <si>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</si>
  <si>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</si>
  <si>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</si>
  <si>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</si>
  <si>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</si>
  <si>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</si>
  <si>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</si>
  <si>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</si>
  <si>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</si>
  <si>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</si>
  <si>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</si>
  <si>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</si>
  <si>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</si>
  <si>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</si>
  <si>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</si>
  <si>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</si>
  <si>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</si>
  <si>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</si>
  <si>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</si>
  <si>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</si>
  <si>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</si>
  <si>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</si>
  <si>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</si>
  <si>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</si>
  <si>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</si>
  <si>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</si>
  <si>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</si>
  <si>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</si>
  <si>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</si>
  <si>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</si>
  <si>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</si>
  <si>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</si>
  <si>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</si>
  <si>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</si>
  <si>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</si>
  <si>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</si>
  <si>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</si>
  <si>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</si>
  <si>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</si>
  <si>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</si>
  <si>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</si>
  <si>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</si>
  <si>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</si>
  <si>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</si>
  <si>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</si>
  <si>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</si>
  <si>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</si>
  <si>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</si>
  <si>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</si>
  <si>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</si>
  <si>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</si>
  <si>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</si>
  <si>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</si>
  <si>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</si>
  <si>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</si>
  <si>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</si>
  <si>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</si>
  <si>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</si>
  <si>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</si>
  <si>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</si>
  <si>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</si>
  <si>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</si>
  <si>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</si>
  <si>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</si>
  <si>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</si>
  <si>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</si>
  <si>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</si>
  <si>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</si>
  <si>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</si>
  <si>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</si>
  <si>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</si>
  <si>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</si>
  <si>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</si>
  <si>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</si>
  <si>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</si>
  <si>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</si>
  <si>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</si>
  <si>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</si>
  <si>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</si>
  <si>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</si>
  <si>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</si>
  <si>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</si>
  <si>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</si>
  <si>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</si>
  <si>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</si>
  <si>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</si>
  <si>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</si>
  <si>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</si>
  <si>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</si>
  <si>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</si>
  <si>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</si>
  <si>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</si>
  <si>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</si>
  <si>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</si>
  <si>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</si>
  <si>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</si>
  <si>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</si>
  <si>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</si>
  <si>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</si>
  <si>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</si>
  <si>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</si>
  <si>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</si>
  <si>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</si>
  <si>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</si>
  <si>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</si>
  <si>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</si>
  <si>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</si>
  <si>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</si>
  <si>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</si>
  <si>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</si>
  <si>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</si>
  <si>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</si>
  <si>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</si>
  <si>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</si>
  <si>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</si>
  <si>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</si>
  <si>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</si>
  <si>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</si>
  <si>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</si>
  <si>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</si>
  <si>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</si>
  <si>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</si>
  <si>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</si>
  <si>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</si>
  <si>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</si>
  <si>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</si>
  <si>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</si>
  <si>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</si>
  <si>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</si>
  <si>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</si>
  <si>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</si>
  <si>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</si>
  <si>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</si>
  <si>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</si>
  <si>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</si>
  <si>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</si>
  <si>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</si>
  <si>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</si>
  <si>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</si>
  <si>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</si>
  <si>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</si>
  <si>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</si>
  <si>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</si>
  <si>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</si>
  <si>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</si>
  <si>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</si>
  <si>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</si>
  <si>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</si>
  <si>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</si>
  <si>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</si>
  <si>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</si>
  <si>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</si>
  <si>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</si>
  <si>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</si>
  <si>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</si>
  <si>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</si>
  <si>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</si>
  <si>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</si>
  <si>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</si>
  <si>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</si>
  <si>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</si>
  <si>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</si>
  <si>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</si>
  <si>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</si>
  <si>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</si>
  <si>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</si>
  <si>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</si>
  <si>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</si>
  <si>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</si>
  <si>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</si>
  <si>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</si>
  <si>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</si>
  <si>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</si>
  <si>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</si>
  <si>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</si>
  <si>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</si>
  <si>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</si>
  <si>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</si>
  <si>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</si>
  <si>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</si>
  <si>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</si>
  <si>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</si>
  <si>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</si>
  <si>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</si>
  <si>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</si>
  <si>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</si>
  <si>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</si>
  <si>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</si>
  <si>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</si>
  <si>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</si>
  <si>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</si>
  <si>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</si>
  <si>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</si>
  <si>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</si>
  <si>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</si>
  <si>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</si>
  <si>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</si>
  <si>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</si>
  <si>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</si>
  <si>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</si>
  <si>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</si>
  <si>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</si>
  <si>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</si>
  <si>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</si>
  <si>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</si>
  <si>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</si>
  <si>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</si>
  <si>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</si>
  <si>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</si>
  <si>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</si>
  <si>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</si>
  <si>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</si>
  <si>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</si>
  <si>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</si>
  <si>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</si>
  <si>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</si>
  <si>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</si>
  <si>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</si>
  <si>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</si>
  <si>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</si>
  <si>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</si>
  <si>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</si>
  <si>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</si>
  <si>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</si>
  <si>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</si>
  <si>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</si>
  <si>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</si>
  <si>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</si>
  <si>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</si>
  <si>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</si>
  <si>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</si>
  <si>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</si>
  <si>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</si>
  <si>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</si>
  <si>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</si>
  <si>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</si>
  <si>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</si>
  <si>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</si>
  <si>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</si>
  <si>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</si>
  <si>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</si>
  <si>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</si>
  <si>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</si>
  <si>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</si>
  <si>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</si>
  <si>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</si>
  <si>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</si>
  <si>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</si>
  <si>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</si>
  <si>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</si>
  <si>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</si>
  <si>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</si>
  <si>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</si>
  <si>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</si>
  <si>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</si>
  <si>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</si>
  <si>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</si>
  <si>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</si>
  <si>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</si>
  <si>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</si>
  <si>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</si>
  <si>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</si>
  <si>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</si>
  <si>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</si>
  <si>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</si>
  <si>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</si>
  <si>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</si>
  <si>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</si>
  <si>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</si>
  <si>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</si>
  <si>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</si>
  <si>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</si>
  <si>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</si>
  <si>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</si>
  <si>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</si>
  <si>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</si>
  <si>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</si>
  <si>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</si>
  <si>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</si>
  <si>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</si>
  <si>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</si>
  <si>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</si>
  <si>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</si>
  <si>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</si>
  <si>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</si>
  <si>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</si>
  <si>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</si>
  <si>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</si>
  <si>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</si>
  <si>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</si>
  <si>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</si>
  <si>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</si>
  <si>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</si>
  <si>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</si>
  <si>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</si>
  <si>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</si>
  <si>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</si>
  <si>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</si>
  <si>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</si>
  <si>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</si>
  <si>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</si>
  <si>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</si>
  <si>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</si>
  <si>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</si>
  <si>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</si>
  <si>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</si>
  <si>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</si>
  <si>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</si>
  <si>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</si>
  <si>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</si>
  <si>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</si>
  <si>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</si>
  <si>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</si>
  <si>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</si>
  <si>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</si>
  <si>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</si>
  <si>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</si>
  <si>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</si>
  <si>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</si>
  <si>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</si>
  <si>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</si>
  <si>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</si>
  <si>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</si>
  <si>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</si>
  <si>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</si>
  <si>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</si>
  <si>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</si>
  <si>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</si>
  <si>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</si>
  <si>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</si>
  <si>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</si>
  <si>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</si>
  <si>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</si>
  <si>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</si>
  <si>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</si>
  <si>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</si>
  <si>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</si>
  <si>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</si>
  <si>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</si>
  <si>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</si>
  <si>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</si>
  <si>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</si>
  <si>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</si>
  <si>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</si>
  <si>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</si>
  <si>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</si>
  <si>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</si>
  <si>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</si>
  <si>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</si>
  <si>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</si>
  <si>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</si>
  <si>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</si>
  <si>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</si>
  <si>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</si>
  <si>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</si>
  <si>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</si>
  <si>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</si>
  <si>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</si>
  <si>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</si>
  <si>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</si>
  <si>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</si>
  <si>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</si>
  <si>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</si>
  <si>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</si>
  <si>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</si>
  <si>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</si>
  <si>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</si>
  <si>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</si>
  <si>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</si>
  <si>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</si>
  <si>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</si>
  <si>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</si>
  <si>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</si>
  <si>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</si>
  <si>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</si>
  <si>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</si>
  <si>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</si>
  <si>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</si>
  <si>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</si>
  <si>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</si>
  <si>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</si>
  <si>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</si>
  <si>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</si>
  <si>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</si>
  <si>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</si>
  <si>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</si>
  <si>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</si>
  <si>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</si>
  <si>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</si>
  <si>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</si>
  <si>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</si>
  <si>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</si>
  <si>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</si>
  <si>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</si>
  <si>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</si>
  <si>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</si>
  <si>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</si>
  <si>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</si>
  <si>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</si>
  <si>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</si>
  <si>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</si>
  <si>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</si>
  <si>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</si>
  <si>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</si>
  <si>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</si>
  <si>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</si>
  <si>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</si>
  <si>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</si>
  <si>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</si>
  <si>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</si>
  <si>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</si>
  <si>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</si>
  <si>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</si>
  <si>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</si>
  <si>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</si>
  <si>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</si>
  <si>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</si>
  <si>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</si>
  <si>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</si>
  <si>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</si>
  <si>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</si>
  <si>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</si>
  <si>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</si>
  <si>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</si>
  <si>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</si>
  <si>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</si>
  <si>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</si>
  <si>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</si>
  <si>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</si>
  <si>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</si>
  <si>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</si>
  <si>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</si>
  <si>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</si>
  <si>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</si>
  <si>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</si>
  <si>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</si>
  <si>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</si>
  <si>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</si>
  <si>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</si>
  <si>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</si>
  <si>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</si>
  <si>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</si>
  <si>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</si>
  <si>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</si>
  <si>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</si>
  <si>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</si>
  <si>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</si>
  <si>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</si>
  <si>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</si>
  <si>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</si>
  <si>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</si>
  <si>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</si>
  <si>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</si>
  <si>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</si>
  <si>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</si>
  <si>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</si>
  <si>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</si>
  <si>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</si>
  <si>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</si>
  <si>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</si>
  <si>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</si>
  <si>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</si>
  <si>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</si>
  <si>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</si>
  <si>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</si>
  <si>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</si>
  <si>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</si>
  <si>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</si>
  <si>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</si>
  <si>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</si>
  <si>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</si>
  <si>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</si>
  <si>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</si>
  <si>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</si>
  <si>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</si>
  <si>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</si>
  <si>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</si>
  <si>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</si>
  <si>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</si>
  <si>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</si>
  <si>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</si>
  <si>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</si>
  <si>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</si>
  <si>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</si>
  <si>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</si>
  <si>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</si>
  <si>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</si>
  <si>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</si>
  <si>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</si>
  <si>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</si>
  <si>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</si>
  <si>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</si>
  <si>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</si>
  <si>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</si>
  <si>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</si>
  <si>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</si>
  <si>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</si>
  <si>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</si>
  <si>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</si>
  <si>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</si>
  <si>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</si>
  <si>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</si>
  <si>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</si>
  <si>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</si>
  <si>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</si>
  <si>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</si>
  <si>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</si>
  <si>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</si>
  <si>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</si>
  <si>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</si>
  <si>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</si>
  <si>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</si>
  <si>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</si>
  <si>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</si>
  <si>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</si>
  <si>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</si>
  <si>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</si>
  <si>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</si>
  <si>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</si>
  <si>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</si>
  <si>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</si>
  <si>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</si>
  <si>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</si>
  <si>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</si>
  <si>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</si>
  <si>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</si>
  <si>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</si>
  <si>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</si>
  <si>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</si>
  <si>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</si>
  <si>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</si>
  <si>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</si>
  <si>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</si>
  <si>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</si>
  <si>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</si>
  <si>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</si>
  <si>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</si>
  <si>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</si>
  <si>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</si>
  <si>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</si>
  <si>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</si>
  <si>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</si>
  <si>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</si>
  <si>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</si>
  <si>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</si>
  <si>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</si>
  <si>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</si>
  <si>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</si>
  <si>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</si>
  <si>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</si>
  <si>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</si>
  <si>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</si>
  <si>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</si>
  <si>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</si>
  <si>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</si>
  <si>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</si>
  <si>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</si>
  <si>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</si>
  <si>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</si>
  <si>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</si>
  <si>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</si>
  <si>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</si>
  <si>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</si>
  <si>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</si>
  <si>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</si>
  <si>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</si>
  <si>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</si>
  <si>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</si>
  <si>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</si>
  <si>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</si>
  <si>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</si>
  <si>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</si>
  <si>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</si>
  <si>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</si>
  <si>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</si>
  <si>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</si>
  <si>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</si>
  <si>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</si>
  <si>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</si>
  <si>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</si>
  <si>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</si>
  <si>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</si>
  <si>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</si>
  <si>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</si>
  <si>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</si>
  <si>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</si>
  <si>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</si>
  <si>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</si>
  <si>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</si>
  <si>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</si>
  <si>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</si>
  <si>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</si>
  <si>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</si>
  <si>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</si>
  <si>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</si>
  <si>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</si>
  <si>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</si>
  <si>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</si>
  <si>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</si>
  <si>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</si>
  <si>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</si>
  <si>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</si>
  <si>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</si>
  <si>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</si>
  <si>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</si>
  <si>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</si>
  <si>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</si>
  <si>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</si>
  <si>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</si>
  <si>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</si>
  <si>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</si>
  <si>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</si>
  <si>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</si>
  <si>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</si>
  <si>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</si>
  <si>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</si>
  <si>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</si>
  <si>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</si>
  <si>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</si>
  <si>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</si>
  <si>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</si>
  <si>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</si>
  <si>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</si>
  <si>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</si>
  <si>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</si>
  <si>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</si>
  <si>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</si>
  <si>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</si>
  <si>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</si>
  <si>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</si>
  <si>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</si>
  <si>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</si>
  <si>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</si>
  <si>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</si>
  <si>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</si>
  <si>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</si>
  <si>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</si>
  <si>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</si>
  <si>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</si>
  <si>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</si>
  <si>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</si>
  <si>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</si>
  <si>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</si>
  <si>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</si>
  <si>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</si>
  <si>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</si>
  <si>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</si>
  <si>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</si>
  <si>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</si>
  <si>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</si>
  <si>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</si>
  <si>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</si>
  <si>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</si>
  <si>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</si>
  <si>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</si>
  <si>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</si>
  <si>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</si>
  <si>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</si>
  <si>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</si>
  <si>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</si>
  <si>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</si>
  <si>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</si>
  <si>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</si>
  <si>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</si>
  <si>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</si>
  <si>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</si>
  <si>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</si>
  <si>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</si>
  <si>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</si>
  <si>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</si>
  <si>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</si>
  <si>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</si>
  <si>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</si>
  <si>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</si>
  <si>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</si>
  <si>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</si>
  <si>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</si>
  <si>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</si>
  <si>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</si>
  <si>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</si>
  <si>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</si>
  <si>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</si>
  <si>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</si>
  <si>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</si>
  <si>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</si>
  <si>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</si>
  <si>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</si>
  <si>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</si>
  <si>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</si>
  <si>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</si>
  <si>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</si>
  <si>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</si>
  <si>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</si>
  <si>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</si>
  <si>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</si>
  <si>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</si>
  <si>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</si>
  <si>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</si>
  <si>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</si>
  <si>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</si>
  <si>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</si>
  <si>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</si>
  <si>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</si>
  <si>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</si>
  <si>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</si>
  <si>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</si>
  <si>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</si>
  <si>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</si>
  <si>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</si>
  <si>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</si>
  <si>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</si>
  <si>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</si>
  <si>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</si>
  <si>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</si>
  <si>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</si>
  <si>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</si>
  <si>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</si>
  <si>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</si>
  <si>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</si>
  <si>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</si>
  <si>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</si>
  <si>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</si>
  <si>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</si>
  <si>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</si>
  <si>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</si>
  <si>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</si>
  <si>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</si>
  <si>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</si>
  <si>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</si>
  <si>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</si>
  <si>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</si>
  <si>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</si>
  <si>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</si>
  <si>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</si>
  <si>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</si>
  <si>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</si>
  <si>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</si>
  <si>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</si>
  <si>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</si>
  <si>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</si>
  <si>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</si>
  <si>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</si>
  <si>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</si>
  <si>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</si>
  <si>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</si>
  <si>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</si>
  <si>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</si>
  <si>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</si>
  <si>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</si>
  <si>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</si>
  <si>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</si>
  <si>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</si>
  <si>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</si>
  <si>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</si>
  <si>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</si>
  <si>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</si>
  <si>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</si>
  <si>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</si>
  <si>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</si>
  <si>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</si>
  <si>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</si>
  <si>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</si>
  <si>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</si>
  <si>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</si>
  <si>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</si>
  <si>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</si>
  <si>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</si>
  <si>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</si>
  <si>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</si>
  <si>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</si>
  <si>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</si>
  <si>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</si>
  <si>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</si>
  <si>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</si>
  <si>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</si>
  <si>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</si>
  <si>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</si>
  <si>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</si>
  <si>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</si>
  <si>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</si>
  <si>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</si>
  <si>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</si>
  <si>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</si>
  <si>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</si>
  <si>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</si>
  <si>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</si>
  <si>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</si>
  <si>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</si>
  <si>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</si>
  <si>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</si>
  <si>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</si>
  <si>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</si>
  <si>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</si>
  <si>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</si>
  <si>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</si>
  <si>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</si>
  <si>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</si>
  <si>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</si>
  <si>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</si>
  <si>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</si>
  <si>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</si>
  <si>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</si>
  <si>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</si>
  <si>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</si>
  <si>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</si>
  <si>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</si>
  <si>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</si>
  <si>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</si>
  <si>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</si>
  <si>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</si>
  <si>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</si>
  <si>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</si>
  <si>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</si>
  <si>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</si>
  <si>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</si>
  <si>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</si>
  <si>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</si>
  <si>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</si>
  <si>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</si>
  <si>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</si>
  <si>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</si>
  <si>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</si>
  <si>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</si>
  <si>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</si>
  <si>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</si>
  <si>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</si>
  <si>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</si>
  <si>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</si>
  <si>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</si>
  <si>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</si>
  <si>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</si>
  <si>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</si>
  <si>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</si>
  <si>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</si>
  <si>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</si>
  <si>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</si>
  <si>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</si>
  <si>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</si>
  <si>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</si>
  <si>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</si>
  <si>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</si>
  <si>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</si>
  <si>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</si>
  <si>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</si>
  <si>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</si>
  <si>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</si>
  <si>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</si>
  <si>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</si>
  <si>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</si>
  <si>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</si>
  <si>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</si>
  <si>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</si>
  <si>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</si>
  <si>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</si>
  <si>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</si>
  <si>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</si>
  <si>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</si>
  <si>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</si>
  <si>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</si>
  <si>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</si>
  <si>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</si>
  <si>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</si>
  <si>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</si>
  <si>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</si>
  <si>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</si>
  <si>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</si>
  <si>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</si>
  <si>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</si>
  <si>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</si>
  <si>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</si>
  <si>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</si>
  <si>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</si>
  <si>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</si>
  <si>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</si>
  <si>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</si>
  <si>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</si>
  <si>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</si>
  <si>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</si>
  <si>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</si>
  <si>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</si>
  <si>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</si>
  <si>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</si>
  <si>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</si>
  <si>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</si>
  <si>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</si>
  <si>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</si>
  <si>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</si>
  <si>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</si>
  <si>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</si>
  <si>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</si>
  <si>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</si>
  <si>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</si>
  <si>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</si>
  <si>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</si>
  <si>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</si>
  <si>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</si>
  <si>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</si>
  <si>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</si>
  <si>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</si>
  <si>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</si>
  <si>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</si>
  <si>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</si>
  <si>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</si>
  <si>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</si>
  <si>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</si>
  <si>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</si>
  <si>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</si>
  <si>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</si>
  <si>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</si>
  <si>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</si>
  <si>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</si>
  <si>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</si>
  <si>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</si>
  <si>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</si>
  <si>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</si>
  <si>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</si>
  <si>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</si>
  <si>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</si>
  <si>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</si>
  <si>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</si>
  <si>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</si>
  <si>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</si>
  <si>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</si>
  <si>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</si>
  <si>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</si>
  <si>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</si>
  <si>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</si>
  <si>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</si>
  <si>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</si>
  <si>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</si>
  <si>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</si>
  <si>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</si>
  <si>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</si>
  <si>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</si>
  <si>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</si>
  <si>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</si>
  <si>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</si>
  <si>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</si>
  <si>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</si>
  <si>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</si>
  <si>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</si>
  <si>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</si>
  <si>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</si>
  <si>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</si>
  <si>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</si>
  <si>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</si>
  <si>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</si>
  <si>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</si>
  <si>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</si>
  <si>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</si>
  <si>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</si>
  <si>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</si>
  <si>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</si>
  <si>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</si>
  <si>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</si>
  <si>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</si>
  <si>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</si>
  <si>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</si>
  <si>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</si>
  <si>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</si>
  <si>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</si>
  <si>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</si>
  <si>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</si>
  <si>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</si>
  <si>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</si>
  <si>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</si>
  <si>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</si>
  <si>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</si>
  <si>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</si>
  <si>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</si>
  <si>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</si>
  <si>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</si>
  <si>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</si>
  <si>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</si>
  <si>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</si>
  <si>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</si>
  <si>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</si>
  <si>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</si>
  <si>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</si>
  <si>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</si>
  <si>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</si>
  <si>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</si>
  <si>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</si>
  <si>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</si>
  <si>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</si>
  <si>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</si>
  <si>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</si>
  <si>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</si>
  <si>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</si>
  <si>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</si>
  <si>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</si>
  <si>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</si>
  <si>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</si>
  <si>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</si>
  <si>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</si>
  <si>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</si>
  <si>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</si>
  <si>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</si>
  <si>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</si>
  <si>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</si>
  <si>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</si>
  <si>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</si>
  <si>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</si>
  <si>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</si>
  <si>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</si>
  <si>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</si>
  <si>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</si>
  <si>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</si>
  <si>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</si>
  <si>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</si>
  <si>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</si>
  <si>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</si>
  <si>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</si>
  <si>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</si>
  <si>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</si>
  <si>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</si>
  <si>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</si>
  <si>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</si>
  <si>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</si>
  <si>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</si>
  <si>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</si>
  <si>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</si>
  <si>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</si>
  <si>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</si>
  <si>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</si>
  <si>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</si>
  <si>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</si>
  <si>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</si>
  <si>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</si>
  <si>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</si>
  <si>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</si>
  <si>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</si>
  <si>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</si>
  <si>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</si>
  <si>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</si>
  <si>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</si>
  <si>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</si>
  <si>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</si>
  <si>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</si>
  <si>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</si>
  <si>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</si>
  <si>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</si>
  <si>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</si>
  <si>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</si>
  <si>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</si>
  <si>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</si>
  <si>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</si>
  <si>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</si>
  <si>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</si>
  <si>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</si>
  <si>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</si>
  <si>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</si>
  <si>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</si>
  <si>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</si>
  <si>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</si>
  <si>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</si>
  <si>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</si>
  <si>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</si>
  <si>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</si>
  <si>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</si>
  <si>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</si>
  <si>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</si>
  <si>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</si>
  <si>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</si>
  <si>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</si>
  <si>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</si>
  <si>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</si>
  <si>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</si>
  <si>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</si>
  <si>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</si>
  <si>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</si>
  <si>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</si>
  <si>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</si>
  <si>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</si>
  <si>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</si>
  <si>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</si>
  <si>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</si>
  <si>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</si>
  <si>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</si>
  <si>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</si>
  <si>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</si>
  <si>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</si>
  <si>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</si>
  <si>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</si>
  <si>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</si>
  <si>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</si>
  <si>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</si>
  <si>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</si>
  <si>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</si>
  <si>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</si>
  <si>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</si>
  <si>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</si>
  <si>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</si>
  <si>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</si>
  <si>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</si>
  <si>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</si>
  <si>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</si>
  <si>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</si>
  <si>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</si>
  <si>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</si>
  <si>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</si>
  <si>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</si>
  <si>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</si>
  <si>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</si>
  <si>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</si>
  <si>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</si>
  <si>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</si>
  <si>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</si>
  <si>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</si>
  <si>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</si>
  <si>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</si>
  <si>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</si>
  <si>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</si>
  <si>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</si>
  <si>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</si>
  <si>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</si>
  <si>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</si>
  <si>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</si>
  <si>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</si>
  <si>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</si>
  <si>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</si>
  <si>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</si>
  <si>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</si>
  <si>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</si>
  <si>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</si>
  <si>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</si>
  <si>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</si>
  <si>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</si>
  <si>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</si>
  <si>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</si>
  <si>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</si>
  <si>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</si>
  <si>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</si>
  <si>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</si>
  <si>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</si>
  <si>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</si>
  <si>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</si>
  <si>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</si>
  <si>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</si>
  <si>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</si>
  <si>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</si>
  <si>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</si>
  <si>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</si>
  <si>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</si>
  <si>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</si>
  <si>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</si>
  <si>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</si>
  <si>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</si>
  <si>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</si>
  <si>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</si>
  <si>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</si>
  <si>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</si>
  <si>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</si>
  <si>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</si>
  <si>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</si>
  <si>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</si>
  <si>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</si>
  <si>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</si>
  <si>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</si>
  <si>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</si>
  <si>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</si>
  <si>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</si>
  <si>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</si>
  <si>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</si>
  <si>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</si>
  <si>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</si>
  <si>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</si>
  <si>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</si>
  <si>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</si>
  <si>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</si>
  <si>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</si>
  <si>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</si>
  <si>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</si>
  <si>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</si>
  <si>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</si>
  <si>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</si>
  <si>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</si>
  <si>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</si>
  <si>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</si>
  <si>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</si>
  <si>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</si>
  <si>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</si>
  <si>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</si>
  <si>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</si>
  <si>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</si>
  <si>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</si>
  <si>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</si>
  <si>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</si>
  <si>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</si>
  <si>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</si>
  <si>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</si>
  <si>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</si>
  <si>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</si>
  <si>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</si>
  <si>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</si>
  <si>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</si>
  <si>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</si>
  <si>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</si>
  <si>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</si>
  <si>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</si>
  <si>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</si>
  <si>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</si>
  <si>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</si>
  <si>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</si>
  <si>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</si>
  <si>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</si>
  <si>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</si>
  <si>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</si>
  <si>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</si>
  <si>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</si>
  <si>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</si>
  <si>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</si>
  <si>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</si>
  <si>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</si>
  <si>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</si>
  <si>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</si>
  <si>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</si>
  <si>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</si>
  <si>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</si>
  <si>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</si>
  <si>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</si>
  <si>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</si>
  <si>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</si>
  <si>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</si>
  <si>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</si>
  <si>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</si>
  <si>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</si>
  <si>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</si>
  <si>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</si>
  <si>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</si>
  <si>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</si>
  <si>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</si>
  <si>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</si>
  <si>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</si>
  <si>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</si>
  <si>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</si>
  <si>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</si>
  <si>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</si>
  <si>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</si>
  <si>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</si>
  <si>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</si>
  <si>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</si>
  <si>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</si>
  <si>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</si>
  <si>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</si>
  <si>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</si>
  <si>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</si>
  <si>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</si>
  <si>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</si>
  <si>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</si>
  <si>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</si>
  <si>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</si>
  <si>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</si>
  <si>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</si>
  <si>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</si>
  <si>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</si>
  <si>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</si>
  <si>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</si>
  <si>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</si>
  <si>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</si>
  <si>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</si>
  <si>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</si>
  <si>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</si>
  <si>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</si>
  <si>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</si>
  <si>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</si>
  <si>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</si>
  <si>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</si>
  <si>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</si>
  <si>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</si>
  <si>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</si>
  <si>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</si>
  <si>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</si>
  <si>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</si>
  <si>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</si>
  <si>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</si>
  <si>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</si>
  <si>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</si>
  <si>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</si>
  <si>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</si>
  <si>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</si>
  <si>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</si>
  <si>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</si>
  <si>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</si>
  <si>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</si>
  <si>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</si>
  <si>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</si>
  <si>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</si>
  <si>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</si>
  <si>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</si>
  <si>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</si>
  <si>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</si>
  <si>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</si>
  <si>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</si>
  <si>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</si>
  <si>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</si>
  <si>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</si>
  <si>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</si>
  <si>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</si>
  <si>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</si>
  <si>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</si>
  <si>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</si>
  <si>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</si>
  <si>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</si>
  <si>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</si>
  <si>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</si>
  <si>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</si>
  <si>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</si>
  <si>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</si>
  <si>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</si>
  <si>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</si>
  <si>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</si>
  <si>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</si>
  <si>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</si>
  <si>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</si>
  <si>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</si>
  <si>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</si>
  <si>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</si>
  <si>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</si>
  <si>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</si>
  <si>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</si>
  <si>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</si>
  <si>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</si>
  <si>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</si>
  <si>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</si>
  <si>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</si>
  <si>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</si>
  <si>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</si>
  <si>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</si>
  <si>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</si>
  <si>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</si>
  <si>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</si>
  <si>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</si>
  <si>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</si>
  <si>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</si>
  <si>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</si>
  <si>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</si>
  <si>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</si>
  <si>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</si>
  <si>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</si>
  <si>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</si>
  <si>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</si>
  <si>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</si>
  <si>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</si>
  <si>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</si>
  <si>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</si>
  <si>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</si>
  <si>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</si>
  <si>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</si>
  <si>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</si>
  <si>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</si>
  <si>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</si>
  <si>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</si>
  <si>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</si>
  <si>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</si>
  <si>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</si>
  <si>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</si>
  <si>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</si>
  <si>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</si>
  <si>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</si>
  <si>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</si>
  <si>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</si>
  <si>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</si>
  <si>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</si>
  <si>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</si>
  <si>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</si>
  <si>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</si>
  <si>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</si>
  <si>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</si>
  <si>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</si>
  <si>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</si>
  <si>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</si>
  <si>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</si>
  <si>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</si>
  <si>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</si>
  <si>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</si>
  <si>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</si>
  <si>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</si>
  <si>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</si>
  <si>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</si>
  <si>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</si>
  <si>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</si>
  <si>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</si>
  <si>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</si>
  <si>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</si>
  <si>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</si>
  <si>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</si>
  <si>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</si>
  <si>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</si>
  <si>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</si>
  <si>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</si>
  <si>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</si>
  <si>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</si>
  <si>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</si>
  <si>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</si>
  <si>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</si>
  <si>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</si>
  <si>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</si>
  <si>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</si>
  <si>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</si>
  <si>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</si>
  <si>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</si>
  <si>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</si>
  <si>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</si>
  <si>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</si>
  <si>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</si>
  <si>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</si>
  <si>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</si>
  <si>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</si>
  <si>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</si>
  <si>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</si>
  <si>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</si>
  <si>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</si>
  <si>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</si>
  <si>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</si>
  <si>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</si>
  <si>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</si>
  <si>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</si>
  <si>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</si>
  <si>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</si>
  <si>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</si>
  <si>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</si>
  <si>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</si>
  <si>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</si>
  <si>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</si>
  <si>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</si>
  <si>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</si>
  <si>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</si>
  <si>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</si>
  <si>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</si>
  <si>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</si>
  <si>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</si>
  <si>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</si>
  <si>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</si>
  <si>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</si>
  <si>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</si>
  <si>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</si>
  <si>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</si>
  <si>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</si>
  <si>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</si>
  <si>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</si>
  <si>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</si>
  <si>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</si>
  <si>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</si>
  <si>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</si>
  <si>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</si>
  <si>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</si>
  <si>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</si>
  <si>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</si>
  <si>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</si>
  <si>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</si>
  <si>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</si>
  <si>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</si>
  <si>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</si>
  <si>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</si>
  <si>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</si>
  <si>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</si>
  <si>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</si>
  <si>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</si>
  <si>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</si>
  <si>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</si>
  <si>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</si>
  <si>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</si>
  <si>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</si>
  <si>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</si>
  <si>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</si>
  <si>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</si>
  <si>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</si>
  <si>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</si>
  <si>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</si>
  <si>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</si>
  <si>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</si>
  <si>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</si>
  <si>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</si>
  <si>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</si>
  <si>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</si>
  <si>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</si>
  <si>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</si>
  <si>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</si>
  <si>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</si>
  <si>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</si>
  <si>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</si>
  <si>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</si>
  <si>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</si>
  <si>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</si>
  <si>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</si>
  <si>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</si>
  <si>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</si>
  <si>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</si>
  <si>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</si>
  <si>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</si>
  <si>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</si>
  <si>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</si>
  <si>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</si>
  <si>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</si>
  <si>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</si>
  <si>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</si>
  <si>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</si>
  <si>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</si>
  <si>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</si>
  <si>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</si>
  <si>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</si>
  <si>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</si>
  <si>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</si>
  <si>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</si>
  <si>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</si>
  <si>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</si>
  <si>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</si>
  <si>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</si>
  <si>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</si>
  <si>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</si>
  <si>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</si>
  <si>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</si>
  <si>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</si>
  <si>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</si>
  <si>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</si>
  <si>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</si>
  <si>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</si>
  <si>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</si>
  <si>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</si>
  <si>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</si>
  <si>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</si>
  <si>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</si>
  <si>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</si>
  <si>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</si>
  <si>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</si>
  <si>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</si>
  <si>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</si>
  <si>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</si>
  <si>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</si>
  <si>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</si>
  <si>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</si>
  <si>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</si>
  <si>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</si>
  <si>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</si>
  <si>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</si>
  <si>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</si>
  <si>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</si>
  <si>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</si>
  <si>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</si>
  <si>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</si>
  <si>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</si>
  <si>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</si>
  <si>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</si>
  <si>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</si>
  <si>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</si>
  <si>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</si>
  <si>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</si>
  <si>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</si>
  <si>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</si>
  <si>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</si>
  <si>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</si>
  <si>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</si>
  <si>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</si>
  <si>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</si>
  <si>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</si>
  <si>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</si>
  <si>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</si>
  <si>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</si>
  <si>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</si>
  <si>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</si>
  <si>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</si>
  <si>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</si>
  <si>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</si>
  <si>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</si>
  <si>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</si>
  <si>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</si>
  <si>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</si>
  <si>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</si>
  <si>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</si>
  <si>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</si>
  <si>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</si>
  <si>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</si>
  <si>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</si>
  <si>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</si>
  <si>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</si>
  <si>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</si>
  <si>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</si>
  <si>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</si>
  <si>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</si>
  <si>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</si>
  <si>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</si>
  <si>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</si>
  <si>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</si>
  <si>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</si>
  <si>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</si>
  <si>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</si>
  <si>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</si>
  <si>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</si>
  <si>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</si>
  <si>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</si>
  <si>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</si>
  <si>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</si>
  <si>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</si>
  <si>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</si>
  <si>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</si>
  <si>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</si>
  <si>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</si>
  <si>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</si>
  <si>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</si>
  <si>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</si>
  <si>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</si>
  <si>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</si>
  <si>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</si>
  <si>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</si>
  <si>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</si>
  <si>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</si>
  <si>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</si>
  <si>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</si>
  <si>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</si>
  <si>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</si>
  <si>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</si>
  <si>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</si>
  <si>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</si>
  <si>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</si>
  <si>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</si>
  <si>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</si>
  <si>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</si>
  <si>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</si>
  <si>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</si>
  <si>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</si>
  <si>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</si>
  <si>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</si>
  <si>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</si>
  <si>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</si>
  <si>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</si>
  <si>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</si>
  <si>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</si>
  <si>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</si>
  <si>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</si>
  <si>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</si>
  <si>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</si>
  <si>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</si>
  <si>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</si>
  <si>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</si>
  <si>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</si>
  <si>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</si>
  <si>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</si>
  <si>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</si>
  <si>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</si>
  <si>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</si>
  <si>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</si>
  <si>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</si>
  <si>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</si>
  <si>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</si>
  <si>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</si>
  <si>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</si>
  <si>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</si>
  <si>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</si>
  <si>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</si>
  <si>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</si>
  <si>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</si>
  <si>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</si>
  <si>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</si>
  <si>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</si>
  <si>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</si>
  <si>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</si>
  <si>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</si>
  <si>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</si>
  <si>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</si>
  <si>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</si>
  <si>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</si>
  <si>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</si>
  <si>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</si>
  <si>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</si>
  <si>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</si>
  <si>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</si>
  <si>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</si>
  <si>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</si>
  <si>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</si>
  <si>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</si>
  <si>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</si>
  <si>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</si>
  <si>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</si>
  <si>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</si>
  <si>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</si>
  <si>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</si>
  <si>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</si>
  <si>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</si>
  <si>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</si>
  <si>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</si>
  <si>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</si>
  <si>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</si>
  <si>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</si>
  <si>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</si>
  <si>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</si>
  <si>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</si>
  <si>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</si>
  <si>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</si>
  <si>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</si>
  <si>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</si>
  <si>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</si>
  <si>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</si>
  <si>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</si>
  <si>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</si>
  <si>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</si>
  <si>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</si>
  <si>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</si>
  <si>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</si>
  <si>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</si>
  <si>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</si>
  <si>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</si>
  <si>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</si>
  <si>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</si>
  <si>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</si>
  <si>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</si>
  <si>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</si>
  <si>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</si>
  <si>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</si>
  <si>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</si>
  <si>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</si>
  <si>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</si>
  <si>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</si>
  <si>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</si>
  <si>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</si>
  <si>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</si>
  <si>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</si>
  <si>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</si>
  <si>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</si>
  <si>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</si>
  <si>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</si>
  <si>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</si>
  <si>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</si>
  <si>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</si>
  <si>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</si>
  <si>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</si>
  <si>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</si>
  <si>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</si>
  <si>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</si>
  <si>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</si>
  <si>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</si>
  <si>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</si>
  <si>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</si>
  <si>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</si>
  <si>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</si>
  <si>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</si>
  <si>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</si>
  <si>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</si>
  <si>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</si>
  <si>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</si>
  <si>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</si>
  <si>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</si>
  <si>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</si>
  <si>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</si>
  <si>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</si>
  <si>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</si>
  <si>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</si>
  <si>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</si>
  <si>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</si>
  <si>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</si>
  <si>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</si>
  <si>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</si>
  <si>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</si>
  <si>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</si>
  <si>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</si>
  <si>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</si>
  <si>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</si>
  <si>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</si>
  <si>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</si>
  <si>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</si>
  <si>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</si>
  <si>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</si>
  <si>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</si>
  <si>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</si>
  <si>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</si>
  <si>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</si>
  <si>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</si>
  <si>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</si>
  <si>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</si>
  <si>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</si>
  <si>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</si>
  <si>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</si>
  <si>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</si>
  <si>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</si>
  <si>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</si>
  <si>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</si>
  <si>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</si>
  <si>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</si>
  <si>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</si>
  <si>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</si>
  <si>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</si>
  <si>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</si>
  <si>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</si>
  <si>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</si>
  <si>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</si>
  <si>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</si>
  <si>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</si>
  <si>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</si>
  <si>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</si>
  <si>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</si>
  <si>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</si>
  <si>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</si>
  <si>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</si>
  <si>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</si>
  <si>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</si>
  <si>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</si>
  <si>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</si>
  <si>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</si>
  <si>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</si>
  <si>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</si>
  <si>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</si>
  <si>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</si>
  <si>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</si>
  <si>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</si>
  <si>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</si>
  <si>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</si>
  <si>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</si>
  <si>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</si>
  <si>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</si>
  <si>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</si>
  <si>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</si>
  <si>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</si>
  <si>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</si>
  <si>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</si>
  <si>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</si>
  <si>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</si>
  <si>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</si>
  <si>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</si>
  <si>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</si>
  <si>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</si>
  <si>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</si>
  <si>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</si>
  <si>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</si>
  <si>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</si>
  <si>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</si>
  <si>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</si>
  <si>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</si>
  <si>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</si>
  <si>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</si>
  <si>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</si>
  <si>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</si>
  <si>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</si>
  <si>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</si>
  <si>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</si>
  <si>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</si>
  <si>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</si>
  <si>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</si>
  <si>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</si>
  <si>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</si>
  <si>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</si>
  <si>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</si>
  <si>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</si>
  <si>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</si>
  <si>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</si>
  <si>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</si>
  <si>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</si>
  <si>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</si>
  <si>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</si>
  <si>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</si>
  <si>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</si>
  <si>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</si>
  <si>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</si>
  <si>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</si>
  <si>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</si>
  <si>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</si>
  <si>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</si>
  <si>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</si>
  <si>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</si>
  <si>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</si>
  <si>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</si>
  <si>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</si>
  <si>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</si>
  <si>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</si>
  <si>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</si>
  <si>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</si>
  <si>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</si>
  <si>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</si>
  <si>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</si>
  <si>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</si>
  <si>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</si>
  <si>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</si>
  <si>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</si>
  <si>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</si>
  <si>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</si>
  <si>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</si>
  <si>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</si>
  <si>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</si>
  <si>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</si>
  <si>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</si>
  <si>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</si>
  <si>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</si>
  <si>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</si>
  <si>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</si>
  <si>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</si>
  <si>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</si>
  <si>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</si>
  <si>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</si>
  <si>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</si>
  <si>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</si>
  <si>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</si>
  <si>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</si>
  <si>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</si>
  <si>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</si>
  <si>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</si>
  <si>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</si>
  <si>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</si>
  <si>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</si>
  <si>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</si>
  <si>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</si>
  <si>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</si>
  <si>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</si>
  <si>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</si>
  <si>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</si>
  <si>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</si>
  <si>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</si>
  <si>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</si>
  <si>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</si>
  <si>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</si>
  <si>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</si>
  <si>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</si>
  <si>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</si>
  <si>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</si>
  <si>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</si>
  <si>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</si>
  <si>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</si>
  <si>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</si>
  <si>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</si>
  <si>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</si>
  <si>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</si>
  <si>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</si>
  <si>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</si>
  <si>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</si>
  <si>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</si>
  <si>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</si>
  <si>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</si>
  <si>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</si>
  <si>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</si>
  <si>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</si>
  <si>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</si>
  <si>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</si>
  <si>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</si>
  <si>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</si>
  <si>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</si>
  <si>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</si>
  <si>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</si>
  <si>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</si>
  <si>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</si>
  <si>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</si>
  <si>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</si>
  <si>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</si>
  <si>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</si>
  <si>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</si>
  <si>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</si>
  <si>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</si>
  <si>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</si>
  <si>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</si>
  <si>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</si>
  <si>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</si>
  <si>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</si>
  <si>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</si>
  <si>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</si>
  <si>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</si>
  <si>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</si>
  <si>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</si>
  <si>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</si>
  <si>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</si>
  <si>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</si>
  <si>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</si>
  <si>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</si>
  <si>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</si>
  <si>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</si>
  <si>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</si>
  <si>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</si>
  <si>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</si>
  <si>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</si>
  <si>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</si>
  <si>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</si>
  <si>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</si>
  <si>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</si>
  <si>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</si>
  <si>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</si>
  <si>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</si>
  <si>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</si>
  <si>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</si>
  <si>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</si>
  <si>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</si>
  <si>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</si>
  <si>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</si>
  <si>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</si>
  <si>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</si>
  <si>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</si>
  <si>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</si>
  <si>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</si>
  <si>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</si>
  <si>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</si>
  <si>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</si>
  <si>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</si>
  <si>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</si>
  <si>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</si>
  <si>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</si>
  <si>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</si>
  <si>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</si>
  <si>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</si>
  <si>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</si>
  <si>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</si>
  <si>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</si>
  <si>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</si>
  <si>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</si>
  <si>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</si>
  <si>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</si>
  <si>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</si>
  <si>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</si>
  <si>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</si>
  <si>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</si>
  <si>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</si>
  <si>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</si>
  <si>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</si>
  <si>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</si>
  <si>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</si>
  <si>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</si>
  <si>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</si>
  <si>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</si>
  <si>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</si>
  <si>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</si>
  <si>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</si>
  <si>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</si>
  <si>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</si>
  <si>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</si>
  <si>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</si>
  <si>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</si>
  <si>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</si>
  <si>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</si>
  <si>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</si>
  <si>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</si>
  <si>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</si>
  <si>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</si>
  <si>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</si>
  <si>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</si>
  <si>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</si>
  <si>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</si>
  <si>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</si>
  <si>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</si>
  <si>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</si>
  <si>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</si>
  <si>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</si>
  <si>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</si>
  <si>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</si>
  <si>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</si>
  <si>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</si>
  <si>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</si>
  <si>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</si>
  <si>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</si>
  <si>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</si>
  <si>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</si>
  <si>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</si>
  <si>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</si>
  <si>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</si>
  <si>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</si>
  <si>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</si>
  <si>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</si>
  <si>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</si>
  <si>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</si>
  <si>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</si>
  <si>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</si>
  <si>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</si>
  <si>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</si>
  <si>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</si>
  <si>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</si>
  <si>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</si>
  <si>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</si>
  <si>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</si>
  <si>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</si>
  <si>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</si>
  <si>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</si>
  <si>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</si>
  <si>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</si>
  <si>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</si>
  <si>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</si>
  <si>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</si>
  <si>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</si>
  <si>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</si>
  <si>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</si>
  <si>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</si>
  <si>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</si>
  <si>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</si>
  <si>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</si>
  <si>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</si>
  <si>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</si>
  <si>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</si>
  <si>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</si>
  <si>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</si>
  <si>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</si>
  <si>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</si>
  <si>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</si>
  <si>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</si>
  <si>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</si>
  <si>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</si>
  <si>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</si>
  <si>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</si>
  <si>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</si>
  <si>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</si>
  <si>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</si>
  <si>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</si>
  <si>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</si>
  <si>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</si>
  <si>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</si>
  <si>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</si>
  <si>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</si>
  <si>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</si>
  <si>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</si>
  <si>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</si>
  <si>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</si>
  <si>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</si>
  <si>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</si>
  <si>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</si>
  <si>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</si>
  <si>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</si>
  <si>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</si>
  <si>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</si>
  <si>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</si>
  <si>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</si>
  <si>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</si>
  <si>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</si>
  <si>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</si>
  <si>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</si>
  <si>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</si>
  <si>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</si>
  <si>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</si>
  <si>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</si>
  <si>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</si>
  <si>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</si>
  <si>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</si>
  <si>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</si>
  <si>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</si>
  <si>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</si>
  <si>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</si>
  <si>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</si>
  <si>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</si>
  <si>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</si>
  <si>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</si>
  <si>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</si>
  <si>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</si>
  <si>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</si>
  <si>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</si>
  <si>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</si>
  <si>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</si>
  <si>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</si>
  <si>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</si>
  <si>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</si>
  <si>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</si>
  <si>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</si>
  <si>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</si>
  <si>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</si>
  <si>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</si>
  <si>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</si>
  <si>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</si>
  <si>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</si>
  <si>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</si>
  <si>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</si>
  <si>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</si>
  <si>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</si>
  <si>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</si>
  <si>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</si>
  <si>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</si>
  <si>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</si>
  <si>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</si>
  <si>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</si>
  <si>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</si>
  <si>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</si>
  <si>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</si>
  <si>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</si>
  <si>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</si>
  <si>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</si>
  <si>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</si>
  <si>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</si>
  <si>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</si>
  <si>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</si>
  <si>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</si>
  <si>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</si>
  <si>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</si>
  <si>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</si>
  <si>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</si>
  <si>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</si>
  <si>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</si>
  <si>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</si>
  <si>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</si>
  <si>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</si>
  <si>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</si>
  <si>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</si>
  <si>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</si>
  <si>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</si>
  <si>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</si>
  <si>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</si>
  <si>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</si>
  <si>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</si>
  <si>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</si>
  <si>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</si>
  <si>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</si>
  <si>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</si>
  <si>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</si>
  <si>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</si>
  <si>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</si>
  <si>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</si>
  <si>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</si>
  <si>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</si>
  <si>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</si>
  <si>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</si>
  <si>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</si>
  <si>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</si>
  <si>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</si>
  <si>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</si>
  <si>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</si>
  <si>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</si>
  <si>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</si>
  <si>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</si>
  <si>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</si>
  <si>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</si>
  <si>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</si>
  <si>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</si>
  <si>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</si>
  <si>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</si>
  <si>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</si>
  <si>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</si>
  <si>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</si>
  <si>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</si>
  <si>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</si>
  <si>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</si>
  <si>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</si>
  <si>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</si>
  <si>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</si>
  <si>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</si>
  <si>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</si>
  <si>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</si>
  <si>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</si>
  <si>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</si>
  <si>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</si>
  <si>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</si>
  <si>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</si>
  <si>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</si>
  <si>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</si>
  <si>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</si>
  <si>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</si>
  <si>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</si>
  <si>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</si>
  <si>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</si>
  <si>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</si>
  <si>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</si>
  <si>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</si>
  <si>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</si>
  <si>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</si>
  <si>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</si>
  <si>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</si>
  <si>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</si>
  <si>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</si>
  <si>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</si>
  <si>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</si>
  <si>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</si>
  <si>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</si>
  <si>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</si>
  <si>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</si>
  <si>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</si>
  <si>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</si>
  <si>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</si>
  <si>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</si>
  <si>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</si>
  <si>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</si>
  <si>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</si>
  <si>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</si>
  <si>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</si>
  <si>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</si>
  <si>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</si>
  <si>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</si>
  <si>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</si>
  <si>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</si>
  <si>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</si>
  <si>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</si>
  <si>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</si>
  <si>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</si>
  <si>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</si>
  <si>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</si>
  <si>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</si>
  <si>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</si>
  <si>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</si>
  <si>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</si>
  <si>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</si>
  <si>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</si>
  <si>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</si>
  <si>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</si>
  <si>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</si>
  <si>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</si>
  <si>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</si>
  <si>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</si>
  <si>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</si>
  <si>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</si>
  <si>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</si>
  <si>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</si>
  <si>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</si>
  <si>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</si>
  <si>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</si>
  <si>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</si>
  <si>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</si>
  <si>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</si>
  <si>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</si>
  <si>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</si>
  <si>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</si>
  <si>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</si>
  <si>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</si>
  <si>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</si>
  <si>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</si>
  <si>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</si>
  <si>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</si>
  <si>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</si>
  <si>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</si>
  <si>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</si>
  <si>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</si>
  <si>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</si>
  <si>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</si>
  <si>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</si>
  <si>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</si>
  <si>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</si>
  <si>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</si>
  <si>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</si>
  <si>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</si>
  <si>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</si>
  <si>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</si>
  <si>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</si>
  <si>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</si>
  <si>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</si>
  <si>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</si>
  <si>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</si>
  <si>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</si>
  <si>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</si>
  <si>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</si>
  <si>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</si>
  <si>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</si>
  <si>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</si>
  <si>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</si>
  <si>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</si>
  <si>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</si>
  <si>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</si>
  <si>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</si>
  <si>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</si>
  <si>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</si>
  <si>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</si>
  <si>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</si>
  <si>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</si>
  <si>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</si>
  <si>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</si>
  <si>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</si>
  <si>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</si>
  <si>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</si>
  <si>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</si>
  <si>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</si>
  <si>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</si>
  <si>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</si>
  <si>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</si>
  <si>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</si>
  <si>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</si>
  <si>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</si>
  <si>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</si>
  <si>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</si>
  <si>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</si>
  <si>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</si>
  <si>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</si>
  <si>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</si>
  <si>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</si>
  <si>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</si>
  <si>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</si>
  <si>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</si>
  <si>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</si>
  <si>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</si>
  <si>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</si>
  <si>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</si>
  <si>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</si>
  <si>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</si>
  <si>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</si>
  <si>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</si>
  <si>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</si>
  <si>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</si>
  <si>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</si>
  <si>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</si>
  <si>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</si>
  <si>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</si>
  <si>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</si>
  <si>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</si>
  <si>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</si>
  <si>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</si>
  <si>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</si>
  <si>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</si>
  <si>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</si>
  <si>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</si>
  <si>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</si>
  <si>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</si>
  <si>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</si>
  <si>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</si>
  <si>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</si>
  <si>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</si>
  <si>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</si>
  <si>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</si>
  <si>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</si>
  <si>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</si>
  <si>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</si>
  <si>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</si>
  <si>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</si>
  <si>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</si>
  <si>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</si>
  <si>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</si>
  <si>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</si>
  <si>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</si>
  <si>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</si>
  <si>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</si>
  <si>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</si>
  <si>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</si>
  <si>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</si>
  <si>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</si>
  <si>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</si>
  <si>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</si>
  <si>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</si>
  <si>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</si>
  <si>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</si>
  <si>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</si>
  <si>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</si>
  <si>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</si>
  <si>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</si>
  <si>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</si>
  <si>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</si>
  <si>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</si>
  <si>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</si>
  <si>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</si>
  <si>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</si>
  <si>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</si>
  <si>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</si>
  <si>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</si>
  <si>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</si>
  <si>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</si>
  <si>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</si>
  <si>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</si>
  <si>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</si>
  <si>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</si>
  <si>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</si>
  <si>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</si>
  <si>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</si>
  <si>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</si>
  <si>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</si>
  <si>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</si>
  <si>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</si>
  <si>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</si>
  <si>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</si>
  <si>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</si>
  <si>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</si>
  <si>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</si>
  <si>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</si>
  <si>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</si>
  <si>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</si>
  <si>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</si>
  <si>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</si>
  <si>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</si>
  <si>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</si>
  <si>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</si>
  <si>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</si>
  <si>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</si>
  <si>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</si>
  <si>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</si>
  <si>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</si>
  <si>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</si>
  <si>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</si>
  <si>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</si>
  <si>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</si>
  <si>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</si>
  <si>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</si>
  <si>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</si>
  <si>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</si>
  <si>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</si>
  <si>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</si>
  <si>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</si>
  <si>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</si>
  <si>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</si>
  <si>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</si>
  <si>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</si>
  <si>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</si>
  <si>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</si>
  <si>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</si>
  <si>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</si>
  <si>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</si>
  <si>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</si>
  <si>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</si>
  <si>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</si>
  <si>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</si>
  <si>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</si>
  <si>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</si>
  <si>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</si>
  <si>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</si>
  <si>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</si>
  <si>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</si>
  <si>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</si>
  <si>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</si>
  <si>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</si>
  <si>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</si>
  <si>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</si>
  <si>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</si>
  <si>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</si>
  <si>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</si>
  <si>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</si>
  <si>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</si>
  <si>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</si>
  <si>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</si>
  <si>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</si>
  <si>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</si>
  <si>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</si>
  <si>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</si>
  <si>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</si>
  <si>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</si>
  <si>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</si>
  <si>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</si>
  <si>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</si>
  <si>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</si>
  <si>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</si>
  <si>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</si>
  <si>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</si>
  <si>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</si>
  <si>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</si>
  <si>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</si>
  <si>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</si>
  <si>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</si>
  <si>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</si>
  <si>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</si>
  <si>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</si>
  <si>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</si>
  <si>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</si>
  <si>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</si>
  <si>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</si>
  <si>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</si>
  <si>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</si>
  <si>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</si>
  <si>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</si>
  <si>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</si>
  <si>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</si>
  <si>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</si>
  <si>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</si>
  <si>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</si>
  <si>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</si>
  <si>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</si>
  <si>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</si>
  <si>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</si>
  <si>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</si>
  <si>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</si>
  <si>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</si>
  <si>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</si>
  <si>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</si>
  <si>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</si>
  <si>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</si>
  <si>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</si>
  <si>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</si>
  <si>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</si>
  <si>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</si>
  <si>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</si>
  <si>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</si>
  <si>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</si>
  <si>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</si>
  <si>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</si>
  <si>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</si>
  <si>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</si>
  <si>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</si>
  <si>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</si>
  <si>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</si>
  <si>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</si>
  <si>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</si>
  <si>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</si>
  <si>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</si>
  <si>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</si>
  <si>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</si>
  <si>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</si>
  <si>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</si>
  <si>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</si>
  <si>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</si>
  <si>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</si>
  <si>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</si>
  <si>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</si>
  <si>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</si>
  <si>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</si>
  <si>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</si>
  <si>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</si>
  <si>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</si>
  <si>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</si>
  <si>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</si>
  <si>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</si>
  <si>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</si>
  <si>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</si>
  <si>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</si>
  <si>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</si>
  <si>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</si>
  <si>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</si>
  <si>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</si>
  <si>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</si>
  <si>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</si>
  <si>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</si>
  <si>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</si>
  <si>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</si>
  <si>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</si>
  <si>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</si>
  <si>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</si>
  <si>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</si>
  <si>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</si>
  <si>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</si>
  <si>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</si>
  <si>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</si>
  <si>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</si>
  <si>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</si>
  <si>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</si>
  <si>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</si>
  <si>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</si>
  <si>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</si>
  <si>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</si>
  <si>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</si>
  <si>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</si>
  <si>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</si>
  <si>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</si>
  <si>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</si>
  <si>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</si>
  <si>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</si>
  <si>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</si>
  <si>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</si>
  <si>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</si>
  <si>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</si>
  <si>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</si>
  <si>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</si>
  <si>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</si>
  <si>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</si>
  <si>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</si>
  <si>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</si>
  <si>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</si>
  <si>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</si>
  <si>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</si>
  <si>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</si>
  <si>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</si>
  <si>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</si>
  <si>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</si>
  <si>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</si>
  <si>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</si>
  <si>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</si>
  <si>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</si>
  <si>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</si>
  <si>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</si>
  <si>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</si>
  <si>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</si>
  <si>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</si>
  <si>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</si>
  <si>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</si>
  <si>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</si>
  <si>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</si>
  <si>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</si>
  <si>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</si>
  <si>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</si>
  <si>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</si>
  <si>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</si>
  <si>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</si>
  <si>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</si>
  <si>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</si>
  <si>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</si>
  <si>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</si>
  <si>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</si>
  <si>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</si>
  <si>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</si>
  <si>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</si>
  <si>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</si>
  <si>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</si>
  <si>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</si>
  <si>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</si>
  <si>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</si>
  <si>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</si>
  <si>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</si>
  <si>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</si>
  <si>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</si>
  <si>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</si>
  <si>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</si>
  <si>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</si>
  <si>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</si>
  <si>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</si>
  <si>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</si>
  <si>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</si>
  <si>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</si>
  <si>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</si>
  <si>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</si>
  <si>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</si>
  <si>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</si>
  <si>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</si>
  <si>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</si>
  <si>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</si>
  <si>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</si>
  <si>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</si>
  <si>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</si>
  <si>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</si>
  <si>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</si>
  <si>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</si>
  <si>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</si>
  <si>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</si>
  <si>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</si>
  <si>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</si>
  <si>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</si>
  <si>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</si>
  <si>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</si>
  <si>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</si>
  <si>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</si>
  <si>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</si>
  <si>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</si>
  <si>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</si>
  <si>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</si>
  <si>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</si>
  <si>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</si>
  <si>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</si>
  <si>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</si>
  <si>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</si>
  <si>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</si>
  <si>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</si>
  <si>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</si>
  <si>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</si>
  <si>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</si>
  <si>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</si>
  <si>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</si>
  <si>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</si>
  <si>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</si>
  <si>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</si>
  <si>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</si>
  <si>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</si>
  <si>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</si>
  <si>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</si>
  <si>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</si>
  <si>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</si>
  <si>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</si>
  <si>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</si>
  <si>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</si>
  <si>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</si>
  <si>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</si>
  <si>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</si>
  <si>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</si>
  <si>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</si>
  <si>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</si>
  <si>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</si>
  <si>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</si>
  <si>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</si>
  <si>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</si>
  <si>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</si>
  <si>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</si>
  <si>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</si>
  <si>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</si>
  <si>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</si>
  <si>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</si>
  <si>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</si>
  <si>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</si>
  <si>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</si>
  <si>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</si>
  <si>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</si>
  <si>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</si>
  <si>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</si>
  <si>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</si>
  <si>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</si>
  <si>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</si>
  <si>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</si>
  <si>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</si>
  <si>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</si>
  <si>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</si>
  <si>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</si>
  <si>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</si>
  <si>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</si>
  <si>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</si>
  <si>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</si>
  <si>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</si>
  <si>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</si>
  <si>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</si>
  <si>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</si>
  <si>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</si>
  <si>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</si>
  <si>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</si>
  <si>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</si>
  <si>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</si>
  <si>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</si>
  <si>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</si>
  <si>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</si>
  <si>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</si>
  <si>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</si>
  <si>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</si>
  <si>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</si>
  <si>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</si>
  <si>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</si>
  <si>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</si>
  <si>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</si>
  <si>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</si>
  <si>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</si>
  <si>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</si>
  <si>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</si>
  <si>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</si>
  <si>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</si>
  <si>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</si>
  <si>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</si>
  <si>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</si>
  <si>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</si>
  <si>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</si>
  <si>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</si>
  <si>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</si>
  <si>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</si>
  <si>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</si>
  <si>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</si>
  <si>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</si>
  <si>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</si>
  <si>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</si>
  <si>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</si>
  <si>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</si>
  <si>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</si>
  <si>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</si>
  <si>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</si>
  <si>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</si>
  <si>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</si>
  <si>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</si>
  <si>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</si>
  <si>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</si>
  <si>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</si>
  <si>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</si>
  <si>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</si>
  <si>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</si>
  <si>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</si>
  <si>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</si>
  <si>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</si>
  <si>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</si>
  <si>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</si>
  <si>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</si>
  <si>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</si>
  <si>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</si>
  <si>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</si>
  <si>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</si>
  <si>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</si>
  <si>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</si>
  <si>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</si>
  <si>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</si>
  <si>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</si>
  <si>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</si>
  <si>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</si>
  <si>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</si>
  <si>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</si>
  <si>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</si>
  <si>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</si>
  <si>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</si>
  <si>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</si>
  <si>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</si>
  <si>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</si>
  <si>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</si>
  <si>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</si>
  <si>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</si>
  <si>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</si>
  <si>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</si>
  <si>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</si>
  <si>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</si>
  <si>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</si>
  <si>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</si>
  <si>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</si>
  <si>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</si>
  <si>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</si>
  <si>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</si>
  <si>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</si>
  <si>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</si>
  <si>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</si>
  <si>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</si>
  <si>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</si>
  <si>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</si>
  <si>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</si>
  <si>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</si>
  <si>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</si>
  <si>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</si>
  <si>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</si>
  <si>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</si>
  <si>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</si>
  <si>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</si>
  <si>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</si>
  <si>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</si>
  <si>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</si>
  <si>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</si>
  <si>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</si>
  <si>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</si>
  <si>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</si>
  <si>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</si>
  <si>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</si>
  <si>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</si>
  <si>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</si>
  <si>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</si>
  <si>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</si>
  <si>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</si>
  <si>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</si>
  <si>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</si>
  <si>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</si>
  <si>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</si>
  <si>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</si>
  <si>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</si>
  <si>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</si>
  <si>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</si>
  <si>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</si>
  <si>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</si>
  <si>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</si>
  <si>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</si>
  <si>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</si>
  <si>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</si>
  <si>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</si>
  <si>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</si>
  <si>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</si>
  <si>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</si>
  <si>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</si>
  <si>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</si>
  <si>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</si>
  <si>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</si>
  <si>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</si>
  <si>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</si>
  <si>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</si>
  <si>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</si>
  <si>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</si>
  <si>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</si>
  <si>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</si>
  <si>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</si>
  <si>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</si>
  <si>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</si>
  <si>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</si>
  <si>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</si>
  <si>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</si>
  <si>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</si>
  <si>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</si>
  <si>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</si>
  <si>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</si>
  <si>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</si>
  <si>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</si>
  <si>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</si>
  <si>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</si>
  <si>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</si>
  <si>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</si>
  <si>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</si>
  <si>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</si>
  <si>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</si>
  <si>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</si>
  <si>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</si>
  <si>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</si>
  <si>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</si>
  <si>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</si>
  <si>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</si>
  <si>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</si>
  <si>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</si>
  <si>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</si>
  <si>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</si>
  <si>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</si>
  <si>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</si>
  <si>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</si>
  <si>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</si>
  <si>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</si>
  <si>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</si>
  <si>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</si>
  <si>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</si>
  <si>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</si>
  <si>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</si>
  <si>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</si>
  <si>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</si>
  <si>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</si>
  <si>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</si>
  <si>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</si>
  <si>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</si>
  <si>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</si>
  <si>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</si>
  <si>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</si>
  <si>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</si>
  <si>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</si>
  <si>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</si>
  <si>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</si>
  <si>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</si>
  <si>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</si>
  <si>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</si>
  <si>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</si>
  <si>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</si>
  <si>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</si>
  <si>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</si>
  <si>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</si>
  <si>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</si>
  <si>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</si>
  <si>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</si>
  <si>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</si>
  <si>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</si>
  <si>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</si>
  <si>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</si>
  <si>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</si>
  <si>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</si>
  <si>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</si>
  <si>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</si>
  <si>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</si>
  <si>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</si>
  <si>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</si>
  <si>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</si>
  <si>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</si>
  <si>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</si>
  <si>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</si>
  <si>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</si>
  <si>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</si>
  <si>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</si>
  <si>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</si>
  <si>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</si>
  <si>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</si>
  <si>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</si>
  <si>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</si>
  <si>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</si>
  <si>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</si>
  <si>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</si>
  <si>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</si>
  <si>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</si>
  <si>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</si>
  <si>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</si>
  <si>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</si>
  <si>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</si>
  <si>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</si>
  <si>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</si>
  <si>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</si>
  <si>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</si>
  <si>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</si>
  <si>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</si>
  <si>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</si>
  <si>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</si>
  <si>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</si>
  <si>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</si>
  <si>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</si>
  <si>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</si>
  <si>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</si>
  <si>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</si>
  <si>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</si>
  <si>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</si>
  <si>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</si>
  <si>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</si>
  <si>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</si>
  <si>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</si>
  <si>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</si>
  <si>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</si>
  <si>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</si>
  <si>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</si>
  <si>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</si>
  <si>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</si>
  <si>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</si>
  <si>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</si>
  <si>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</si>
  <si>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</si>
  <si>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</si>
  <si>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</si>
  <si>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</si>
  <si>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</si>
  <si>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</si>
  <si>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</si>
  <si>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</si>
  <si>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</si>
  <si>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</si>
  <si>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</si>
  <si>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</si>
  <si>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</si>
  <si>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</si>
  <si>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</si>
  <si>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</si>
  <si>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</si>
  <si>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</si>
  <si>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</si>
  <si>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</si>
  <si>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</si>
  <si>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</si>
  <si>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</si>
  <si>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</si>
  <si>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</si>
  <si>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</si>
  <si>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</si>
  <si>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</si>
  <si>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</si>
  <si>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</si>
  <si>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</si>
  <si>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</si>
  <si>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</si>
  <si>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</si>
  <si>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</si>
  <si>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</si>
  <si>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</si>
  <si>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</si>
  <si>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</si>
  <si>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</si>
  <si>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</si>
  <si>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</si>
  <si>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</si>
  <si>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</si>
  <si>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</si>
  <si>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</si>
  <si>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</si>
  <si>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</si>
  <si>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</si>
  <si>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</si>
  <si>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</si>
  <si>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</si>
  <si>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</si>
  <si>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</si>
  <si>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</si>
  <si>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</si>
  <si>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</si>
  <si>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</si>
  <si>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</si>
  <si>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</si>
  <si>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</si>
  <si>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</si>
  <si>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</si>
  <si>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</si>
  <si>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</si>
  <si>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</si>
  <si>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</si>
  <si>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</si>
  <si>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</si>
  <si>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</si>
  <si>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</si>
  <si>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</si>
  <si>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</si>
  <si>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</si>
  <si>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</si>
  <si>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</si>
  <si>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</si>
  <si>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</si>
  <si>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</si>
  <si>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</si>
  <si>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</si>
  <si>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</si>
  <si>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</si>
  <si>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</si>
  <si>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</si>
  <si>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</si>
  <si>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</si>
  <si>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</si>
  <si>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</si>
  <si>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</si>
  <si>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</si>
  <si>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</si>
  <si>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</si>
  <si>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</si>
  <si>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</si>
  <si>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</si>
  <si>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</si>
  <si>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</si>
  <si>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</si>
  <si>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</si>
  <si>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</si>
  <si>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</si>
  <si>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</si>
  <si>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</si>
  <si>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</si>
  <si>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</si>
  <si>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</si>
  <si>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</si>
  <si>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</si>
  <si>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</si>
  <si>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</si>
  <si>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</si>
  <si>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</si>
  <si>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</si>
  <si>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</si>
  <si>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</si>
  <si>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</si>
  <si>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</si>
  <si>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</si>
  <si>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</si>
  <si>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</si>
  <si>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</si>
  <si>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</si>
  <si>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</si>
  <si>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</si>
  <si>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</si>
  <si>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</si>
  <si>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</si>
  <si>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</si>
  <si>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</si>
  <si>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</si>
  <si>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</si>
  <si>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</si>
  <si>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</si>
  <si>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</si>
  <si>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</si>
  <si>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</si>
  <si>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</si>
  <si>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</si>
  <si>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</si>
  <si>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</si>
  <si>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</si>
  <si>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</si>
  <si>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</si>
  <si>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</si>
  <si>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</si>
  <si>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</si>
  <si>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</si>
  <si>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</si>
  <si>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</si>
  <si>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</si>
  <si>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</si>
  <si>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</si>
  <si>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</si>
  <si>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</si>
  <si>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</si>
  <si>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</si>
  <si>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</si>
  <si>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</si>
  <si>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</si>
  <si>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</si>
  <si>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</si>
  <si>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</si>
  <si>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</si>
  <si>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</si>
  <si>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</si>
  <si>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</si>
  <si>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</si>
  <si>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</si>
  <si>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</si>
  <si>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</si>
  <si>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</si>
  <si>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</si>
  <si>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</si>
  <si>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</si>
  <si>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</si>
  <si>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</si>
  <si>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</si>
  <si>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</si>
  <si>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</si>
  <si>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</si>
  <si>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</si>
  <si>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</si>
  <si>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</si>
  <si>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</si>
  <si>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</si>
  <si>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</si>
  <si>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</si>
  <si>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</si>
  <si>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</si>
  <si>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</si>
  <si>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</si>
  <si>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</si>
  <si>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</si>
  <si>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</si>
  <si>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</si>
  <si>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</si>
  <si>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</si>
  <si>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</si>
  <si>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</si>
  <si>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</si>
  <si>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</si>
  <si>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</si>
  <si>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</si>
  <si>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</si>
  <si>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</si>
  <si>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</si>
  <si>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</si>
  <si>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</si>
  <si>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</si>
  <si>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</si>
  <si>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</si>
  <si>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</si>
  <si>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</si>
  <si>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</si>
  <si>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</si>
  <si>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</si>
  <si>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</si>
  <si>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</si>
  <si>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</si>
  <si>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</si>
  <si>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</si>
  <si>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</si>
  <si>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</si>
  <si>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</si>
  <si>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</si>
  <si>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</si>
  <si>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</si>
  <si>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</si>
  <si>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</si>
  <si>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</si>
  <si>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</si>
  <si>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</si>
  <si>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</si>
  <si>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</si>
  <si>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</si>
  <si>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</si>
  <si>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</si>
  <si>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</si>
  <si>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</si>
  <si>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</si>
  <si>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</si>
  <si>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</si>
  <si>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</si>
  <si>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</si>
  <si>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</si>
  <si>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</si>
  <si>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</si>
  <si>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</si>
  <si>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</si>
  <si>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</si>
  <si>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</si>
  <si>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</si>
  <si>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</si>
  <si>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</si>
  <si>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</si>
  <si>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</si>
  <si>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</si>
  <si>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</si>
  <si>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</si>
  <si>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</si>
  <si>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</si>
  <si>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</si>
  <si>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</si>
  <si>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</si>
  <si>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</si>
  <si>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</si>
  <si>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</si>
  <si>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</si>
  <si>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</si>
  <si>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</si>
  <si>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</si>
  <si>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</si>
  <si>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</si>
  <si>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</si>
  <si>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</si>
  <si>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</si>
  <si>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</si>
  <si>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</si>
  <si>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</si>
  <si>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</si>
  <si>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</si>
  <si>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</si>
  <si>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</si>
  <si>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</si>
  <si>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</si>
  <si>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</si>
  <si>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</si>
  <si>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</si>
  <si>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</si>
  <si>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</si>
  <si>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</si>
  <si>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</si>
  <si>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</si>
  <si>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</si>
  <si>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</si>
  <si>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</si>
  <si>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</si>
  <si>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</si>
  <si>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</si>
  <si>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</si>
  <si>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</si>
  <si>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</si>
  <si>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</si>
  <si>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</si>
  <si>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</si>
  <si>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</si>
  <si>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</si>
  <si>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</si>
  <si>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</si>
  <si>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</si>
  <si>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</si>
  <si>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</si>
  <si>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</si>
  <si>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</si>
  <si>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</si>
  <si>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</si>
  <si>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</si>
  <si>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</si>
  <si>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</si>
  <si>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</si>
  <si>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</si>
  <si>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</si>
  <si>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</si>
  <si>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</si>
  <si>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</si>
  <si>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</si>
  <si>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</si>
  <si>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</si>
  <si>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</si>
  <si>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</si>
  <si>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</si>
  <si>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</si>
  <si>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</si>
  <si>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</si>
  <si>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</si>
  <si>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</si>
  <si>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</si>
  <si>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</si>
  <si>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</si>
  <si>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</si>
  <si>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</si>
  <si>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</si>
  <si>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</si>
  <si>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</si>
  <si>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</si>
  <si>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</si>
  <si>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</si>
  <si>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</si>
  <si>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</si>
  <si>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</si>
  <si>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</si>
  <si>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</si>
  <si>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</si>
  <si>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</si>
  <si>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</si>
  <si>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</si>
  <si>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</si>
  <si>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</si>
  <si>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</si>
  <si>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</si>
  <si>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</si>
  <si>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</si>
  <si>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</si>
  <si>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</si>
  <si>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</si>
  <si>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</si>
  <si>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</si>
  <si>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</si>
  <si>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</si>
  <si>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</si>
  <si>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</si>
  <si>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</si>
  <si>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</si>
  <si>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</si>
  <si>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</si>
  <si>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</si>
  <si>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</si>
  <si>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</si>
  <si>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</si>
  <si>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</si>
  <si>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</si>
  <si>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</si>
  <si>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</si>
  <si>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</si>
  <si>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</si>
  <si>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</si>
  <si>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</si>
  <si>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</si>
  <si>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</si>
  <si>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</si>
  <si>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</si>
  <si>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</si>
  <si>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</si>
  <si>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</si>
  <si>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</si>
  <si>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</si>
  <si>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</si>
  <si>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</si>
  <si>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</si>
  <si>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</si>
  <si>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</si>
  <si>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</si>
  <si>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</si>
  <si>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</si>
  <si>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</si>
  <si>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</si>
  <si>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</si>
  <si>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</si>
  <si>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</si>
  <si>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</si>
  <si>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</si>
  <si>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</si>
  <si>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</si>
  <si>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</si>
  <si>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</si>
  <si>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</si>
  <si>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</si>
  <si>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</si>
  <si>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</si>
  <si>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</si>
  <si>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</si>
  <si>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</si>
  <si>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</si>
  <si>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</si>
  <si>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</si>
  <si>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</si>
  <si>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</si>
  <si>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</si>
  <si>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</si>
  <si>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</si>
  <si>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</si>
  <si>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</si>
  <si>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</si>
  <si>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</si>
  <si>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</si>
  <si>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</si>
  <si>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</si>
  <si>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</si>
  <si>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</si>
  <si>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</si>
  <si>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</si>
  <si>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</si>
  <si>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</si>
  <si>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</si>
  <si>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</si>
  <si>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</si>
  <si>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</si>
  <si>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</si>
  <si>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</si>
  <si>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</si>
  <si>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</si>
  <si>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</si>
  <si>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</si>
  <si>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</si>
  <si>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</si>
  <si>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</si>
  <si>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</si>
  <si>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</si>
  <si>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</si>
  <si>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</si>
  <si>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</si>
  <si>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</si>
  <si>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</si>
  <si>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</si>
  <si>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</si>
  <si>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</si>
  <si>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</si>
  <si>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</si>
  <si>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</si>
  <si>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</si>
  <si>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</si>
  <si>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</si>
  <si>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</si>
  <si>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</si>
  <si>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</si>
  <si>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</si>
  <si>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</si>
  <si>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</si>
  <si>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</si>
  <si>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</si>
  <si>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</si>
  <si>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</si>
  <si>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</si>
  <si>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</si>
  <si>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</si>
  <si>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</si>
  <si>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</si>
  <si>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</si>
  <si>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</si>
  <si>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</si>
  <si>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</si>
  <si>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</si>
  <si>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</si>
  <si>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</si>
  <si>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</si>
  <si>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</si>
  <si>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</si>
  <si>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</si>
  <si>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</si>
  <si>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</si>
  <si>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</si>
  <si>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</si>
  <si>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</si>
  <si>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</si>
  <si>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</si>
  <si>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</si>
  <si>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</si>
  <si>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</si>
  <si>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</si>
  <si>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</si>
  <si>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</si>
  <si>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</si>
  <si>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</si>
  <si>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</si>
  <si>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</si>
  <si>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</si>
  <si>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</si>
  <si>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</si>
  <si>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</si>
  <si>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</si>
  <si>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</si>
  <si>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</si>
  <si>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</si>
  <si>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</si>
  <si>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</si>
  <si>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</si>
  <si>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</si>
  <si>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</si>
  <si>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</si>
  <si>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</si>
  <si>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</si>
  <si>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</si>
  <si>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</si>
  <si>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</si>
  <si>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</si>
  <si>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</si>
  <si>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</si>
  <si>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</si>
  <si>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</si>
  <si>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</si>
  <si>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</si>
  <si>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</si>
  <si>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</si>
  <si>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</si>
  <si>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</si>
  <si>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</si>
  <si>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</si>
  <si>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</si>
  <si>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</si>
  <si>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</si>
  <si>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</si>
  <si>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</si>
  <si>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</si>
  <si>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</si>
  <si>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</si>
  <si>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</si>
  <si>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</si>
  <si>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</si>
  <si>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</si>
  <si>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</si>
  <si>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</si>
  <si>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</si>
  <si>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</si>
  <si>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</si>
  <si>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</si>
  <si>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</si>
  <si>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</si>
  <si>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</si>
  <si>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</si>
  <si>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</si>
  <si>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</si>
  <si>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</si>
  <si>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</si>
  <si>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</si>
  <si>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</si>
  <si>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</si>
  <si>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</si>
  <si>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</si>
  <si>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</si>
  <si>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</si>
  <si>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</si>
  <si>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</si>
  <si>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</si>
  <si>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</si>
  <si>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</si>
  <si>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</si>
  <si>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</si>
  <si>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</si>
  <si>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</si>
  <si>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</si>
  <si>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</si>
  <si>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</si>
  <si>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</si>
  <si>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</si>
  <si>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</si>
  <si>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</si>
  <si>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</si>
  <si>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</si>
  <si>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</si>
  <si>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</si>
  <si>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</si>
  <si>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</si>
  <si>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</si>
  <si>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</si>
  <si>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</si>
  <si>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</si>
  <si>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</si>
  <si>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</si>
  <si>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</si>
  <si>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</si>
  <si>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</si>
  <si>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</si>
  <si>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</si>
  <si>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</si>
  <si>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</si>
  <si>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</si>
  <si>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</si>
  <si>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</si>
  <si>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</si>
  <si>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</si>
  <si>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</si>
  <si>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</si>
  <si>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</si>
  <si>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</si>
  <si>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</si>
  <si>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</si>
  <si>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</si>
  <si>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</si>
  <si>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</si>
  <si>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</si>
  <si>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</si>
  <si>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</si>
  <si>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</si>
  <si>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</si>
  <si>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</si>
  <si>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</si>
  <si>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</si>
  <si>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</si>
  <si>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</si>
  <si>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</si>
  <si>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</si>
  <si>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</si>
  <si>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</si>
  <si>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</si>
  <si>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</si>
  <si>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</si>
  <si>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</si>
  <si>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</si>
  <si>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</si>
  <si>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</si>
  <si>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</si>
  <si>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</si>
  <si>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</si>
  <si>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</si>
  <si>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</si>
  <si>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</si>
  <si>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</si>
  <si>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</si>
  <si>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</si>
  <si>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</si>
  <si>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</si>
  <si>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</si>
  <si>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</si>
  <si>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</si>
  <si>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</si>
  <si>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</si>
  <si>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</si>
  <si>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</si>
  <si>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</si>
  <si>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</si>
  <si>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</si>
  <si>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</si>
  <si>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</si>
  <si>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</si>
  <si>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</si>
  <si>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</si>
  <si>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</si>
  <si>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</si>
  <si>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</si>
  <si>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</si>
  <si>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</si>
  <si>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</si>
  <si>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</si>
  <si>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</si>
  <si>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</si>
  <si>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</si>
  <si>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</si>
  <si>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</si>
  <si>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</si>
  <si>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</si>
  <si>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</si>
  <si>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</si>
  <si>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</si>
  <si>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</si>
  <si>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</si>
  <si>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</si>
  <si>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</si>
  <si>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</si>
  <si>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</si>
  <si>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</si>
  <si>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</si>
  <si>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</si>
  <si>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</si>
  <si>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</si>
  <si>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</si>
  <si>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</si>
  <si>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</si>
  <si>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</si>
  <si>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</si>
  <si>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</si>
  <si>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</si>
  <si>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</si>
  <si>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</si>
  <si>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</si>
  <si>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</si>
  <si>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</si>
  <si>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</si>
  <si>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</si>
  <si>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</si>
  <si>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</si>
  <si>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</si>
  <si>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</si>
  <si>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</si>
  <si>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</si>
  <si>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</si>
  <si>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</si>
  <si>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</si>
  <si>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</si>
  <si>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</si>
  <si>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</si>
  <si>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</si>
  <si>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</si>
  <si>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</si>
  <si>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</si>
  <si>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</si>
  <si>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</si>
  <si>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</si>
  <si>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</si>
  <si>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</si>
  <si>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</si>
  <si>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</si>
  <si>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</si>
  <si>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</si>
  <si>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</si>
  <si>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</si>
  <si>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</si>
  <si>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</si>
  <si>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</si>
  <si>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</si>
  <si>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</si>
  <si>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</si>
  <si>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</si>
  <si>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</si>
  <si>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</si>
  <si>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</si>
  <si>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</si>
  <si>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</si>
  <si>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</si>
  <si>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</si>
  <si>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</si>
  <si>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</si>
  <si>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</si>
  <si>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</si>
  <si>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</si>
  <si>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</si>
  <si>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</si>
  <si>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</si>
  <si>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</si>
  <si>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</si>
  <si>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</si>
  <si>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</si>
  <si>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</si>
  <si>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</si>
  <si>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</si>
  <si>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</si>
  <si>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</si>
  <si>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</si>
  <si>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</si>
  <si>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</si>
  <si>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</si>
  <si>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</si>
  <si>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</si>
  <si>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</si>
  <si>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</si>
  <si>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</si>
  <si>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</si>
  <si>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</si>
  <si>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</si>
  <si>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</si>
  <si>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</si>
  <si>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</si>
  <si>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</si>
  <si>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</si>
  <si>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</si>
  <si>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</si>
  <si>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</si>
  <si>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</si>
  <si>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</si>
  <si>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</si>
  <si>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</si>
  <si>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</si>
  <si>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</si>
  <si>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</si>
  <si>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</si>
  <si>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</si>
  <si>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</si>
  <si>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</si>
  <si>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</si>
  <si>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</si>
  <si>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</si>
  <si>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</si>
  <si>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</si>
  <si>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</si>
  <si>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</si>
  <si>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</si>
  <si>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</si>
  <si>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</si>
  <si>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</si>
  <si>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</si>
  <si>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</si>
  <si>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</si>
  <si>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</si>
  <si>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</si>
  <si>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</si>
  <si>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</si>
  <si>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</si>
  <si>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</si>
  <si>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</si>
  <si>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</si>
  <si>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</si>
  <si>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</si>
  <si>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</si>
  <si>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</si>
  <si>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</si>
  <si>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</si>
  <si>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</si>
  <si>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</si>
  <si>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</si>
  <si>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</si>
  <si>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</si>
  <si>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</si>
  <si>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</si>
  <si>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</si>
  <si>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</si>
  <si>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</si>
  <si>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</si>
  <si>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</si>
  <si>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</si>
  <si>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</si>
  <si>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</si>
  <si>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</si>
  <si>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</si>
  <si>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</si>
  <si>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</si>
  <si>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</si>
  <si>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</si>
  <si>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</si>
  <si>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</si>
  <si>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</si>
  <si>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</si>
  <si>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</si>
  <si>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</si>
  <si>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</si>
  <si>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</si>
  <si>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</si>
  <si>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</si>
  <si>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</si>
  <si>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</si>
  <si>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</si>
  <si>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</si>
  <si>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</si>
  <si>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</si>
  <si>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</si>
  <si>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</si>
  <si>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</si>
  <si>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</si>
  <si>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</si>
  <si>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</si>
  <si>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</si>
  <si>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</si>
  <si>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</si>
  <si>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</si>
  <si>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</si>
  <si>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</si>
  <si>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</si>
  <si>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</si>
  <si>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</si>
  <si>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</si>
  <si>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</si>
  <si>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</si>
  <si>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</si>
  <si>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</si>
  <si>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</si>
  <si>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</si>
  <si>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</si>
  <si>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</si>
  <si>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</si>
  <si>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</si>
  <si>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</si>
  <si>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</si>
  <si>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</si>
  <si>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</si>
  <si>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</si>
  <si>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</si>
  <si>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</si>
  <si>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</si>
  <si>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</si>
  <si>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</si>
  <si>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</si>
  <si>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</si>
  <si>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</si>
  <si>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</si>
  <si>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</si>
  <si>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</si>
  <si>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</si>
  <si>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</si>
  <si>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</si>
  <si>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</si>
  <si>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</si>
  <si>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</si>
  <si>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</si>
  <si>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</si>
  <si>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</si>
  <si>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</si>
  <si>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</si>
  <si>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</si>
  <si>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</si>
  <si>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</si>
  <si>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</si>
  <si>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</si>
  <si>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</si>
  <si>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</si>
  <si>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</si>
  <si>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</si>
  <si>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</si>
  <si>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</si>
  <si>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</si>
  <si>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</si>
  <si>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</si>
  <si>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</si>
  <si>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</si>
  <si>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</si>
  <si>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</si>
  <si>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</si>
  <si>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</si>
  <si>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</si>
  <si>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</si>
  <si>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</si>
  <si>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</si>
  <si>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</si>
  <si>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</si>
  <si>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</si>
  <si>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</si>
  <si>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</si>
  <si>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</si>
  <si>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</si>
  <si>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</si>
  <si>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</si>
  <si>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</si>
  <si>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</si>
  <si>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</si>
  <si>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</si>
  <si>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</si>
  <si>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</si>
  <si>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</si>
  <si>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</si>
  <si>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</si>
  <si>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</si>
  <si>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</si>
  <si>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</si>
  <si>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</si>
  <si>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</si>
  <si>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</si>
  <si>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</si>
  <si>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</si>
  <si>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</si>
  <si>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</si>
  <si>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</si>
  <si>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</si>
  <si>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</si>
  <si>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</si>
  <si>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</si>
  <si>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</si>
  <si>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</si>
  <si>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</si>
  <si>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</si>
  <si>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</si>
  <si>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</si>
  <si>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</si>
  <si>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</si>
  <si>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</si>
  <si>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</si>
  <si>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</si>
  <si>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</si>
  <si>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</si>
  <si>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</si>
  <si>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</si>
  <si>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</si>
  <si>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</si>
  <si>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</si>
  <si>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</si>
  <si>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</si>
  <si>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</si>
  <si>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</si>
  <si>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</si>
  <si>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</si>
  <si>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</si>
  <si>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</si>
  <si>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</si>
  <si>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</si>
  <si>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</si>
  <si>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</si>
  <si>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</si>
  <si>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</si>
  <si>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</si>
  <si>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</si>
  <si>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</si>
  <si>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</si>
  <si>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</si>
  <si>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</si>
  <si>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</si>
  <si>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</si>
  <si>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</si>
  <si>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</si>
  <si>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</si>
  <si>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</si>
  <si>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</si>
  <si>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</si>
  <si>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</si>
  <si>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</si>
  <si>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</si>
  <si>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</si>
  <si>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</si>
  <si>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</si>
  <si>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</si>
  <si>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</si>
  <si>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</si>
  <si>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</si>
  <si>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</si>
  <si>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</si>
  <si>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</si>
  <si>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</si>
  <si>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</si>
  <si>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</si>
  <si>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</si>
  <si>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</si>
  <si>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</si>
  <si>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</si>
  <si>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</si>
  <si>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</si>
  <si>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</si>
  <si>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</si>
  <si>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</si>
  <si>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</si>
  <si>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</si>
  <si>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</si>
  <si>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</si>
  <si>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</si>
  <si>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</si>
  <si>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</si>
  <si>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</si>
  <si>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</si>
  <si>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</si>
  <si>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</si>
  <si>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</si>
  <si>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</si>
  <si>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</si>
  <si>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</si>
  <si>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</si>
  <si>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</si>
  <si>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</si>
  <si>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</si>
  <si>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</si>
  <si>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</si>
  <si>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</si>
  <si>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</si>
  <si>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</si>
  <si>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</si>
  <si>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</si>
  <si>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</si>
  <si>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</si>
  <si>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</si>
  <si>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</si>
  <si>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</si>
  <si>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</si>
  <si>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</si>
  <si>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</si>
  <si>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</si>
  <si>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</si>
  <si>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</si>
  <si>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</si>
  <si>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</si>
  <si>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</si>
  <si>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</si>
  <si>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</si>
  <si>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</si>
  <si>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</si>
  <si>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</si>
  <si>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</si>
  <si>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</si>
  <si>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</si>
  <si>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</si>
  <si>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</si>
  <si>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</si>
  <si>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</si>
  <si>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</si>
  <si>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</si>
  <si>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</si>
  <si>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</si>
  <si>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</si>
  <si>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</si>
  <si>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</si>
  <si>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</si>
  <si>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</si>
  <si>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</si>
  <si>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</si>
  <si>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</si>
  <si>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</si>
  <si>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</si>
  <si>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</si>
  <si>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</si>
  <si>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</si>
  <si>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</si>
  <si>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</si>
  <si>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</si>
  <si>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</si>
  <si>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</si>
  <si>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</si>
  <si>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</si>
  <si>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</si>
  <si>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</si>
  <si>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</si>
  <si>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</si>
  <si>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</si>
  <si>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</si>
  <si>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</si>
  <si>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</si>
  <si>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</si>
  <si>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</si>
  <si>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</si>
  <si>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</si>
  <si>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</si>
  <si>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</si>
  <si>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</si>
  <si>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</si>
  <si>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</si>
  <si>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</si>
  <si>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</si>
  <si>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</si>
  <si>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</si>
  <si>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</si>
  <si>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</si>
  <si>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</si>
  <si>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</si>
  <si>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</si>
  <si>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</si>
  <si>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</si>
  <si>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</si>
  <si>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</si>
  <si>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</si>
  <si>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</si>
  <si>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</si>
  <si>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</si>
  <si>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</si>
  <si>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</si>
  <si>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</si>
  <si>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</si>
  <si>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</si>
  <si>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</si>
  <si>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</si>
  <si>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</si>
  <si>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</si>
  <si>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</si>
  <si>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</si>
  <si>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</si>
  <si>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</si>
  <si>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</si>
  <si>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</si>
  <si>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</si>
  <si>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</si>
  <si>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</si>
  <si>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</si>
  <si>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</si>
  <si>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</si>
  <si>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</si>
  <si>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</si>
  <si>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</si>
  <si>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</si>
  <si>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</si>
  <si>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</si>
  <si>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</si>
  <si>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</si>
  <si>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</si>
  <si>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</si>
  <si>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</si>
  <si>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</si>
  <si>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</si>
  <si>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</si>
  <si>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</si>
  <si>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</si>
  <si>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</si>
  <si>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</si>
  <si>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</si>
  <si>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</si>
  <si>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</si>
  <si>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</si>
  <si>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</si>
  <si>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</si>
  <si>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</si>
  <si>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</si>
  <si>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</si>
  <si>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</si>
  <si>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</si>
  <si>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</si>
  <si>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</si>
  <si>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</si>
  <si>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</si>
  <si>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</si>
  <si>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</si>
  <si>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</si>
  <si>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</si>
  <si>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</si>
  <si>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</si>
  <si>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</si>
  <si>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</si>
  <si>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</si>
  <si>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</si>
  <si>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</si>
  <si>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</si>
  <si>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</si>
  <si>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</si>
  <si>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</si>
  <si>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</si>
  <si>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</si>
  <si>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</si>
  <si>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</si>
  <si>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</si>
  <si>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</si>
  <si>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</si>
  <si>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</si>
  <si>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</si>
  <si>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</si>
  <si>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</si>
  <si>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</si>
  <si>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</si>
  <si>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</si>
  <si>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</si>
  <si>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</si>
  <si>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</si>
  <si>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</si>
  <si>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</si>
  <si>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</si>
  <si>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</si>
  <si>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</si>
  <si>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</si>
  <si>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</si>
  <si>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</si>
  <si>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</si>
  <si>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</si>
  <si>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</si>
  <si>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</si>
  <si>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</si>
  <si>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</si>
  <si>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</si>
  <si>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</si>
  <si>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</si>
  <si>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</si>
  <si>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</si>
  <si>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</si>
  <si>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</si>
  <si>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</si>
  <si>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</si>
  <si>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</si>
  <si>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</si>
  <si>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</si>
  <si>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</si>
  <si>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</si>
  <si>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</si>
  <si>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</si>
  <si>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</si>
  <si>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</si>
  <si>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</si>
  <si>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</si>
  <si>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</si>
  <si>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</si>
  <si>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</si>
  <si>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</si>
  <si>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</si>
  <si>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</si>
  <si>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</si>
  <si>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</si>
  <si>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</si>
  <si>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</si>
  <si>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</si>
  <si>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</si>
  <si>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</si>
  <si>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</si>
  <si>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</si>
  <si>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</si>
  <si>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</si>
  <si>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</si>
  <si>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</si>
  <si>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</si>
  <si>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</si>
  <si>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</si>
  <si>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</si>
  <si>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</si>
  <si>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</si>
  <si>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</si>
  <si>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</si>
  <si>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</si>
  <si>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</si>
  <si>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</si>
  <si>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</si>
  <si>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</si>
  <si>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</si>
  <si>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</si>
  <si>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</si>
  <si>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</si>
  <si>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</si>
  <si>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</si>
  <si>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</si>
  <si>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</si>
  <si>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</si>
  <si>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</si>
  <si>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</si>
  <si>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</si>
  <si>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</si>
  <si>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</si>
  <si>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</si>
  <si>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</si>
  <si>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</si>
  <si>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</si>
  <si>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</si>
  <si>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</si>
  <si>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</si>
  <si>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</si>
  <si>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</si>
  <si>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</si>
  <si>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</si>
  <si>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</si>
  <si>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</si>
  <si>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</si>
  <si>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</si>
  <si>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</si>
  <si>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</si>
  <si>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</si>
  <si>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</si>
  <si>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</si>
  <si>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</si>
  <si>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</si>
  <si>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</si>
  <si>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</si>
  <si>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</si>
  <si>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</si>
  <si>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</si>
  <si>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</si>
  <si>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</si>
  <si>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</si>
  <si>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</si>
  <si>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</si>
  <si>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</si>
  <si>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</si>
  <si>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</si>
  <si>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</si>
  <si>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</si>
  <si>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</si>
  <si>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</si>
  <si>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</si>
  <si>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</si>
  <si>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</si>
  <si>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</si>
  <si>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</si>
  <si>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</si>
  <si>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</si>
  <si>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</si>
  <si>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</si>
  <si>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</si>
  <si>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</si>
  <si>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</si>
  <si>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</si>
  <si>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</si>
  <si>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</si>
  <si>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</si>
  <si>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</si>
  <si>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</si>
  <si>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</si>
  <si>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</si>
  <si>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</si>
  <si>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</si>
  <si>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</si>
  <si>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</si>
  <si>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</si>
  <si>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</si>
  <si>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</si>
  <si>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</si>
  <si>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</si>
  <si>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</si>
  <si>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</si>
  <si>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</si>
  <si>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</si>
  <si>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</si>
  <si>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</si>
  <si>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</si>
  <si>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</si>
  <si>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</si>
  <si>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</si>
  <si>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</si>
  <si>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</si>
  <si>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</si>
  <si>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</si>
  <si>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</si>
  <si>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</si>
  <si>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</si>
  <si>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</si>
  <si>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</si>
  <si>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</si>
  <si>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</si>
  <si>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</si>
  <si>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</si>
  <si>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</si>
  <si>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</si>
  <si>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</si>
  <si>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</si>
  <si>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</si>
  <si>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</si>
  <si>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</si>
  <si>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</si>
  <si>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</si>
  <si>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</si>
  <si>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</si>
  <si>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</si>
  <si>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</si>
  <si>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</si>
  <si>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</si>
  <si>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</si>
  <si>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</si>
  <si>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</si>
  <si>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</si>
  <si>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</si>
  <si>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</si>
  <si>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</si>
  <si>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</si>
  <si>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</si>
  <si>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</si>
  <si>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</si>
  <si>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</si>
  <si>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</si>
  <si>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</si>
  <si>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</si>
  <si>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</si>
  <si>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</si>
  <si>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</si>
  <si>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</si>
  <si>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</si>
  <si>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</si>
  <si>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</si>
  <si>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</si>
  <si>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</si>
  <si>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</si>
  <si>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</si>
  <si>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</si>
  <si>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</si>
  <si>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</si>
  <si>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</si>
  <si>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</si>
  <si>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</si>
  <si>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</si>
  <si>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</si>
  <si>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</si>
  <si>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</si>
  <si>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</si>
  <si>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</si>
  <si>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</si>
  <si>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</si>
  <si>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</si>
  <si>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</si>
  <si>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</si>
  <si>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</si>
  <si>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</si>
  <si>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</si>
  <si>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</si>
  <si>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</si>
  <si>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</si>
  <si>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</si>
  <si>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</si>
  <si>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</si>
  <si>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</si>
  <si>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</si>
  <si>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</si>
  <si>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</si>
  <si>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</si>
  <si>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</si>
  <si>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</si>
  <si>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</si>
  <si>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</si>
  <si>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</si>
  <si>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</si>
  <si>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</si>
  <si>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</si>
  <si>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</si>
  <si>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</si>
  <si>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</si>
  <si>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</si>
  <si>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</si>
  <si>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</si>
  <si>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</si>
  <si>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</si>
  <si>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</si>
  <si>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</si>
  <si>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</si>
  <si>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</si>
  <si>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</si>
  <si>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</si>
  <si>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</si>
  <si>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</si>
  <si>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</si>
  <si>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</si>
  <si>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</si>
  <si>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</si>
  <si>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</si>
  <si>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</si>
  <si>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</si>
  <si>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</si>
  <si>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</si>
  <si>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</si>
  <si>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</si>
  <si>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</si>
  <si>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</si>
  <si>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</si>
  <si>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</si>
  <si>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</si>
  <si>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</si>
  <si>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</si>
  <si>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</si>
  <si>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</si>
  <si>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</si>
  <si>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</si>
  <si>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</si>
  <si>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</si>
  <si>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</si>
  <si>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</si>
  <si>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</si>
  <si>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</si>
  <si>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</si>
  <si>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</si>
  <si>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</si>
  <si>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</si>
  <si>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</si>
  <si>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</si>
  <si>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</si>
  <si>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</si>
  <si>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</si>
  <si>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</si>
  <si>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</si>
  <si>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</si>
  <si>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</si>
  <si>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</si>
  <si>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</si>
  <si>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</si>
  <si>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</si>
  <si>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</si>
  <si>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</si>
  <si>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</si>
  <si>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</si>
  <si>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</si>
  <si>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</si>
  <si>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</si>
  <si>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</si>
  <si>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</si>
  <si>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</si>
  <si>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</si>
  <si>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</si>
  <si>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</si>
  <si>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</si>
  <si>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</si>
  <si>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</si>
  <si>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</si>
  <si>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</si>
  <si>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</si>
  <si>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</si>
  <si>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</si>
  <si>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</si>
  <si>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</si>
  <si>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</si>
  <si>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</si>
  <si>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</si>
  <si>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</si>
  <si>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</si>
  <si>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</si>
  <si>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</si>
  <si>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</si>
  <si>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</si>
  <si>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</si>
  <si>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</si>
  <si>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</si>
  <si>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</si>
  <si>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</si>
  <si>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</si>
  <si>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</si>
  <si>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</si>
  <si>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</si>
  <si>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</si>
  <si>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</si>
  <si>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</si>
  <si>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</si>
  <si>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</si>
  <si>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</si>
  <si>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</si>
  <si>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</si>
  <si>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</si>
  <si>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</si>
  <si>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</si>
  <si>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</si>
  <si>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</si>
  <si>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</si>
  <si>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</si>
  <si>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</si>
  <si>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</si>
  <si>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</si>
  <si>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</si>
  <si>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</si>
  <si>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</si>
  <si>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</si>
  <si>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</si>
  <si>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</si>
  <si>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</si>
  <si>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</si>
  <si>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</si>
  <si>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</si>
  <si>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</si>
  <si>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</si>
  <si>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</si>
  <si>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</si>
  <si>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</si>
  <si>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</si>
  <si>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</si>
  <si>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</si>
  <si>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</si>
  <si>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</si>
  <si>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</si>
  <si>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</si>
  <si>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</si>
  <si>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</si>
  <si>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</si>
  <si>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</si>
  <si>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</si>
  <si>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</si>
  <si>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</si>
  <si>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</si>
  <si>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</si>
  <si>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</si>
  <si>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</si>
  <si>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</si>
  <si>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</si>
  <si>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</si>
  <si>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</si>
  <si>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</si>
  <si>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</si>
  <si>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</si>
  <si>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</si>
  <si>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</si>
  <si>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</si>
  <si>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</si>
  <si>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</si>
  <si>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</si>
  <si>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</si>
  <si>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</si>
  <si>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</si>
  <si>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</si>
  <si>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</si>
  <si>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</si>
  <si>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</si>
  <si>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</si>
  <si>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</si>
  <si>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</si>
  <si>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</si>
  <si>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</si>
  <si>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</si>
  <si>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</si>
  <si>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</si>
  <si>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</si>
  <si>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</si>
  <si>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</si>
  <si>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</si>
  <si>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</si>
  <si>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</si>
  <si>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</si>
  <si>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</si>
  <si>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</si>
  <si>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</si>
  <si>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</si>
  <si>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</si>
  <si>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</si>
  <si>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</si>
  <si>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</si>
  <si>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</si>
  <si>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</si>
  <si>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</si>
  <si>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</si>
  <si>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</si>
  <si>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</si>
  <si>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</si>
  <si>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</si>
  <si>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</si>
  <si>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</si>
  <si>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</si>
  <si>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</si>
  <si>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</si>
  <si>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</si>
  <si>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</si>
  <si>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</si>
  <si>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</si>
  <si>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</si>
  <si>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</si>
  <si>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</si>
  <si>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</si>
  <si>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</si>
  <si>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</si>
  <si>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</si>
  <si>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</si>
  <si>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</si>
  <si>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</si>
  <si>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</si>
  <si>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</si>
  <si>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</si>
  <si>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</si>
  <si>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</si>
  <si>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</si>
  <si>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</si>
  <si>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</si>
  <si>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</si>
  <si>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</si>
  <si>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</si>
  <si>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</si>
  <si>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</si>
  <si>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</si>
  <si>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</si>
  <si>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</si>
  <si>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</si>
  <si>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</si>
  <si>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</si>
  <si>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</si>
  <si>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</si>
  <si>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</si>
  <si>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</si>
  <si>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</si>
  <si>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</si>
  <si>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</si>
  <si>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</si>
  <si>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</si>
  <si>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</si>
  <si>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</si>
  <si>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</si>
  <si>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</si>
  <si>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</si>
  <si>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</si>
  <si>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</si>
  <si>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</si>
  <si>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</si>
  <si>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</si>
  <si>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</si>
  <si>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</si>
  <si>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</si>
  <si>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</si>
  <si>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</si>
  <si>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</si>
  <si>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</si>
  <si>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</si>
  <si>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</si>
  <si>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</si>
  <si>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</si>
  <si>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</si>
  <si>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</si>
  <si>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</si>
  <si>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</si>
  <si>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</si>
  <si>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</si>
  <si>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</si>
  <si>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</si>
  <si>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</si>
  <si>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</si>
  <si>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</si>
  <si>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</si>
  <si>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</si>
  <si>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</si>
  <si>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</si>
  <si>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</si>
  <si>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</si>
  <si>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</si>
  <si>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</si>
  <si>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</si>
  <si>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</si>
  <si>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</si>
  <si>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</si>
  <si>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</si>
  <si>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</si>
  <si>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</si>
  <si>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</si>
  <si>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</si>
  <si>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</si>
  <si>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</si>
  <si>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</si>
  <si>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</si>
  <si>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</si>
  <si>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</si>
  <si>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</si>
  <si>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</si>
  <si>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</si>
  <si>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</si>
  <si>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</si>
  <si>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</si>
  <si>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</si>
  <si>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</si>
  <si>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</si>
  <si>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</si>
  <si>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</si>
  <si>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</si>
  <si>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</si>
  <si>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</si>
  <si>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</si>
  <si>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</si>
  <si>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</si>
  <si>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</si>
  <si>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</si>
  <si>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</si>
  <si>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</si>
  <si>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</si>
  <si>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</si>
  <si>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</si>
  <si>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</si>
  <si>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</si>
  <si>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</si>
  <si>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</si>
  <si>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</si>
  <si>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</si>
  <si>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</si>
  <si>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</si>
  <si>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</si>
  <si>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</si>
  <si>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</si>
  <si>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</si>
  <si>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</si>
  <si>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</si>
  <si>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</si>
  <si>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</si>
  <si>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</si>
  <si>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</si>
  <si>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</si>
  <si>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</si>
  <si>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</si>
  <si>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</si>
  <si>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</si>
  <si>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</si>
  <si>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</si>
  <si>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</si>
  <si>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</si>
  <si>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</si>
  <si>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</si>
  <si>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</si>
  <si>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</si>
  <si>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</si>
  <si>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</si>
  <si>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</si>
  <si>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</si>
  <si>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</si>
  <si>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</si>
  <si>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</si>
  <si>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</si>
  <si>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</si>
  <si>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</si>
  <si>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</si>
  <si>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</si>
  <si>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</si>
  <si>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</si>
  <si>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</si>
  <si>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</si>
  <si>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</si>
  <si>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</si>
  <si>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</si>
  <si>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</si>
  <si>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</si>
  <si>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</si>
  <si>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</si>
  <si>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</si>
  <si>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</si>
  <si>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</si>
  <si>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</si>
  <si>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</si>
  <si>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</si>
  <si>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</si>
  <si>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</si>
  <si>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</si>
  <si>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</si>
  <si>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</si>
  <si>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</si>
  <si>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</si>
  <si>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</si>
  <si>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</si>
  <si>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</si>
  <si>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</si>
  <si>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</si>
  <si>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</si>
  <si>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</si>
  <si>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</si>
  <si>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</si>
  <si>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</si>
  <si>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</si>
  <si>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</si>
  <si>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</si>
  <si>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</si>
  <si>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</si>
  <si>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</si>
  <si>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</si>
  <si>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</si>
  <si>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</si>
  <si>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</si>
  <si>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</si>
  <si>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</si>
  <si>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</si>
  <si>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</si>
  <si>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</si>
  <si>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</si>
  <si>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</si>
  <si>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</si>
  <si>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</si>
  <si>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</si>
  <si>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</si>
  <si>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</si>
  <si>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</si>
  <si>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</si>
  <si>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</si>
  <si>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</si>
  <si>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</si>
  <si>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</si>
  <si>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</si>
  <si>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</si>
  <si>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</si>
  <si>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</si>
  <si>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</si>
  <si>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</si>
  <si>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</si>
  <si>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</si>
  <si>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</si>
  <si>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</si>
  <si>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</si>
  <si>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</si>
  <si>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</si>
  <si>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</si>
  <si>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</si>
  <si>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</si>
  <si>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</si>
  <si>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</si>
  <si>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</si>
  <si>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</si>
  <si>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</si>
  <si>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</si>
  <si>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</si>
  <si>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</si>
  <si>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</si>
  <si>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</si>
  <si>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</si>
  <si>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</si>
  <si>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</si>
  <si>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</si>
  <si>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</si>
  <si>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</si>
  <si>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</si>
  <si>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</si>
  <si>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</si>
  <si>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</si>
  <si>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</si>
  <si>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</si>
  <si>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</si>
  <si>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</si>
  <si>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</si>
  <si>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</si>
  <si>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</si>
  <si>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</si>
  <si>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</si>
  <si>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</si>
  <si>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</si>
  <si>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</si>
  <si>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</si>
  <si>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</si>
  <si>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</si>
  <si>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</si>
  <si>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</si>
  <si>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</si>
  <si>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</si>
  <si>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</si>
  <si>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</si>
  <si>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</si>
  <si>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</si>
  <si>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</si>
  <si>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</si>
  <si>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</si>
  <si>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</si>
  <si>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</si>
  <si>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</si>
  <si>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</si>
  <si>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</si>
  <si>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</si>
  <si>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</si>
  <si>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</si>
  <si>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</si>
  <si>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</si>
  <si>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</si>
  <si>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</si>
  <si>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</si>
  <si>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</si>
  <si>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</si>
  <si>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</si>
  <si>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</si>
  <si>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</si>
  <si>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</si>
  <si>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</si>
  <si>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</si>
  <si>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</si>
  <si>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</si>
  <si>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</si>
  <si>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</si>
  <si>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</si>
  <si>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</si>
  <si>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</si>
  <si>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</si>
  <si>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</si>
  <si>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</si>
  <si>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</si>
  <si>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</si>
  <si>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</si>
  <si>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</si>
  <si>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</si>
  <si>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</si>
  <si>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</si>
  <si>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</si>
  <si>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</si>
  <si>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</si>
  <si>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</si>
  <si>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</si>
  <si>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</si>
  <si>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</si>
  <si>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</si>
  <si>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</si>
  <si>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</si>
  <si>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</si>
  <si>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</si>
  <si>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</si>
  <si>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</si>
  <si>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</si>
  <si>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</si>
  <si>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</si>
  <si>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</si>
  <si>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</si>
  <si>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</si>
  <si>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</si>
  <si>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</si>
  <si>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</si>
  <si>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</si>
  <si>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</si>
  <si>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</si>
  <si>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</si>
  <si>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</si>
  <si>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</si>
  <si>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</si>
  <si>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</si>
  <si>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</si>
  <si>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</si>
  <si>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</si>
  <si>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</si>
  <si>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</si>
  <si>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</si>
  <si>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</si>
  <si>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</si>
  <si>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</si>
  <si>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</si>
  <si>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</si>
  <si>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</si>
  <si>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</si>
  <si>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</si>
  <si>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</si>
  <si>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</si>
  <si>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</si>
  <si>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</si>
  <si>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</si>
  <si>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</si>
  <si>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</si>
  <si>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</si>
  <si>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</si>
  <si>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</si>
  <si>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</si>
  <si>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</si>
  <si>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</si>
  <si>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</si>
  <si>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</si>
  <si>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</si>
  <si>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</si>
  <si>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</si>
  <si>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</si>
  <si>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</si>
  <si>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</si>
  <si>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</si>
  <si>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</si>
  <si>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</si>
  <si>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</si>
  <si>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</si>
  <si>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</si>
  <si>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</si>
  <si>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</si>
  <si>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</si>
  <si>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</si>
  <si>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</si>
  <si>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</si>
  <si>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</si>
  <si>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</si>
  <si>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</si>
  <si>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</si>
  <si>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</si>
  <si>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</si>
  <si>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</si>
  <si>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</si>
  <si>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</si>
  <si>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</si>
  <si>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</si>
  <si>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</si>
  <si>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</si>
  <si>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</si>
  <si>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</si>
  <si>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</si>
  <si>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</si>
  <si>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</si>
  <si>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</si>
  <si>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</si>
  <si>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</si>
  <si>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</si>
  <si>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</si>
  <si>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</si>
  <si>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</si>
  <si>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</si>
  <si>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</si>
  <si>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</si>
  <si>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</si>
  <si>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</si>
  <si>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</si>
  <si>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</si>
  <si>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</si>
  <si>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</si>
  <si>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</si>
  <si>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</si>
  <si>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</si>
  <si>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</si>
  <si>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</si>
  <si>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</si>
  <si>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</si>
  <si>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</si>
  <si>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</si>
  <si>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</si>
  <si>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</si>
  <si>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</si>
  <si>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</si>
  <si>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</si>
  <si>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</si>
  <si>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</si>
  <si>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</si>
  <si>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</si>
  <si>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</si>
  <si>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</si>
  <si>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</si>
  <si>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</si>
  <si>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</si>
  <si>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</si>
  <si>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</si>
  <si>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</si>
  <si>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</si>
  <si>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</si>
  <si>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</si>
  <si>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</si>
  <si>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</si>
  <si>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</si>
  <si>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</si>
  <si>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</si>
  <si>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</si>
  <si>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</si>
  <si>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</si>
  <si>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</si>
  <si>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</si>
  <si>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</si>
  <si>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</si>
  <si>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</si>
  <si>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</si>
  <si>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</si>
  <si>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</si>
  <si>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</si>
  <si>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</si>
  <si>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</si>
  <si>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</si>
  <si>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</si>
  <si>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</si>
  <si>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</si>
  <si>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</si>
  <si>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</si>
  <si>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</si>
  <si>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</si>
  <si>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</si>
  <si>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</si>
  <si>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</si>
  <si>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</si>
  <si>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</si>
  <si>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</si>
  <si>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</si>
  <si>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</si>
  <si>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</si>
  <si>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</si>
  <si>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</si>
  <si>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</si>
  <si>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</si>
  <si>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</si>
  <si>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</si>
  <si>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</si>
  <si>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</si>
  <si>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</si>
  <si>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</si>
  <si>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</si>
  <si>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</si>
  <si>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</si>
  <si>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</si>
  <si>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</si>
  <si>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</si>
  <si>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</si>
  <si>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</si>
  <si>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</si>
  <si>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</si>
  <si>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</si>
  <si>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</si>
  <si>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</si>
  <si>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</si>
  <si>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</si>
  <si>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</si>
  <si>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</si>
  <si>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</si>
  <si>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</si>
  <si>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</si>
  <si>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</si>
  <si>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</si>
  <si>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</si>
  <si>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</si>
  <si>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</si>
  <si>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</si>
  <si>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</si>
  <si>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</si>
  <si>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</si>
  <si>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</si>
  <si>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</si>
  <si>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</si>
  <si>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</si>
  <si>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</si>
  <si>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</si>
  <si>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</si>
  <si>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</si>
  <si>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</si>
  <si>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</si>
  <si>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</si>
  <si>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</si>
  <si>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</si>
  <si>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</si>
  <si>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</si>
  <si>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</si>
  <si>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</si>
  <si>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</si>
  <si>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</si>
  <si>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</si>
  <si>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</si>
  <si>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</si>
  <si>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</si>
  <si>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</si>
  <si>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</si>
  <si>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</si>
  <si>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</si>
  <si>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</si>
  <si>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</si>
  <si>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</si>
  <si>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</si>
  <si>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</si>
  <si>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</si>
  <si>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</si>
  <si>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</si>
  <si>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</si>
  <si>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</si>
  <si>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</si>
  <si>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</si>
  <si>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</si>
  <si>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</si>
  <si>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</si>
  <si>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</si>
  <si>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</si>
  <si>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</si>
  <si>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</si>
  <si>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</si>
  <si>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</si>
  <si>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</si>
  <si>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</si>
  <si>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</si>
  <si>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</si>
  <si>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</si>
  <si>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</si>
  <si>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</si>
  <si>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</si>
  <si>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</si>
  <si>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</si>
  <si>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</si>
  <si>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</si>
  <si>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</si>
  <si>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</si>
  <si>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</si>
  <si>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</si>
  <si>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</si>
  <si>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</si>
  <si>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</si>
  <si>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</si>
  <si>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</si>
  <si>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</si>
  <si>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</si>
  <si>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</si>
  <si>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</si>
  <si>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</si>
  <si>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</si>
  <si>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</si>
  <si>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</si>
  <si>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</si>
  <si>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</si>
  <si>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</si>
  <si>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</si>
  <si>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</si>
  <si>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</si>
  <si>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</si>
  <si>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</si>
  <si>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</si>
  <si>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</si>
  <si>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</si>
  <si>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</si>
  <si>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</si>
  <si>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</si>
  <si>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</si>
  <si>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</si>
  <si>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</si>
  <si>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</si>
  <si>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</si>
  <si>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</si>
  <si>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</si>
  <si>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</si>
  <si>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</si>
  <si>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</si>
  <si>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</si>
  <si>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</si>
  <si>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</si>
  <si>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</si>
  <si>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</si>
  <si>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</si>
  <si>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</si>
  <si>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</si>
  <si>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</si>
  <si>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</si>
  <si>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</si>
  <si>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</si>
  <si>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</si>
  <si>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</si>
  <si>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</si>
  <si>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</si>
  <si>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</si>
  <si>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</si>
  <si>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</si>
  <si>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</si>
  <si>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</si>
  <si>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</si>
  <si>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</si>
  <si>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</si>
  <si>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</si>
  <si>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</si>
  <si>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</si>
  <si>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</si>
  <si>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</si>
  <si>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</si>
  <si>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</si>
  <si>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</si>
  <si>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</si>
  <si>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</si>
  <si>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</si>
  <si>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</si>
  <si>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</si>
  <si>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</si>
  <si>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</si>
  <si>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</si>
  <si>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</si>
  <si>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</si>
  <si>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</si>
  <si>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</si>
  <si>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</si>
  <si>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</si>
  <si>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</si>
  <si>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</si>
  <si>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</si>
  <si>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</si>
  <si>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</si>
  <si>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</si>
  <si>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</si>
  <si>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</si>
  <si>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</si>
  <si>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</si>
  <si>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</si>
  <si>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</si>
  <si>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</si>
  <si>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</si>
  <si>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</si>
  <si>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</si>
  <si>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</si>
  <si>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</si>
  <si>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</si>
  <si>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</si>
  <si>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</si>
  <si>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</si>
  <si>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</si>
  <si>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</si>
  <si>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</si>
  <si>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</si>
  <si>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</si>
  <si>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</si>
  <si>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</si>
  <si>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</si>
  <si>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</si>
  <si>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</si>
  <si>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</si>
  <si>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</si>
  <si>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</si>
  <si>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</si>
  <si>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</si>
  <si>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</si>
  <si>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</si>
  <si>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</si>
  <si>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</si>
  <si>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</si>
  <si>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</si>
  <si>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</si>
  <si>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</si>
  <si>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</si>
  <si>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</si>
  <si>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</si>
  <si>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</si>
  <si>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</si>
  <si>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</si>
  <si>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</si>
  <si>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</si>
  <si>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</si>
  <si>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</si>
  <si>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</si>
  <si>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</si>
  <si>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</si>
  <si>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</si>
  <si>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</si>
  <si>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</si>
  <si>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</si>
  <si>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</si>
  <si>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</si>
  <si>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</si>
  <si>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</si>
  <si>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</si>
  <si>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</si>
  <si>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</si>
  <si>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</si>
  <si>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</si>
  <si>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</si>
  <si>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</si>
  <si>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</si>
  <si>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</si>
  <si>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</si>
  <si>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</si>
  <si>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</si>
  <si>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</si>
  <si>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</si>
  <si>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</si>
  <si>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</si>
  <si>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</si>
  <si>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</si>
  <si>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</si>
  <si>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</si>
  <si>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</si>
  <si>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</si>
  <si>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</si>
  <si>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</si>
  <si>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</si>
  <si>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</si>
  <si>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</si>
  <si>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</si>
  <si>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</si>
  <si>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</si>
  <si>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</si>
  <si>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</si>
  <si>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</si>
  <si>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</si>
  <si>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</si>
  <si>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</si>
  <si>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</si>
  <si>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</si>
  <si>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</si>
  <si>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</si>
  <si>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</si>
  <si>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</si>
  <si>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</si>
  <si>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</si>
  <si>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</si>
  <si>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</si>
  <si>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</si>
  <si>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</si>
  <si>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</si>
  <si>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</si>
  <si>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</si>
  <si>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</si>
  <si>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</si>
  <si>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</si>
  <si>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</si>
  <si>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</si>
  <si>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</si>
  <si>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</si>
  <si>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</si>
  <si>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</si>
  <si>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</si>
  <si>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</si>
  <si>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</si>
  <si>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</si>
  <si>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</si>
  <si>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</si>
  <si>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</si>
  <si>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</si>
  <si>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</si>
  <si>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</si>
  <si>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</si>
  <si>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</si>
  <si>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</si>
  <si>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</si>
  <si>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</si>
  <si>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</si>
  <si>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</si>
  <si>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</si>
  <si>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</si>
  <si>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</si>
  <si>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</si>
  <si>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</si>
  <si>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</si>
  <si>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</si>
  <si>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</si>
  <si>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</si>
  <si>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</si>
  <si>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</si>
  <si>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</si>
  <si>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</si>
  <si>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</si>
  <si>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</si>
  <si>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</si>
  <si>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</si>
  <si>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</si>
  <si>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</si>
  <si>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</si>
  <si>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</si>
  <si>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</si>
  <si>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</si>
  <si>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</si>
  <si>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</si>
  <si>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</si>
  <si>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</si>
  <si>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</si>
  <si>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</si>
  <si>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</si>
  <si>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</si>
  <si>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</si>
  <si>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</si>
  <si>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</si>
  <si>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</si>
  <si>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</si>
  <si>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</si>
  <si>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</si>
  <si>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</si>
  <si>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</si>
  <si>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</si>
  <si>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</si>
  <si>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</si>
  <si>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</si>
  <si>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</si>
  <si>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</si>
  <si>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</si>
  <si>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</si>
  <si>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</si>
  <si>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</si>
  <si>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</si>
  <si>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</si>
  <si>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</si>
  <si>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</si>
  <si>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</si>
  <si>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</si>
  <si>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</si>
  <si>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</si>
  <si>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</si>
  <si>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</si>
  <si>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</si>
  <si>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</si>
  <si>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</si>
  <si>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</si>
  <si>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</si>
  <si>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</si>
  <si>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</si>
  <si>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</si>
  <si>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</si>
  <si>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</si>
  <si>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</si>
  <si>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</si>
  <si>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</si>
  <si>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</si>
  <si>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</si>
  <si>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</si>
  <si>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</si>
  <si>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</si>
  <si>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</si>
  <si>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</si>
  <si>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</si>
  <si>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</si>
  <si>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</si>
  <si>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</si>
  <si>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</si>
  <si>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</si>
  <si>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</si>
  <si>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</si>
  <si>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</si>
  <si>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</si>
  <si>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</si>
  <si>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</si>
  <si>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</si>
  <si>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</si>
  <si>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</si>
  <si>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</si>
  <si>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</si>
  <si>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</si>
  <si>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</si>
  <si>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</si>
  <si>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</si>
  <si>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</si>
  <si>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</si>
  <si>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</si>
  <si>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</si>
  <si>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</si>
  <si>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</si>
  <si>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</si>
  <si>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</si>
  <si>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</si>
  <si>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</si>
  <si>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</si>
  <si>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</si>
  <si>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</si>
  <si>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</si>
  <si>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</si>
  <si>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</si>
  <si>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</si>
  <si>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</si>
  <si>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</si>
  <si>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</si>
  <si>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</si>
  <si>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</si>
  <si>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</si>
  <si>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</si>
  <si>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</si>
  <si>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</si>
  <si>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</si>
  <si>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</si>
  <si>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</si>
  <si>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</si>
  <si>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</si>
  <si>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</si>
  <si>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</si>
  <si>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</si>
  <si>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</si>
  <si>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</si>
  <si>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</si>
  <si>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</si>
  <si>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</si>
  <si>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</si>
  <si>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</si>
  <si>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</si>
  <si>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</si>
  <si>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</si>
  <si>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</si>
  <si>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</si>
  <si>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</si>
  <si>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</si>
  <si>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</si>
  <si>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</si>
  <si>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</si>
  <si>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</si>
  <si>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</si>
  <si>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</si>
  <si>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</si>
  <si>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</si>
  <si>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</si>
  <si>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</si>
  <si>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</si>
  <si>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</si>
  <si>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</si>
  <si>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</si>
  <si>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</si>
  <si>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</si>
  <si>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</si>
  <si>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</si>
  <si>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</si>
  <si>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</si>
  <si>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</si>
  <si>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</si>
  <si>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</si>
  <si>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</si>
  <si>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</si>
  <si>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</si>
  <si>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</si>
  <si>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</si>
  <si>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</si>
  <si>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</si>
  <si>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</si>
  <si>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</si>
  <si>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</si>
  <si>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</si>
  <si>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</si>
  <si>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</si>
  <si>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</si>
  <si>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</si>
  <si>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</si>
  <si>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</si>
  <si>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</si>
  <si>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</si>
  <si>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</si>
  <si>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</si>
  <si>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</si>
  <si>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</si>
  <si>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</si>
  <si>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</si>
  <si>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</si>
  <si>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</si>
  <si>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</si>
  <si>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</si>
  <si>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</si>
  <si>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</si>
  <si>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</si>
  <si>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</si>
  <si>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</si>
  <si>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</si>
  <si>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</si>
  <si>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</si>
  <si>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</si>
  <si>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</si>
  <si>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</si>
  <si>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</si>
  <si>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</si>
  <si>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</si>
  <si>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</si>
  <si>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</si>
  <si>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</si>
  <si>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</si>
  <si>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</si>
  <si>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</si>
  <si>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</si>
  <si>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</si>
  <si>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</si>
  <si>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</si>
  <si>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</si>
  <si>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</si>
  <si>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</si>
  <si>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</si>
  <si>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</si>
  <si>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</si>
  <si>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</si>
  <si>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</si>
  <si>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</si>
  <si>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</si>
  <si>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</si>
  <si>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</si>
  <si>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</si>
  <si>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</si>
  <si>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</si>
  <si>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</si>
  <si>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</si>
  <si>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</si>
  <si>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</si>
  <si>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</si>
  <si>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</si>
  <si>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</si>
  <si>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</si>
  <si>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</si>
  <si>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</si>
  <si>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</si>
  <si>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</si>
  <si>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</si>
  <si>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</si>
  <si>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</si>
  <si>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</si>
  <si>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</si>
  <si>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</si>
  <si>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</si>
  <si>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</si>
  <si>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</si>
  <si>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</si>
  <si>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</si>
  <si>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</si>
  <si>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</si>
  <si>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</si>
  <si>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</si>
  <si>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</si>
  <si>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</si>
  <si>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</si>
  <si>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</si>
  <si>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</si>
  <si>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</si>
  <si>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</si>
  <si>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</si>
  <si>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</si>
  <si>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</si>
  <si>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</si>
  <si>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</si>
  <si>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</si>
  <si>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</si>
  <si>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</si>
  <si>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</si>
  <si>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</si>
  <si>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</si>
  <si>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</si>
  <si>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</si>
  <si>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</si>
  <si>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</si>
  <si>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</si>
  <si>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</si>
  <si>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</si>
  <si>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</si>
  <si>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</si>
  <si>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</si>
  <si>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</si>
  <si>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</si>
  <si>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</si>
  <si>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</si>
  <si>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</si>
  <si>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</si>
  <si>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</si>
  <si>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</si>
  <si>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</si>
  <si>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</si>
  <si>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</si>
  <si>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</si>
  <si>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</si>
  <si>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</si>
  <si>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</si>
  <si>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</si>
  <si>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</si>
  <si>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</si>
  <si>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</si>
  <si>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</si>
  <si>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</si>
  <si>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</si>
  <si>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</si>
  <si>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</si>
  <si>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</si>
  <si>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</si>
  <si>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</si>
  <si>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</si>
  <si>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</si>
  <si>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</si>
  <si>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</si>
  <si>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</si>
  <si>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</si>
  <si>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</si>
  <si>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</si>
  <si>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</si>
  <si>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</si>
  <si>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</si>
  <si>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</si>
  <si>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</si>
  <si>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</si>
  <si>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</si>
  <si>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</si>
  <si>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</si>
  <si>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</si>
  <si>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</si>
  <si>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</si>
  <si>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</si>
  <si>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</si>
  <si>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</si>
  <si>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</si>
  <si>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</si>
  <si>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</si>
  <si>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</si>
  <si>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</si>
  <si>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</si>
  <si>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</si>
  <si>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</si>
  <si>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</si>
  <si>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</si>
  <si>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</si>
  <si>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</si>
  <si>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</si>
  <si>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</si>
  <si>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</si>
  <si>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</si>
  <si>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</si>
  <si>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</si>
  <si>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</si>
  <si>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</si>
  <si>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</si>
  <si>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</si>
  <si>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</si>
  <si>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</si>
  <si>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</si>
  <si>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</si>
  <si>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</si>
  <si>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</si>
  <si>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</si>
  <si>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</si>
  <si>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</si>
  <si>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</si>
  <si>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</si>
  <si>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</si>
  <si>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</si>
  <si>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</si>
  <si>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</si>
  <si>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</si>
  <si>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</si>
  <si>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</si>
  <si>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</si>
  <si>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</si>
  <si>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</si>
  <si>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</si>
  <si>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</si>
  <si>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</si>
  <si>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</si>
  <si>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</si>
  <si>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</si>
  <si>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</si>
  <si>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</si>
  <si>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</si>
  <si>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</si>
  <si>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</si>
  <si>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</si>
  <si>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</si>
  <si>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</si>
  <si>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</si>
  <si>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</si>
  <si>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</si>
  <si>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</si>
  <si>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</si>
  <si>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</si>
  <si>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</si>
  <si>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</si>
  <si>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</si>
  <si>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</si>
  <si>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</si>
  <si>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</si>
  <si>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</si>
  <si>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</si>
  <si>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</si>
  <si>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</si>
  <si>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</si>
  <si>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</si>
  <si>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</si>
  <si>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</si>
  <si>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</si>
  <si>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</si>
  <si>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</si>
  <si>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</si>
  <si>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</si>
  <si>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</si>
  <si>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</si>
  <si>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</si>
  <si>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</si>
  <si>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</si>
  <si>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</si>
  <si>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</si>
  <si>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</si>
  <si>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</si>
  <si>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</si>
  <si>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</si>
  <si>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</si>
  <si>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</si>
  <si>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</si>
  <si>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</si>
  <si>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</si>
  <si>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</si>
  <si>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</si>
  <si>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</si>
  <si>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</si>
  <si>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</si>
  <si>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</si>
  <si>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</si>
  <si>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</si>
  <si>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</si>
  <si>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</si>
  <si>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</si>
  <si>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</si>
  <si>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</si>
  <si>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</si>
  <si>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</si>
  <si>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</si>
  <si>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</si>
  <si>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</si>
  <si>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</si>
  <si>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</si>
  <si>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</si>
  <si>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</si>
  <si>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</si>
  <si>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</si>
  <si>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</si>
  <si>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</si>
  <si>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</si>
  <si>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</si>
  <si>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</si>
  <si>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</si>
  <si>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</si>
  <si>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</si>
  <si>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</si>
  <si>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</si>
  <si>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</si>
  <si>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</si>
  <si>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</si>
  <si>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</si>
  <si>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</si>
  <si>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</si>
  <si>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</si>
  <si>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</si>
  <si>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</si>
  <si>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</si>
  <si>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</si>
  <si>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</si>
  <si>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</si>
  <si>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</si>
  <si>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</si>
  <si>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</si>
  <si>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</si>
  <si>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</si>
  <si>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</si>
  <si>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</si>
  <si>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</si>
  <si>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</si>
  <si>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</si>
  <si>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</si>
  <si>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</si>
  <si>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</si>
  <si>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</si>
  <si>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</si>
  <si>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</si>
  <si>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</si>
  <si>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</si>
  <si>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</si>
  <si>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</si>
  <si>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</si>
  <si>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</si>
  <si>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</si>
  <si>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</si>
  <si>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</si>
  <si>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</si>
  <si>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</si>
  <si>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</si>
  <si>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</si>
  <si>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</si>
  <si>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</si>
  <si>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</si>
  <si>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</si>
  <si>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</si>
  <si>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</si>
  <si>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</si>
  <si>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</si>
  <si>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</si>
  <si>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</si>
  <si>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</si>
  <si>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</si>
  <si>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</si>
  <si>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</si>
  <si>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</si>
  <si>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</si>
  <si>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</si>
  <si>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</si>
  <si>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</si>
  <si>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</si>
  <si>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</si>
  <si>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</si>
  <si>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</si>
  <si>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</si>
  <si>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</si>
  <si>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</si>
  <si>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</si>
  <si>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</si>
  <si>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</si>
  <si>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</si>
  <si>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</si>
  <si>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</si>
  <si>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</si>
  <si>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</si>
  <si>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</si>
  <si>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</si>
  <si>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</si>
  <si>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</si>
  <si>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</si>
  <si>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</si>
  <si>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</si>
  <si>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</si>
  <si>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</si>
  <si>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</si>
  <si>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</si>
  <si>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</si>
  <si>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</si>
  <si>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</si>
  <si>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</si>
  <si>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</si>
  <si>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</si>
  <si>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</si>
  <si>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</si>
  <si>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</si>
  <si>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</si>
  <si>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</si>
  <si>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</si>
  <si>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</si>
  <si>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</si>
  <si>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</si>
  <si>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</si>
  <si>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</si>
  <si>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</si>
  <si>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</si>
  <si>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</si>
  <si>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</si>
  <si>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</si>
  <si>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</si>
  <si>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</si>
  <si>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</si>
  <si>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</si>
  <si>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</si>
  <si>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</si>
  <si>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</si>
  <si>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</si>
  <si>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</si>
  <si>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</si>
  <si>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</si>
  <si>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</si>
  <si>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</si>
  <si>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</si>
  <si>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</si>
  <si>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</si>
  <si>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</si>
  <si>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</si>
  <si>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</si>
  <si>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</si>
  <si>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</si>
  <si>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</si>
  <si>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</si>
  <si>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</si>
  <si>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</si>
  <si>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</si>
  <si>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</si>
  <si>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</si>
  <si>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</si>
  <si>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</si>
  <si>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</si>
  <si>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</si>
  <si>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</si>
  <si>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</si>
  <si>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</si>
  <si>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</si>
  <si>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</si>
  <si>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</si>
  <si>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</si>
  <si>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</si>
  <si>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</si>
  <si>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</si>
  <si>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</si>
  <si>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</si>
  <si>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</si>
  <si>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</si>
  <si>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</si>
  <si>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</si>
  <si>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</si>
  <si>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</si>
  <si>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</si>
  <si>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</si>
  <si>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</si>
  <si>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</si>
  <si>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</si>
  <si>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</si>
  <si>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</si>
  <si>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</si>
  <si>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</si>
  <si>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</si>
  <si>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</si>
  <si>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</si>
  <si>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</si>
  <si>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</si>
  <si>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</si>
  <si>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</si>
  <si>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</si>
  <si>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</si>
  <si>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</si>
  <si>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</si>
  <si>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</si>
  <si>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</si>
  <si>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</si>
  <si>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</si>
  <si>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</si>
  <si>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</si>
  <si>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</si>
  <si>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</si>
  <si>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</si>
  <si>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</si>
  <si>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</si>
  <si>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</si>
  <si>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</si>
  <si>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</si>
  <si>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</si>
  <si>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</si>
  <si>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</si>
  <si>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</si>
  <si>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</si>
  <si>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</si>
  <si>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</si>
  <si>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</si>
  <si>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</si>
  <si>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</si>
  <si>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</si>
  <si>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</si>
  <si>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</si>
  <si>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</si>
  <si>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</si>
  <si>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</si>
  <si>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</si>
  <si>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</si>
  <si>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</si>
  <si>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</si>
  <si>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</si>
  <si>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</si>
  <si>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</si>
  <si>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</si>
  <si>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</si>
  <si>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</si>
  <si>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</si>
  <si>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</si>
  <si>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</si>
  <si>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</si>
  <si>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</si>
  <si>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</si>
  <si>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</si>
  <si>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</si>
  <si>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</si>
  <si>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</si>
  <si>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</si>
  <si>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</si>
  <si>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</si>
  <si>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</si>
  <si>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</si>
  <si>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</si>
  <si>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</si>
  <si>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</si>
  <si>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</si>
  <si>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</si>
  <si>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</si>
  <si>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</si>
  <si>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</si>
  <si>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</si>
  <si>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</si>
  <si>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</si>
  <si>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</si>
  <si>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</si>
  <si>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</si>
  <si>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</si>
  <si>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</si>
  <si>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</si>
  <si>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</si>
  <si>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</si>
  <si>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</si>
  <si>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</si>
  <si>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</si>
  <si>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</si>
  <si>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</si>
  <si>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</si>
  <si>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</si>
  <si>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</si>
  <si>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</si>
  <si>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</si>
  <si>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</si>
  <si>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</si>
  <si>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</si>
  <si>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</si>
  <si>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</si>
  <si>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</si>
  <si>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</si>
  <si>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</si>
  <si>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</si>
  <si>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</si>
  <si>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</si>
  <si>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</si>
  <si>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</si>
  <si>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</si>
  <si>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</si>
  <si>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</si>
  <si>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</si>
  <si>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</si>
  <si>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</si>
  <si>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</si>
  <si>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</si>
  <si>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</si>
  <si>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</si>
  <si>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</si>
  <si>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</si>
  <si>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</si>
  <si>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</si>
  <si>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</si>
  <si>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</si>
  <si>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</si>
  <si>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</si>
  <si>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</si>
  <si>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</si>
  <si>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</si>
  <si>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</si>
  <si>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</si>
  <si>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</si>
  <si>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</si>
  <si>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</si>
  <si>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</si>
  <si>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</si>
  <si>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</si>
  <si>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</si>
  <si>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</si>
  <si>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</si>
  <si>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</si>
  <si>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</si>
  <si>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</si>
  <si>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</si>
  <si>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</si>
  <si>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</si>
  <si>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</si>
  <si>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</si>
  <si>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</si>
  <si>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</si>
  <si>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</si>
  <si>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</si>
  <si>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</si>
  <si>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</si>
  <si>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</si>
  <si>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</si>
  <si>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</si>
  <si>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</si>
  <si>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</si>
  <si>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</si>
  <si>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</si>
  <si>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</si>
  <si>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</si>
  <si>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</si>
  <si>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</si>
  <si>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</si>
  <si>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</si>
  <si>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</si>
  <si>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</si>
  <si>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</si>
  <si>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</si>
  <si>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</si>
  <si>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</si>
  <si>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</si>
  <si>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</si>
  <si>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</si>
  <si>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</si>
  <si>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</si>
  <si>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</si>
  <si>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</si>
  <si>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</si>
  <si>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</si>
  <si>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</si>
  <si>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</si>
  <si>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</si>
  <si>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</si>
  <si>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</si>
  <si>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</si>
  <si>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</si>
  <si>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</si>
  <si>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</si>
  <si>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</si>
  <si>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</si>
  <si>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</si>
  <si>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</si>
  <si>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</si>
  <si>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</si>
  <si>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</si>
  <si>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</si>
  <si>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</si>
  <si>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</si>
  <si>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</si>
  <si>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</si>
  <si>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</si>
  <si>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</si>
  <si>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</si>
  <si>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</si>
  <si>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</si>
  <si>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</si>
  <si>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</si>
  <si>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</si>
  <si>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</si>
  <si>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</si>
  <si>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</si>
  <si>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</si>
  <si>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</si>
  <si>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</si>
  <si>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</si>
  <si>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</si>
  <si>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</si>
  <si>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</si>
  <si>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</si>
  <si>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</si>
  <si>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</si>
  <si>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</si>
  <si>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</si>
  <si>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</si>
  <si>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</si>
  <si>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</si>
  <si>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</si>
  <si>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</si>
  <si>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</si>
  <si>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</si>
  <si>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</si>
  <si>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</si>
  <si>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</si>
  <si>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</si>
  <si>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</si>
  <si>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</si>
  <si>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</si>
  <si>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</si>
  <si>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</si>
  <si>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</si>
  <si>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</si>
  <si>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</si>
  <si>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</si>
  <si>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</si>
  <si>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</si>
  <si>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</si>
  <si>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</si>
  <si>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</si>
  <si>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</si>
  <si>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</si>
  <si>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</si>
  <si>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</si>
  <si>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</si>
  <si>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</si>
  <si>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</si>
  <si>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</si>
  <si>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</si>
  <si>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</si>
  <si>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</si>
  <si>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</si>
  <si>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</si>
  <si>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</si>
  <si>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</si>
  <si>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</si>
  <si>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</si>
  <si>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</si>
  <si>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</si>
  <si>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</si>
  <si>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</si>
  <si>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</si>
  <si>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</si>
  <si>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</si>
  <si>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</si>
  <si>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</si>
  <si>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</si>
  <si>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</si>
  <si>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</si>
  <si>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</si>
  <si>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</si>
  <si>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</si>
  <si>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</si>
  <si>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</si>
  <si>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</si>
  <si>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</si>
  <si>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</si>
  <si>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</si>
  <si>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</si>
  <si>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</si>
  <si>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</si>
  <si>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</si>
  <si>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</si>
  <si>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</si>
  <si>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</si>
  <si>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</si>
  <si>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</si>
  <si>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</si>
  <si>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</si>
  <si>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</si>
  <si>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</si>
  <si>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</si>
  <si>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</si>
  <si>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</si>
  <si>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</si>
  <si>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</si>
  <si>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</si>
  <si>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</si>
  <si>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</si>
  <si>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</si>
  <si>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</si>
  <si>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</si>
  <si>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</si>
  <si>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</si>
  <si>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</si>
  <si>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</si>
  <si>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</si>
  <si>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</si>
  <si>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</si>
  <si>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</si>
  <si>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</si>
  <si>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</si>
  <si>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</si>
  <si>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</si>
  <si>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</si>
  <si>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</si>
  <si>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</si>
  <si>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</si>
  <si>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</si>
  <si>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</si>
  <si>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</si>
  <si>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</si>
  <si>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</si>
  <si>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</si>
  <si>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</si>
  <si>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</si>
  <si>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</si>
  <si>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</si>
  <si>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</si>
  <si>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</si>
  <si>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</si>
  <si>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</si>
  <si>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</si>
  <si>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</si>
  <si>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</si>
  <si>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</si>
  <si>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</si>
  <si>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</si>
  <si>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</si>
  <si>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</si>
  <si>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</si>
  <si>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</si>
  <si>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</si>
  <si>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</si>
  <si>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</si>
  <si>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</si>
  <si>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</si>
  <si>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</si>
  <si>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</si>
  <si>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</si>
  <si>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</si>
  <si>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</si>
  <si>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</si>
  <si>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</si>
  <si>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</si>
  <si>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</si>
  <si>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</si>
  <si>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</si>
  <si>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</si>
  <si>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</si>
  <si>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</si>
  <si>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</si>
  <si>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</si>
  <si>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</si>
  <si>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</si>
  <si>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</si>
  <si>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</si>
  <si>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</si>
  <si>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</si>
  <si>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</si>
  <si>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</si>
  <si>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</si>
  <si>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</si>
  <si>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</si>
  <si>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</si>
  <si>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</si>
  <si>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</si>
  <si>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</si>
  <si>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</si>
  <si>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</si>
  <si>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</si>
  <si>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</si>
  <si>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</si>
  <si>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</si>
  <si>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</si>
  <si>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</si>
  <si>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</si>
  <si>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</si>
  <si>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</si>
  <si>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</si>
  <si>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</si>
  <si>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</si>
  <si>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</si>
  <si>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</si>
  <si>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</si>
  <si>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</si>
  <si>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</si>
  <si>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</si>
  <si>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</si>
  <si>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</si>
  <si>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</si>
  <si>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</si>
  <si>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</si>
  <si>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</si>
  <si>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</si>
  <si>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</si>
  <si>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</si>
  <si>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</si>
  <si>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</si>
  <si>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</si>
  <si>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</si>
  <si>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</si>
  <si>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</si>
  <si>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</si>
  <si>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</si>
  <si>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</si>
  <si>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</si>
  <si>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</si>
  <si>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</si>
  <si>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</si>
  <si>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</si>
  <si>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</si>
  <si>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</si>
  <si>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</si>
  <si>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</si>
  <si>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</si>
  <si>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</si>
  <si>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</si>
  <si>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</si>
  <si>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</si>
  <si>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</si>
  <si>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</si>
  <si>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</si>
  <si>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</si>
  <si>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</si>
  <si>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</si>
  <si>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</si>
  <si>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</si>
  <si>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</si>
  <si>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</si>
  <si>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</si>
  <si>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</si>
  <si>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</si>
  <si>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</si>
  <si>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</si>
  <si>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</si>
  <si>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</si>
  <si>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</si>
  <si>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</si>
  <si>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</si>
  <si>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</si>
  <si>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</si>
  <si>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</si>
  <si>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</si>
  <si>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</si>
  <si>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</si>
  <si>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</si>
  <si>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</si>
  <si>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</si>
  <si>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</si>
  <si>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</si>
  <si>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</si>
  <si>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</si>
  <si>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</si>
  <si>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</si>
  <si>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</si>
  <si>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</si>
  <si>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</si>
  <si>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</si>
  <si>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</si>
  <si>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</si>
  <si>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</si>
  <si>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</si>
  <si>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</si>
  <si>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</si>
  <si>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</si>
  <si>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</si>
  <si>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</si>
  <si>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</si>
  <si>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</si>
  <si>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</si>
  <si>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</si>
  <si>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</si>
  <si>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</si>
  <si>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</si>
  <si>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</si>
  <si>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</si>
  <si>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</si>
  <si>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</si>
  <si>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</si>
  <si>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</si>
  <si>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</si>
  <si>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</si>
  <si>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</si>
  <si>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</si>
  <si>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</si>
  <si>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</si>
  <si>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</si>
  <si>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</si>
  <si>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</si>
  <si>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</si>
  <si>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</si>
  <si>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</si>
  <si>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</si>
  <si>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</si>
  <si>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</si>
  <si>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</si>
  <si>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</si>
  <si>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</si>
  <si>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</si>
  <si>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</si>
  <si>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</si>
  <si>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</si>
  <si>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</si>
  <si>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</si>
  <si>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</si>
  <si>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</si>
  <si>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</si>
  <si>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</si>
  <si>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</si>
  <si>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</si>
  <si>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</si>
  <si>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</si>
  <si>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</si>
  <si>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</si>
  <si>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</si>
  <si>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</si>
  <si>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</si>
  <si>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</si>
  <si>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</si>
  <si>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</si>
  <si>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</si>
  <si>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</si>
  <si>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</si>
  <si>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</si>
  <si>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</si>
  <si>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</si>
  <si>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</si>
  <si>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</si>
  <si>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</si>
  <si>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</si>
  <si>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</si>
  <si>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</si>
  <si>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</si>
  <si>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</si>
  <si>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</si>
  <si>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</si>
  <si>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</si>
  <si>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</si>
  <si>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</si>
  <si>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</si>
  <si>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</si>
  <si>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</si>
  <si>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</si>
  <si>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</si>
  <si>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</si>
  <si>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</si>
  <si>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</si>
  <si>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</si>
  <si>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</si>
  <si>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</si>
  <si>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</si>
  <si>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</si>
  <si>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</si>
  <si>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</si>
  <si>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</si>
  <si>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</si>
  <si>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</si>
  <si>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</si>
  <si>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</si>
  <si>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</si>
  <si>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</si>
  <si>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</si>
  <si>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</si>
  <si>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</si>
  <si>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</si>
  <si>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</si>
  <si>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</si>
  <si>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</si>
  <si>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</si>
  <si>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</si>
  <si>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</si>
  <si>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</si>
  <si>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</si>
  <si>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</si>
  <si>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</si>
  <si>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</si>
  <si>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</si>
  <si>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</si>
  <si>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</si>
  <si>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</si>
  <si>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</si>
  <si>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</si>
  <si>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</si>
  <si>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</si>
  <si>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</si>
  <si>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</si>
  <si>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</si>
  <si>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</si>
  <si>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</si>
  <si>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</si>
  <si>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</si>
  <si>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</si>
  <si>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</si>
  <si>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</si>
  <si>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</si>
  <si>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</si>
  <si>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</si>
  <si>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</si>
  <si>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</si>
  <si>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</si>
  <si>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</si>
  <si>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</si>
  <si>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</si>
  <si>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</si>
  <si>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</si>
  <si>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</si>
  <si>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</si>
  <si>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</si>
  <si>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</si>
  <si>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</si>
  <si>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</si>
  <si>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</si>
  <si>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</si>
  <si>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</si>
  <si>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</si>
  <si>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</si>
  <si>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</si>
  <si>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</si>
  <si>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</si>
  <si>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</si>
  <si>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</si>
  <si>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</si>
  <si>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</si>
  <si>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</si>
  <si>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</si>
  <si>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</si>
  <si>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</si>
  <si>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</si>
  <si>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</si>
  <si>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</si>
  <si>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</si>
  <si>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</si>
  <si>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</si>
  <si>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</si>
  <si>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</si>
  <si>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</si>
  <si>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</si>
  <si>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</si>
  <si>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</si>
  <si>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</si>
  <si>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</si>
  <si>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</si>
  <si>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</si>
  <si>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</si>
  <si>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</si>
  <si>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</si>
  <si>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</si>
  <si>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</si>
  <si>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</si>
  <si>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</si>
  <si>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</si>
  <si>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</si>
  <si>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</si>
  <si>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</si>
  <si>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</si>
  <si>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</si>
  <si>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</si>
  <si>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</si>
  <si>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</si>
  <si>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</si>
  <si>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</si>
  <si>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</si>
  <si>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</si>
  <si>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</si>
  <si>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</si>
  <si>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</si>
  <si>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</si>
  <si>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</si>
  <si>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</si>
  <si>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</si>
  <si>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</si>
  <si>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</si>
  <si>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</si>
  <si>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</si>
  <si>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</si>
  <si>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</si>
  <si>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</si>
  <si>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</si>
  <si>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</si>
  <si>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</si>
  <si>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</si>
  <si>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</si>
  <si>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</si>
  <si>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</si>
  <si>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</si>
  <si>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</si>
  <si>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</si>
  <si>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</si>
  <si>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</si>
  <si>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</si>
  <si>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</si>
  <si>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</si>
  <si>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</si>
  <si>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</si>
  <si>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</si>
  <si>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</si>
  <si>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</si>
  <si>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</si>
  <si>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</si>
  <si>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</si>
  <si>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</si>
  <si>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</si>
  <si>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</si>
  <si>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</si>
  <si>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</si>
  <si>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</si>
  <si>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</si>
  <si>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</si>
  <si>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</si>
  <si>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</si>
  <si>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</si>
  <si>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</si>
  <si>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</si>
  <si>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</si>
  <si>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</si>
  <si>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</si>
  <si>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</si>
  <si>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</si>
  <si>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</si>
  <si>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</si>
  <si>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</si>
  <si>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</si>
  <si>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</si>
  <si>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</si>
  <si>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</si>
  <si>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</si>
  <si>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</si>
  <si>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</si>
  <si>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</si>
  <si>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</si>
  <si>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</si>
  <si>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</si>
  <si>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</si>
  <si>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</si>
  <si>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</si>
  <si>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</si>
  <si>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</si>
  <si>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</si>
  <si>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</si>
  <si>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</si>
  <si>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</si>
  <si>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</si>
  <si>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</si>
  <si>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</si>
  <si>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</si>
  <si>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</si>
  <si>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</si>
  <si>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</si>
  <si>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</si>
  <si>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</si>
  <si>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</si>
  <si>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</si>
  <si>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</si>
  <si>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</si>
  <si>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</si>
  <si>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</si>
  <si>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</si>
  <si>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</si>
  <si>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</si>
  <si>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</si>
  <si>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</si>
  <si>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</si>
  <si>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</si>
  <si>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</si>
  <si>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</si>
  <si>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</si>
  <si>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</si>
  <si>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</si>
  <si>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</si>
  <si>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</si>
  <si>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</si>
  <si>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</si>
  <si>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</si>
  <si>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</si>
  <si>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</si>
  <si>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</si>
  <si>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</si>
  <si>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</si>
  <si>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</si>
  <si>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</si>
  <si>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</si>
  <si>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</si>
  <si>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</si>
  <si>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</si>
  <si>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</si>
  <si>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</si>
  <si>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</si>
  <si>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</si>
  <si>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</si>
  <si>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</si>
  <si>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</si>
  <si>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</si>
  <si>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</si>
  <si>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</si>
  <si>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</si>
  <si>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</si>
  <si>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</si>
  <si>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</si>
  <si>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</si>
  <si>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</si>
  <si>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</si>
  <si>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</si>
  <si>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</si>
  <si>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</si>
  <si>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</si>
  <si>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</si>
  <si>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</si>
  <si>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</si>
  <si>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</si>
  <si>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</si>
  <si>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</si>
  <si>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</si>
  <si>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</si>
  <si>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</si>
  <si>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</si>
  <si>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</si>
  <si>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</si>
  <si>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</si>
  <si>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</si>
  <si>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</si>
  <si>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</si>
  <si>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</si>
  <si>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</si>
  <si>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</si>
  <si>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</si>
  <si>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</si>
  <si>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</si>
  <si>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</si>
  <si>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</si>
  <si>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</si>
  <si>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</si>
  <si>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</si>
  <si>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</si>
  <si>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</si>
  <si>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</si>
  <si>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</si>
  <si>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</si>
  <si>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</si>
  <si>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</si>
  <si>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</si>
  <si>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</si>
  <si>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</si>
  <si>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</si>
  <si>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</si>
  <si>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</si>
  <si>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</si>
  <si>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</si>
  <si>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</si>
  <si>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</si>
  <si>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</si>
  <si>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</si>
  <si>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</si>
  <si>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</si>
  <si>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</si>
  <si>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</si>
  <si>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</si>
  <si>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</si>
  <si>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</si>
  <si>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</si>
  <si>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</si>
  <si>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</si>
  <si>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</si>
  <si>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</si>
  <si>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</si>
  <si>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</si>
  <si>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</si>
  <si>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</si>
  <si>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</si>
  <si>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</si>
  <si>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</si>
  <si>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</si>
  <si>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</si>
  <si>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</si>
  <si>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</si>
  <si>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</si>
  <si>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</si>
  <si>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</si>
  <si>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</si>
  <si>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</si>
  <si>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</si>
  <si>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</si>
  <si>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</si>
  <si>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</si>
  <si>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</si>
  <si>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</si>
  <si>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</si>
  <si>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</si>
  <si>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</si>
  <si>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</si>
  <si>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</si>
  <si>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</si>
  <si>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</si>
  <si>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</si>
  <si>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</si>
  <si>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</si>
  <si>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</si>
  <si>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</si>
  <si>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</si>
  <si>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</si>
  <si>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</si>
  <si>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</si>
  <si>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</si>
  <si>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</si>
  <si>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</si>
  <si>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</si>
  <si>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</si>
  <si>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</si>
  <si>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</si>
  <si>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</si>
  <si>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</si>
  <si>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</si>
  <si>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</si>
  <si>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</si>
  <si>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</si>
  <si>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</si>
  <si>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</si>
  <si>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</si>
  <si>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</si>
  <si>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</si>
  <si>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</si>
  <si>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</si>
  <si>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</si>
  <si>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</si>
  <si>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</si>
  <si>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</si>
  <si>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</si>
  <si>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</si>
  <si>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</si>
  <si>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</si>
  <si>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</si>
  <si>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</si>
  <si>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</si>
  <si>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</si>
  <si>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</si>
  <si>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</si>
  <si>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</si>
  <si>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</si>
  <si>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</si>
  <si>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</si>
  <si>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</si>
  <si>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</si>
  <si>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</si>
  <si>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</si>
  <si>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</si>
  <si>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</si>
  <si>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</si>
  <si>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</si>
  <si>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</si>
  <si>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</si>
  <si>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</si>
  <si>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</si>
  <si>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</si>
  <si>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</si>
  <si>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</si>
  <si>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</si>
  <si>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</si>
  <si>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</si>
  <si>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</si>
  <si>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</si>
  <si>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</si>
  <si>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</si>
  <si>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</si>
  <si>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</si>
  <si>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</si>
  <si>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</si>
  <si>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</si>
  <si>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</si>
  <si>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</si>
  <si>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</si>
  <si>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</si>
  <si>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</si>
  <si>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</si>
  <si>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</si>
  <si>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</si>
  <si>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</si>
  <si>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</si>
  <si>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</si>
  <si>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</si>
  <si>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</si>
  <si>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</si>
  <si>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</si>
  <si>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</si>
  <si>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</si>
  <si>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</si>
  <si>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</si>
  <si>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</si>
  <si>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</si>
  <si>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</si>
  <si>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</si>
  <si>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</si>
  <si>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</si>
  <si>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</si>
  <si>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</si>
  <si>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</si>
  <si>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</si>
  <si>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</si>
  <si>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</si>
  <si>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</si>
  <si>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</si>
  <si>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</si>
  <si>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</si>
  <si>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</si>
  <si>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</si>
  <si>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</si>
  <si>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</si>
  <si>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</si>
  <si>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</si>
  <si>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</si>
  <si>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</si>
  <si>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</si>
  <si>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</si>
  <si>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</si>
  <si>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</si>
  <si>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</si>
  <si>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</si>
  <si>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</si>
  <si>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</si>
  <si>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</si>
  <si>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</si>
  <si>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</si>
  <si>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</si>
  <si>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</si>
  <si>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</si>
  <si>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</si>
  <si>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</si>
  <si>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</si>
  <si>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</si>
  <si>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</si>
  <si>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</si>
  <si>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</si>
  <si>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</si>
  <si>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</si>
  <si>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</si>
  <si>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</si>
  <si>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</si>
  <si>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</si>
  <si>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</si>
  <si>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</si>
  <si>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</si>
  <si>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</si>
  <si>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</si>
  <si>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</si>
  <si>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</si>
  <si>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</si>
  <si>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</si>
  <si>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</si>
  <si>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</si>
  <si>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</si>
  <si>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</si>
  <si>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</si>
  <si>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</si>
  <si>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</si>
  <si>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</si>
  <si>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</si>
  <si>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</si>
  <si>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</si>
  <si>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</si>
  <si>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</si>
  <si>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</si>
  <si>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</si>
  <si>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</si>
  <si>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</si>
  <si>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</si>
  <si>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</si>
  <si>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</si>
  <si>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</si>
  <si>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</si>
  <si>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</si>
  <si>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</si>
  <si>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</si>
  <si>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</si>
  <si>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</si>
  <si>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</si>
  <si>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</si>
  <si>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</si>
  <si>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</si>
  <si>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</si>
  <si>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</si>
  <si>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</si>
  <si>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</si>
  <si>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</si>
  <si>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</si>
  <si>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</si>
  <si>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</si>
  <si>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</si>
  <si>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</si>
  <si>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</si>
  <si>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</si>
  <si>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</si>
  <si>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</si>
  <si>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</si>
  <si>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</si>
  <si>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</si>
  <si>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</si>
  <si>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</si>
  <si>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</si>
  <si>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</si>
  <si>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</si>
  <si>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</si>
  <si>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</si>
  <si>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</si>
  <si>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</si>
  <si>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</si>
  <si>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</si>
  <si>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</si>
  <si>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</si>
  <si>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</si>
  <si>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</si>
  <si>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</si>
  <si>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</si>
  <si>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</si>
  <si>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</si>
  <si>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</si>
  <si>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</si>
  <si>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</si>
  <si>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</si>
  <si>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</si>
  <si>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</si>
  <si>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</si>
  <si>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</si>
  <si>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</si>
  <si>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</si>
  <si>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</si>
  <si>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</si>
  <si>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</si>
  <si>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</si>
  <si>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</si>
  <si>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</si>
  <si>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</si>
  <si>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</si>
  <si>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</si>
  <si>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</si>
  <si>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</si>
  <si>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</si>
  <si>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</si>
  <si>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</si>
  <si>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</si>
  <si>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</si>
  <si>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</si>
  <si>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</si>
  <si>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</si>
  <si>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</si>
  <si>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</si>
  <si>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</si>
  <si>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</si>
  <si>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</si>
  <si>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</si>
  <si>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</si>
  <si>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</si>
  <si>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</si>
  <si>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</si>
  <si>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</si>
  <si>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</si>
  <si>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</si>
  <si>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</si>
  <si>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</si>
  <si>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</si>
  <si>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</si>
  <si>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</si>
  <si>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</si>
  <si>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</si>
  <si>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</si>
  <si>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</si>
  <si>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</si>
  <si>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</si>
  <si>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</si>
  <si>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</si>
  <si>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</si>
  <si>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</si>
  <si>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</si>
  <si>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</si>
  <si>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</si>
  <si>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</si>
  <si>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</si>
  <si>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</si>
  <si>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</si>
  <si>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</si>
  <si>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</si>
  <si>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</si>
  <si>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</si>
  <si>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</si>
  <si>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</si>
  <si>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</si>
  <si>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</si>
  <si>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</si>
  <si>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</si>
  <si>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</si>
  <si>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</si>
  <si>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</si>
  <si>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</si>
  <si>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</si>
  <si>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</si>
  <si>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</si>
  <si>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</si>
  <si>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</si>
  <si>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</si>
  <si>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</si>
  <si>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</si>
  <si>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</si>
  <si>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</si>
  <si>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</si>
  <si>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</si>
  <si>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</si>
  <si>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</si>
  <si>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</si>
  <si>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</si>
  <si>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</si>
  <si>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</si>
  <si>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</si>
  <si>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</si>
  <si>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</si>
  <si>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</si>
  <si>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</si>
  <si>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</si>
  <si>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</si>
  <si>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</si>
  <si>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</si>
  <si>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</si>
  <si>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</si>
  <si>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</si>
  <si>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</si>
  <si>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</si>
  <si>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</si>
  <si>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</si>
  <si>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</si>
  <si>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</si>
  <si>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</si>
  <si>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</si>
  <si>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</si>
  <si>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</si>
  <si>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</si>
  <si>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</si>
  <si>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</si>
  <si>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</si>
  <si>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</si>
  <si>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</si>
  <si>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</si>
  <si>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</si>
  <si>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</si>
  <si>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</si>
  <si>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</si>
  <si>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</si>
  <si>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</si>
  <si>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</si>
  <si>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</si>
  <si>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</si>
  <si>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</si>
  <si>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</si>
  <si>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</si>
  <si>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</si>
  <si>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</si>
  <si>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</si>
  <si>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</si>
  <si>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</si>
  <si>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</si>
  <si>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</si>
  <si>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</si>
  <si>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</si>
  <si>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</si>
  <si>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</si>
  <si>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</si>
  <si>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</si>
  <si>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</si>
  <si>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</si>
  <si>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</si>
  <si>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</si>
  <si>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</si>
  <si>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</si>
  <si>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</si>
  <si>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</si>
  <si>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</si>
  <si>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</si>
  <si>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</si>
  <si>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</si>
  <si>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</si>
  <si>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</si>
  <si>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</si>
  <si>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</si>
  <si>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</si>
  <si>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</si>
  <si>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</si>
  <si>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</si>
  <si>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</si>
  <si>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</si>
  <si>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</si>
  <si>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</si>
  <si>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</si>
  <si>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</si>
  <si>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</si>
  <si>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</si>
  <si>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</si>
  <si>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</si>
  <si>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</si>
  <si>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</si>
  <si>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</si>
  <si>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</si>
  <si>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</si>
  <si>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</si>
  <si>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</si>
  <si>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</si>
  <si>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</si>
  <si>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</si>
  <si>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</si>
  <si>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</si>
  <si>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</si>
  <si>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</si>
  <si>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</si>
  <si>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</si>
  <si>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</si>
  <si>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</si>
  <si>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</si>
  <si>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</si>
  <si>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</si>
  <si>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</si>
  <si>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</si>
  <si>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</si>
  <si>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</si>
  <si>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</si>
  <si>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</si>
  <si>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</si>
  <si>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</si>
  <si>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</si>
  <si>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</si>
  <si>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</si>
  <si>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</si>
  <si>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</si>
  <si>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</si>
  <si>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</si>
  <si>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</si>
  <si>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</si>
  <si>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</si>
  <si>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</si>
  <si>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</si>
  <si>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</si>
  <si>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</si>
  <si>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</si>
  <si>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</si>
  <si>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</si>
  <si>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</si>
  <si>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</si>
  <si>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</si>
  <si>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</si>
  <si>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</si>
  <si>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</si>
  <si>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</si>
  <si>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</si>
  <si>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</si>
  <si>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</si>
  <si>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</si>
  <si>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</si>
  <si>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</si>
  <si>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</si>
  <si>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</si>
  <si>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</si>
  <si>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</si>
  <si>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</si>
  <si>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</si>
  <si>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</si>
  <si>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</si>
  <si>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</si>
  <si>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</si>
  <si>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</si>
  <si>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</si>
  <si>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</si>
  <si>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</si>
  <si>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</si>
  <si>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</si>
  <si>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</si>
  <si>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</si>
  <si>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</si>
  <si>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</si>
  <si>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</si>
  <si>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</si>
  <si>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</si>
  <si>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</si>
  <si>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</si>
  <si>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</si>
  <si>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</si>
  <si>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</si>
  <si>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</si>
  <si>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</si>
  <si>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</si>
  <si>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</si>
  <si>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</si>
  <si>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</si>
  <si>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</si>
  <si>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</si>
  <si>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</si>
  <si>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</si>
  <si>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</si>
  <si>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</si>
  <si>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</si>
  <si>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</si>
  <si>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</si>
  <si>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</si>
  <si>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</si>
  <si>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</si>
  <si>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</si>
  <si>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</si>
  <si>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</si>
  <si>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</si>
  <si>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</si>
  <si>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</si>
  <si>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</si>
  <si>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</si>
  <si>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</si>
  <si>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</si>
  <si>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</si>
  <si>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</si>
  <si>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</si>
  <si>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</si>
  <si>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</si>
  <si>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</si>
  <si>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</si>
  <si>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</si>
  <si>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</si>
  <si>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</si>
  <si>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</si>
  <si>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</si>
  <si>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</si>
  <si>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</si>
  <si>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</si>
  <si>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</si>
  <si>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</si>
  <si>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</si>
  <si>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</si>
  <si>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</si>
  <si>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</si>
  <si>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</si>
  <si>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</si>
  <si>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</si>
  <si>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</si>
  <si>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</si>
  <si>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</si>
  <si>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</si>
  <si>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</si>
  <si>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</si>
  <si>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</si>
  <si>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</si>
  <si>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</si>
  <si>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</si>
  <si>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</si>
  <si>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</si>
  <si>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</si>
  <si>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</si>
  <si>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</si>
  <si>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</si>
  <si>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</si>
  <si>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</si>
  <si>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</si>
  <si>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</si>
  <si>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</si>
  <si>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</si>
  <si>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</si>
  <si>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</si>
  <si>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</si>
  <si>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</si>
  <si>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</si>
  <si>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</si>
  <si>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</si>
  <si>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</si>
  <si>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</si>
  <si>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</si>
  <si>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</si>
  <si>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</si>
  <si>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</si>
  <si>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</si>
  <si>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</si>
  <si>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</si>
  <si>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</si>
  <si>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</si>
  <si>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</si>
  <si>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</si>
  <si>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</si>
  <si>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</si>
  <si>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</si>
  <si>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</si>
  <si>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</si>
  <si>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</si>
  <si>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</si>
  <si>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</si>
  <si>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</si>
  <si>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</si>
  <si>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</si>
  <si>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</si>
  <si>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</si>
  <si>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</si>
  <si>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</si>
  <si>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</si>
  <si>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</si>
  <si>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</si>
  <si>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</si>
  <si>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</si>
  <si>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</si>
  <si>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</si>
  <si>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</si>
  <si>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</si>
  <si>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</si>
  <si>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</si>
  <si>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</si>
  <si>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</si>
  <si>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</si>
  <si>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</si>
  <si>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</si>
  <si>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</si>
  <si>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</si>
  <si>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</si>
  <si>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</si>
  <si>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</si>
  <si>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</si>
  <si>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</si>
  <si>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</si>
  <si>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</si>
  <si>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</si>
  <si>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</si>
  <si>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</si>
  <si>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</si>
  <si>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</si>
  <si>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</si>
  <si>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</si>
  <si>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</si>
  <si>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</si>
  <si>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</si>
  <si>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</si>
  <si>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</si>
  <si>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</si>
  <si>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</si>
  <si>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</si>
  <si>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</si>
  <si>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</si>
  <si>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</si>
  <si>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</si>
  <si>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</si>
  <si>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</si>
  <si>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</si>
  <si>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</si>
  <si>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</si>
  <si>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</si>
  <si>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</si>
  <si>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</si>
  <si>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</si>
  <si>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</si>
  <si>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</si>
  <si>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</si>
  <si>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</si>
  <si>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</si>
  <si>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</si>
  <si>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</si>
  <si>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</si>
  <si>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</si>
  <si>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</si>
  <si>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</si>
  <si>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</si>
  <si>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</si>
  <si>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</si>
  <si>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</si>
  <si>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</si>
  <si>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</si>
  <si>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</si>
  <si>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</si>
  <si>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</si>
  <si>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</si>
  <si>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</si>
  <si>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</si>
  <si>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</si>
  <si>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</si>
  <si>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</si>
  <si>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</si>
  <si>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</si>
  <si>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</si>
  <si>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</si>
  <si>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</si>
  <si>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</si>
  <si>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</si>
  <si>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</si>
  <si>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</si>
  <si>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</si>
  <si>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</si>
  <si>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</si>
  <si>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</si>
  <si>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</si>
  <si>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</si>
  <si>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</si>
  <si>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</si>
  <si>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</si>
  <si>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</si>
  <si>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</si>
  <si>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</si>
  <si>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</si>
  <si>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</si>
  <si>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</si>
  <si>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</si>
  <si>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</si>
  <si>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</si>
  <si>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</si>
  <si>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</si>
  <si>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</si>
  <si>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</si>
  <si>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</si>
  <si>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</si>
  <si>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</si>
  <si>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</si>
  <si>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</si>
  <si>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</si>
  <si>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</si>
  <si>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</si>
  <si>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</si>
  <si>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</si>
  <si>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</si>
  <si>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</si>
  <si>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</si>
  <si>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</si>
  <si>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</si>
  <si>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</si>
  <si>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</si>
  <si>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</si>
  <si>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</si>
  <si>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</si>
  <si>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</si>
  <si>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</si>
  <si>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</si>
  <si>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</si>
  <si>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</si>
  <si>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</si>
  <si>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</si>
  <si>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</si>
  <si>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</si>
  <si>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</si>
  <si>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</si>
  <si>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</si>
  <si>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</si>
  <si>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</si>
  <si>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</si>
  <si>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</si>
  <si>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</si>
  <si>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</si>
  <si>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</si>
  <si>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</si>
  <si>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</si>
  <si>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</si>
  <si>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</si>
  <si>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</si>
  <si>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</si>
  <si>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</si>
  <si>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</si>
  <si>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</si>
  <si>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</si>
  <si>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</si>
  <si>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</si>
  <si>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</si>
  <si>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</si>
  <si>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</si>
  <si>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</si>
  <si>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</si>
  <si>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</si>
  <si>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</si>
  <si>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</si>
  <si>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</si>
  <si>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</si>
  <si>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</si>
  <si>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</si>
  <si>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</si>
  <si>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</si>
  <si>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</si>
  <si>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</si>
  <si>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</si>
  <si>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</si>
  <si>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</si>
  <si>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</si>
  <si>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</si>
  <si>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</si>
  <si>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</si>
  <si>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</si>
  <si>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</si>
  <si>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</si>
  <si>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</si>
  <si>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</si>
  <si>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</si>
  <si>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</si>
  <si>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</si>
  <si>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</si>
  <si>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</si>
  <si>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</si>
  <si>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</si>
  <si>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</si>
  <si>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</si>
  <si>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</si>
  <si>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</si>
  <si>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</si>
  <si>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</si>
  <si>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</si>
  <si>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</si>
  <si>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</si>
  <si>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</si>
  <si>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</si>
  <si>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</si>
  <si>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</si>
  <si>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</si>
  <si>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</si>
  <si>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</si>
  <si>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</si>
  <si>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</si>
  <si>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</si>
  <si>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</si>
  <si>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</si>
  <si>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</si>
  <si>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</si>
  <si>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</si>
  <si>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</si>
  <si>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</si>
  <si>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</si>
  <si>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</si>
  <si>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</si>
  <si>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</si>
  <si>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</si>
  <si>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</si>
  <si>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</si>
  <si>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</si>
  <si>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</si>
  <si>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</si>
  <si>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</si>
  <si>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</si>
  <si>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</si>
  <si>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</si>
  <si>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</si>
  <si>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</si>
  <si>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</si>
  <si>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</si>
  <si>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</si>
  <si>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</si>
  <si>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</si>
  <si>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</si>
  <si>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</si>
  <si>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</si>
  <si>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</si>
  <si>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</si>
  <si>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</si>
  <si>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</si>
  <si>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</si>
  <si>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</si>
  <si>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</si>
  <si>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</si>
  <si>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</si>
  <si>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</si>
  <si>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</si>
  <si>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</si>
  <si>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</si>
  <si>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</si>
  <si>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</si>
  <si>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</si>
  <si>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</si>
  <si>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</si>
  <si>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</si>
  <si>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</si>
  <si>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</si>
  <si>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</si>
  <si>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</si>
  <si>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</si>
  <si>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</si>
  <si>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</si>
  <si>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</si>
  <si>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</si>
  <si>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Pledged</t>
  </si>
  <si>
    <t>Goal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</si>
  <si>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</si>
  <si>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</si>
  <si>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</si>
  <si>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</si>
  <si>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</si>
  <si>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</si>
  <si>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</si>
  <si>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Cancel</t>
  </si>
  <si>
    <t>food/resturant</t>
  </si>
  <si>
    <t>Standard Deviation</t>
  </si>
  <si>
    <t>Upper quartile</t>
  </si>
  <si>
    <t>Lower quartile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</si>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</sst>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&quot;$&quot;#,##0"/>
    <numFmt numFmtId="167" formatCode="&quot;$&quot;#,##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166" fontId="0" fillId="0" borderId="0" xfId="0" applyNumberFormat="1"/>
    <xf numFmtId="167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7E-4596-8847-3D209E7A79A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7E-4596-8847-3D209E7A79A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7E-4596-8847-3D209E7A7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5278960"/>
        <c:axId val="325279288"/>
      </c:barChart>
      <c:catAx>
        <c:axId val="32527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279288"/>
        <c:crosses val="autoZero"/>
        <c:auto val="1"/>
        <c:lblAlgn val="ctr"/>
        <c:lblOffset val="100"/>
        <c:noMultiLvlLbl val="0"/>
      </c:catAx>
      <c:valAx>
        <c:axId val="32527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27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Statistics'!$A$5:$A$10</c:f>
              <c:strCache>
                <c:ptCount val="5"/>
                <c:pt idx="0">
                  <c:v>gadgets</c:v>
                </c:pt>
                <c:pt idx="1">
                  <c:v>hardware</c:v>
                </c:pt>
                <c:pt idx="2">
                  <c:v>space exploration</c:v>
                </c:pt>
                <c:pt idx="3">
                  <c:v>wearables</c:v>
                </c:pt>
                <c:pt idx="4">
                  <c:v>web</c:v>
                </c:pt>
              </c:strCache>
            </c:strRef>
          </c:cat>
          <c:val>
            <c:numRef>
              <c:f>'Subcategory Statistics'!$B$5:$B$10</c:f>
              <c:numCache>
                <c:formatCode>General</c:formatCode>
                <c:ptCount val="5"/>
                <c:pt idx="2">
                  <c:v>15</c:v>
                </c:pt>
                <c:pt idx="3">
                  <c:v>47</c:v>
                </c:pt>
                <c:pt idx="4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AF-425F-AAA1-A7AE5BCBD6B5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Statistics'!$A$5:$A$10</c:f>
              <c:strCache>
                <c:ptCount val="5"/>
                <c:pt idx="0">
                  <c:v>gadgets</c:v>
                </c:pt>
                <c:pt idx="1">
                  <c:v>hardware</c:v>
                </c:pt>
                <c:pt idx="2">
                  <c:v>space exploration</c:v>
                </c:pt>
                <c:pt idx="3">
                  <c:v>wearables</c:v>
                </c:pt>
                <c:pt idx="4">
                  <c:v>web</c:v>
                </c:pt>
              </c:strCache>
            </c:strRef>
          </c:cat>
          <c:val>
            <c:numRef>
              <c:f>'Subcategory Statistics'!$C$5:$C$10</c:f>
              <c:numCache>
                <c:formatCode>General</c:formatCode>
                <c:ptCount val="5"/>
                <c:pt idx="0">
                  <c:v>13</c:v>
                </c:pt>
                <c:pt idx="2">
                  <c:v>1</c:v>
                </c:pt>
                <c:pt idx="3">
                  <c:v>81</c:v>
                </c:pt>
                <c:pt idx="4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6C-4198-9B87-625BBEC91548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Statistics'!$A$5:$A$10</c:f>
              <c:strCache>
                <c:ptCount val="5"/>
                <c:pt idx="0">
                  <c:v>gadgets</c:v>
                </c:pt>
                <c:pt idx="1">
                  <c:v>hardware</c:v>
                </c:pt>
                <c:pt idx="2">
                  <c:v>space exploration</c:v>
                </c:pt>
                <c:pt idx="3">
                  <c:v>wearables</c:v>
                </c:pt>
                <c:pt idx="4">
                  <c:v>web</c:v>
                </c:pt>
              </c:strCache>
            </c:strRef>
          </c:cat>
          <c:val>
            <c:numRef>
              <c:f>'Subcategory Statistics'!$D$5:$D$10</c:f>
              <c:numCache>
                <c:formatCode>General</c:formatCode>
                <c:ptCount val="5"/>
                <c:pt idx="1">
                  <c:v>103</c:v>
                </c:pt>
                <c:pt idx="2">
                  <c:v>31</c:v>
                </c:pt>
                <c:pt idx="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6C-4198-9B87-625BBEC91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4002960"/>
        <c:axId val="574005256"/>
      </c:barChart>
      <c:catAx>
        <c:axId val="57400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05256"/>
        <c:crosses val="autoZero"/>
        <c:auto val="1"/>
        <c:lblAlgn val="ctr"/>
        <c:lblOffset val="100"/>
        <c:noMultiLvlLbl val="0"/>
      </c:catAx>
      <c:valAx>
        <c:axId val="574005256"/>
        <c:scaling>
          <c:orientation val="minMax"/>
        </c:scaling>
        <c:delete val="0"/>
        <c:axPos val="l"/>
        <c:majorGridlines>
          <c:spPr>
            <a:ln w="9525" cap="flat" cmpd="sng" algn="ctr">
              <a:gradFill flip="none" rotWithShape="1"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62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2700000" scaled="1"/>
                <a:tileRect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0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Date'!$B$7:$B$19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F8-41A1-9F7E-11CC808CE4AA}"/>
            </c:ext>
          </c:extLst>
        </c:ser>
        <c:ser>
          <c:idx val="1"/>
          <c:order val="1"/>
          <c:tx>
            <c:strRef>
              <c:f>'Outcomes Based on Lunch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Date'!$C$7:$C$19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C6-4429-9DB3-4E9DBC4090FC}"/>
            </c:ext>
          </c:extLst>
        </c:ser>
        <c:ser>
          <c:idx val="2"/>
          <c:order val="2"/>
          <c:tx>
            <c:strRef>
              <c:f>'Outcomes Based on Lunch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Date'!$D$7:$D$19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C6-4429-9DB3-4E9DBC409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940280"/>
        <c:axId val="583940608"/>
      </c:lineChart>
      <c:catAx>
        <c:axId val="583940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40608"/>
        <c:crosses val="autoZero"/>
        <c:auto val="1"/>
        <c:lblAlgn val="ctr"/>
        <c:lblOffset val="100"/>
        <c:noMultiLvlLbl val="0"/>
      </c:catAx>
      <c:valAx>
        <c:axId val="5839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40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Goals and Pledged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Goals and Pledged Analysis</a:t>
          </a:r>
        </a:p>
      </cx:txPr>
    </cx:title>
    <cx:plotArea>
      <cx:plotAreaRegion>
        <cx:series layoutId="boxWhisker" uniqueId="{54F63D20-40C0-4371-B70B-6A6DE82B21A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104A48C-9E26-481B-95B6-A6AB5BE6899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40A814E-B080-4E43-AEA2-D17683EC9B43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88900</xdr:rowOff>
    </xdr:from>
    <xdr:to>
      <xdr:col>12</xdr:col>
      <xdr:colOff>393700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0F734-425D-447F-939C-A3583CD58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88900</xdr:rowOff>
    </xdr:from>
    <xdr:to>
      <xdr:col>20</xdr:col>
      <xdr:colOff>304800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CA0A45-6D83-4F01-B2F5-31FC12F39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0</xdr:row>
      <xdr:rowOff>19050</xdr:rowOff>
    </xdr:from>
    <xdr:to>
      <xdr:col>15</xdr:col>
      <xdr:colOff>95250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CE866-631C-475C-B41F-97F4267CE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719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61C41D-B1D6-40D9-AE31-A679E77C01E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02949E3-D1BF-43CA-8404-E4C75B00509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719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za Ya" refreshedDate="44248.541656828704" createdVersion="6" refreshedVersion="6" minRefreshableVersion="3" recordCount="4114" xr:uid="{D9E3AE64-F379-43AD-A675-C813FB00FEC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za Ya" refreshedDate="44248.893192824071" createdVersion="6" refreshedVersion="6" minRefreshableVersion="3" recordCount="4114" xr:uid="{C3E06EC6-7BE0-48BA-9754-395631D399A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251BEA-25D5-4CF3-A04A-B0D53DC8D4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E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46865-29F4-41EC-B1F5-C6851D8CFDD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0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x="29"/>
        <item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x="36"/>
        <item h="1" x="38"/>
        <item h="1" x="32"/>
        <item h="1" x="0"/>
        <item h="1" x="22"/>
        <item h="1" x="17"/>
        <item x="8"/>
        <item x="7"/>
        <item h="1" x="21"/>
        <item t="default"/>
      </items>
    </pivotField>
  </pivotFields>
  <rowFields count="1">
    <field x="17"/>
  </rowFields>
  <rowItems count="6">
    <i>
      <x v="11"/>
    </i>
    <i>
      <x v="12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F07DA-9246-465B-B217-DF553D9061E6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3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16" item="7" hier="-1"/>
    <pageField fld="19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2924" sqref="E292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17968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21.179687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IFERROR((ROUND(E2/L2,2)),0)</f>
        <v>63.92</v>
      </c>
      <c r="Q2" s="11" t="s">
        <v>8308</v>
      </c>
      <c r="R2" t="s">
        <v>8309</v>
      </c>
      <c r="S2" s="9">
        <f>(J2/60/60/24)+DATE(1970,1,1)</f>
        <v>42177.007071759261</v>
      </c>
      <c r="T2" s="9">
        <f>I2/60/60/24+DATE(1970,1,1)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IFERROR((ROUND(E3/L3,2)),0)</f>
        <v>185.48</v>
      </c>
      <c r="Q3" s="11" t="s">
        <v>8308</v>
      </c>
      <c r="R3" t="s">
        <v>8309</v>
      </c>
      <c r="S3" s="9">
        <f t="shared" ref="S3:S66" si="2">(J3/60/60/24)+DATE(1970,1,1)</f>
        <v>42766.600497685184</v>
      </c>
      <c r="T3" s="9">
        <f t="shared" ref="T3:T66" si="3">I3/60/60/24+DATE(1970,1,1)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IFERROR((ROUND(E67/L67,2)),0)</f>
        <v>132.05000000000001</v>
      </c>
      <c r="Q67" s="11" t="s">
        <v>8308</v>
      </c>
      <c r="R67" t="s">
        <v>8310</v>
      </c>
      <c r="S67" s="9">
        <f t="shared" ref="S67:S130" si="6">(J67/60/60/24)+DATE(1970,1,1)</f>
        <v>41835.821226851855</v>
      </c>
      <c r="T67" s="9">
        <f t="shared" ref="T67:T130" si="7">I67/60/60/24+DATE(1970,1,1)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IFERROR((ROUND(E131/L131,2)),0)</f>
        <v>0</v>
      </c>
      <c r="Q131" s="11" t="s">
        <v>8308</v>
      </c>
      <c r="R131" t="s">
        <v>8311</v>
      </c>
      <c r="S131" s="9">
        <f t="shared" ref="S131:S194" si="10">(J131/60/60/24)+DATE(1970,1,1)</f>
        <v>41882.937303240738</v>
      </c>
      <c r="T131" s="9">
        <f t="shared" ref="T131:T194" si="11">I131/60/60/24+DATE(1970,1,1)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IFERROR((ROUND(E195/L195,2)),0)</f>
        <v>0</v>
      </c>
      <c r="Q195" s="11" t="s">
        <v>8308</v>
      </c>
      <c r="R195" t="s">
        <v>8312</v>
      </c>
      <c r="S195" s="9">
        <f t="shared" ref="S195:S258" si="14">(J195/60/60/24)+DATE(1970,1,1)</f>
        <v>41911.934791666667</v>
      </c>
      <c r="T195" s="9">
        <f t="shared" ref="T195:T258" si="15">I195/60/60/24+DATE(1970,1,1)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IFERROR((ROUND(E259/L259,2)),0)</f>
        <v>66.7</v>
      </c>
      <c r="Q259" s="11" t="s">
        <v>8308</v>
      </c>
      <c r="R259" t="s">
        <v>8313</v>
      </c>
      <c r="S259" s="9">
        <f t="shared" ref="S259:S322" si="18">(J259/60/60/24)+DATE(1970,1,1)</f>
        <v>42479.626875000002</v>
      </c>
      <c r="T259" s="9">
        <f t="shared" ref="T259:T322" si="19">I259/60/60/24+DATE(1970,1,1)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IFERROR((ROUND(E323/L323,2)),0)</f>
        <v>106.62</v>
      </c>
      <c r="Q323" s="11" t="s">
        <v>8308</v>
      </c>
      <c r="R323" t="s">
        <v>8313</v>
      </c>
      <c r="S323" s="9">
        <f t="shared" ref="S323:S386" si="22">(J323/60/60/24)+DATE(1970,1,1)</f>
        <v>42647.446597222224</v>
      </c>
      <c r="T323" s="9">
        <f t="shared" ref="T323:T386" si="23">I323/60/60/24+DATE(1970,1,1)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IFERROR((ROUND(E387/L387,2)),0)</f>
        <v>111.8</v>
      </c>
      <c r="Q387" s="11" t="s">
        <v>8308</v>
      </c>
      <c r="R387" t="s">
        <v>8313</v>
      </c>
      <c r="S387" s="9">
        <f t="shared" ref="S387:S450" si="26">(J387/60/60/24)+DATE(1970,1,1)</f>
        <v>41934.584502314814</v>
      </c>
      <c r="T387" s="9">
        <f t="shared" ref="T387:T450" si="27">I387/60/60/24+DATE(1970,1,1)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IFERROR((ROUND(E451/L451,2)),0)</f>
        <v>9</v>
      </c>
      <c r="Q451" s="11" t="s">
        <v>8308</v>
      </c>
      <c r="R451" t="s">
        <v>8314</v>
      </c>
      <c r="S451" s="9">
        <f t="shared" ref="S451:S514" si="30">(J451/60/60/24)+DATE(1970,1,1)</f>
        <v>41534.568113425928</v>
      </c>
      <c r="T451" s="9">
        <f t="shared" ref="T451:T514" si="31">I451/60/60/24+DATE(1970,1,1)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IFERROR((ROUND(E515/L515,2)),0)</f>
        <v>102.38</v>
      </c>
      <c r="Q515" s="11" t="s">
        <v>8308</v>
      </c>
      <c r="R515" t="s">
        <v>8314</v>
      </c>
      <c r="S515" s="9">
        <f t="shared" ref="S515:S578" si="34">(J515/60/60/24)+DATE(1970,1,1)</f>
        <v>42552.653993055559</v>
      </c>
      <c r="T515" s="9">
        <f t="shared" ref="T515:T578" si="35">I515/60/60/24+DATE(1970,1,1)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9">
        <f t="shared" si="34"/>
        <v>42179.344988425932</v>
      </c>
      <c r="T538" s="9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9">
        <f t="shared" si="34"/>
        <v>42031.471666666665</v>
      </c>
      <c r="T578" s="9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IFERROR((ROUND(E579/L579,2)),0)</f>
        <v>10</v>
      </c>
      <c r="Q579" s="11" t="s">
        <v>8317</v>
      </c>
      <c r="R579" t="s">
        <v>8318</v>
      </c>
      <c r="S579" s="9">
        <f t="shared" ref="S579:S642" si="38">(J579/60/60/24)+DATE(1970,1,1)</f>
        <v>42450.589143518519</v>
      </c>
      <c r="T579" s="9">
        <f t="shared" ref="T579:T642" si="39">I579/60/60/24+DATE(1970,1,1)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9">
        <f t="shared" si="38"/>
        <v>42055.739803240736</v>
      </c>
      <c r="T584" s="9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9">
        <f t="shared" si="38"/>
        <v>42283.3909375</v>
      </c>
      <c r="T587" s="9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9">
        <f t="shared" si="38"/>
        <v>42683.420312500006</v>
      </c>
      <c r="T642" s="9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IFERROR((ROUND(E643/L643,2)),0)</f>
        <v>151.32</v>
      </c>
      <c r="Q643" s="11" t="s">
        <v>8317</v>
      </c>
      <c r="R643" t="s">
        <v>8319</v>
      </c>
      <c r="S643" s="9">
        <f t="shared" ref="S643:S706" si="42">(J643/60/60/24)+DATE(1970,1,1)</f>
        <v>42199.57</v>
      </c>
      <c r="T643" s="9">
        <f t="shared" ref="T643:T706" si="43">I643/60/60/24+DATE(1970,1,1)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9">
        <f t="shared" si="42"/>
        <v>42179.160752314812</v>
      </c>
      <c r="T660" s="9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9">
        <f t="shared" si="42"/>
        <v>42726.192916666667</v>
      </c>
      <c r="T706" s="9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IFERROR((ROUND(E707/L707,2)),0)</f>
        <v>195.4</v>
      </c>
      <c r="Q707" s="11" t="s">
        <v>8317</v>
      </c>
      <c r="R707" t="s">
        <v>8319</v>
      </c>
      <c r="S707" s="9">
        <f t="shared" ref="S707:S770" si="46">(J707/60/60/24)+DATE(1970,1,1)</f>
        <v>42726.491643518515</v>
      </c>
      <c r="T707" s="9">
        <f t="shared" ref="T707:T770" si="47">I707/60/60/24+DATE(1970,1,1)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9">
        <f t="shared" si="46"/>
        <v>41940.658645833333</v>
      </c>
      <c r="T718" s="9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9">
        <f t="shared" si="46"/>
        <v>40879.795682870368</v>
      </c>
      <c r="T733" s="9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9">
        <f t="shared" si="46"/>
        <v>41594.207060185188</v>
      </c>
      <c r="T770" s="9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IFERROR((ROUND(E771/L771,2)),0)</f>
        <v>31.85</v>
      </c>
      <c r="Q771" s="11" t="s">
        <v>8320</v>
      </c>
      <c r="R771" t="s">
        <v>8322</v>
      </c>
      <c r="S771" s="9">
        <f t="shared" ref="S771:S834" si="50">(J771/60/60/24)+DATE(1970,1,1)</f>
        <v>41604.996458333335</v>
      </c>
      <c r="T771" s="9">
        <f t="shared" ref="T771:T834" si="51">I771/60/60/24+DATE(1970,1,1)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9">
        <f t="shared" si="50"/>
        <v>41116.758125</v>
      </c>
      <c r="T784" s="9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9">
        <f t="shared" si="50"/>
        <v>40869.675173611111</v>
      </c>
      <c r="T834" s="9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IFERROR((ROUND(E835/L835,2)),0)</f>
        <v>148.78</v>
      </c>
      <c r="Q835" s="11" t="s">
        <v>8323</v>
      </c>
      <c r="R835" t="s">
        <v>8324</v>
      </c>
      <c r="S835" s="9">
        <f t="shared" ref="S835:S898" si="54">(J835/60/60/24)+DATE(1970,1,1)</f>
        <v>41718.878182870372</v>
      </c>
      <c r="T835" s="9">
        <f t="shared" ref="T835:T898" si="55">I835/60/60/24+DATE(1970,1,1)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9">
        <f t="shared" si="54"/>
        <v>41005.45784722222</v>
      </c>
      <c r="T837" s="9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9">
        <f t="shared" si="54"/>
        <v>42128.820231481484</v>
      </c>
      <c r="T861" s="9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9">
        <f t="shared" si="54"/>
        <v>42218.872986111113</v>
      </c>
      <c r="T898" s="9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IFERROR((ROUND(E899/L899,2)),0)</f>
        <v>0</v>
      </c>
      <c r="Q899" s="11" t="s">
        <v>8323</v>
      </c>
      <c r="R899" t="s">
        <v>8327</v>
      </c>
      <c r="S899" s="9">
        <f t="shared" ref="S899:S962" si="58">(J899/60/60/24)+DATE(1970,1,1)</f>
        <v>41211.688750000001</v>
      </c>
      <c r="T899" s="9">
        <f t="shared" ref="T899:T962" si="59">I899/60/60/24+DATE(1970,1,1)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9">
        <f t="shared" si="58"/>
        <v>41180.86241898148</v>
      </c>
      <c r="T930" s="9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9">
        <f t="shared" si="58"/>
        <v>41733.737083333333</v>
      </c>
      <c r="T936" s="9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9">
        <f t="shared" si="58"/>
        <v>42766.626793981486</v>
      </c>
      <c r="T962" s="9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IFERROR((ROUND(E963/L963,2)),0)</f>
        <v>364.35</v>
      </c>
      <c r="Q963" s="11" t="s">
        <v>8317</v>
      </c>
      <c r="R963" t="s">
        <v>8319</v>
      </c>
      <c r="S963" s="9">
        <f t="shared" ref="S963:S1026" si="62">(J963/60/60/24)+DATE(1970,1,1)</f>
        <v>42740.693692129629</v>
      </c>
      <c r="T963" s="9">
        <f t="shared" ref="T963:T1026" si="63">I963/60/60/24+DATE(1970,1,1)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9">
        <f t="shared" si="62"/>
        <v>42324.767361111109</v>
      </c>
      <c r="T988" s="9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9">
        <f t="shared" si="62"/>
        <v>42370.580590277779</v>
      </c>
      <c r="T1026" s="9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IFERROR((ROUND(E1027/L1027,2)),0)</f>
        <v>71.849999999999994</v>
      </c>
      <c r="Q1027" s="11" t="s">
        <v>8323</v>
      </c>
      <c r="R1027" t="s">
        <v>8328</v>
      </c>
      <c r="S1027" s="9">
        <f t="shared" ref="S1027:S1090" si="66">(J1027/60/60/24)+DATE(1970,1,1)</f>
        <v>42049.833761574075</v>
      </c>
      <c r="T1027" s="9">
        <f t="shared" ref="T1027:T1090" si="67">I1027/60/60/24+DATE(1970,1,1)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9">
        <f t="shared" si="66"/>
        <v>42047.900960648149</v>
      </c>
      <c r="T1060" s="9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9">
        <f t="shared" si="66"/>
        <v>41723.799386574072</v>
      </c>
      <c r="T1090" s="9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IFERROR((ROUND(E1091/L1091,2)),0)</f>
        <v>23.96</v>
      </c>
      <c r="Q1091" s="11" t="s">
        <v>8331</v>
      </c>
      <c r="R1091" t="s">
        <v>8332</v>
      </c>
      <c r="S1091" s="9">
        <f t="shared" ref="S1091:S1154" si="70">(J1091/60/60/24)+DATE(1970,1,1)</f>
        <v>42151.189525462964</v>
      </c>
      <c r="T1091" s="9">
        <f t="shared" ref="T1091:T1154" si="71">I1091/60/60/24+DATE(1970,1,1)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9">
        <f t="shared" si="70"/>
        <v>42109.709629629629</v>
      </c>
      <c r="T1154" s="9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IFERROR((ROUND(E1155/L1155,2)),0)</f>
        <v>50</v>
      </c>
      <c r="Q1155" s="11" t="s">
        <v>8334</v>
      </c>
      <c r="R1155" t="s">
        <v>8335</v>
      </c>
      <c r="S1155" s="9">
        <f t="shared" ref="S1155:S1218" si="74">(J1155/60/60/24)+DATE(1970,1,1)</f>
        <v>42143.714178240742</v>
      </c>
      <c r="T1155" s="9">
        <f t="shared" ref="T1155:T1218" si="75">I1155/60/60/24+DATE(1970,1,1)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9">
        <f t="shared" si="74"/>
        <v>42247.616400462968</v>
      </c>
      <c r="T1218" s="9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IFERROR((ROUND(E1219/L1219,2)),0)</f>
        <v>148.57</v>
      </c>
      <c r="Q1219" s="11" t="s">
        <v>8336</v>
      </c>
      <c r="R1219" t="s">
        <v>8337</v>
      </c>
      <c r="S1219" s="9">
        <f t="shared" ref="S1219:S1282" si="78">(J1219/60/60/24)+DATE(1970,1,1)</f>
        <v>42535.809490740736</v>
      </c>
      <c r="T1219" s="9">
        <f t="shared" ref="T1219:T1282" si="79">I1219/60/60/24+DATE(1970,1,1)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9">
        <f t="shared" si="78"/>
        <v>42680.47555555556</v>
      </c>
      <c r="T1223" s="9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9">
        <f t="shared" si="78"/>
        <v>41355.825497685182</v>
      </c>
      <c r="T1246" s="9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9">
        <f t="shared" si="78"/>
        <v>42445.823055555549</v>
      </c>
      <c r="T1271" s="9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9">
        <f t="shared" si="78"/>
        <v>40513.757569444446</v>
      </c>
      <c r="T1282" s="9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IFERROR((ROUND(E1283/L1283,2)),0)</f>
        <v>104.73</v>
      </c>
      <c r="Q1283" s="11" t="s">
        <v>8323</v>
      </c>
      <c r="R1283" t="s">
        <v>8324</v>
      </c>
      <c r="S1283" s="9">
        <f t="shared" ref="S1283:S1346" si="82">(J1283/60/60/24)+DATE(1970,1,1)</f>
        <v>41463.743472222224</v>
      </c>
      <c r="T1283" s="9">
        <f t="shared" ref="T1283:T1346" si="83">I1283/60/60/24+DATE(1970,1,1)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9">
        <f t="shared" si="82"/>
        <v>42522.789803240739</v>
      </c>
      <c r="T1346" s="9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IFERROR((ROUND(E1347/L1347,2)),0)</f>
        <v>53.57</v>
      </c>
      <c r="Q1347" s="11" t="s">
        <v>8320</v>
      </c>
      <c r="R1347" t="s">
        <v>8321</v>
      </c>
      <c r="S1347" s="9">
        <f t="shared" ref="S1347:S1410" si="86">(J1347/60/60/24)+DATE(1970,1,1)</f>
        <v>41799.814340277779</v>
      </c>
      <c r="T1347" s="9">
        <f t="shared" ref="T1347:T1410" si="87">I1347/60/60/24+DATE(1970,1,1)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9">
        <f t="shared" si="86"/>
        <v>41309.11791666667</v>
      </c>
      <c r="T1355" s="9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9">
        <f t="shared" si="86"/>
        <v>42752.144976851851</v>
      </c>
      <c r="T1396" s="9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9">
        <f t="shared" si="86"/>
        <v>42291.872175925921</v>
      </c>
      <c r="T1410" s="9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IFERROR((ROUND(E1411/L1411,2)),0)</f>
        <v>0</v>
      </c>
      <c r="Q1411" s="11" t="s">
        <v>8320</v>
      </c>
      <c r="R1411" t="s">
        <v>8339</v>
      </c>
      <c r="S1411" s="9">
        <f t="shared" ref="S1411:S1474" si="90">(J1411/60/60/24)+DATE(1970,1,1)</f>
        <v>41945.133506944447</v>
      </c>
      <c r="T1411" s="9">
        <f t="shared" ref="T1411:T1474" si="91">I1411/60/60/24+DATE(1970,1,1)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9">
        <f t="shared" si="90"/>
        <v>41899.645300925928</v>
      </c>
      <c r="T1463" s="9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9">
        <f t="shared" si="90"/>
        <v>41533.542858796296</v>
      </c>
      <c r="T1474" s="9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IFERROR((ROUND(E1475/L1475,2)),0)</f>
        <v>38.46</v>
      </c>
      <c r="Q1475" s="11" t="s">
        <v>8320</v>
      </c>
      <c r="R1475" t="s">
        <v>8340</v>
      </c>
      <c r="S1475" s="9">
        <f t="shared" ref="S1475:S1538" si="94">(J1475/60/60/24)+DATE(1970,1,1)</f>
        <v>40939.979618055557</v>
      </c>
      <c r="T1475" s="9">
        <f t="shared" ref="T1475:T1538" si="95">I1475/60/60/24+DATE(1970,1,1)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9">
        <f t="shared" si="94"/>
        <v>41964.751342592594</v>
      </c>
      <c r="T1525" s="9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9">
        <f t="shared" si="94"/>
        <v>42736.732893518521</v>
      </c>
      <c r="T1530" s="9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9">
        <f t="shared" si="94"/>
        <v>42213.802199074074</v>
      </c>
      <c r="T1538" s="9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IFERROR((ROUND(E1539/L1539,2)),0)</f>
        <v>96.38</v>
      </c>
      <c r="Q1539" s="11" t="s">
        <v>8336</v>
      </c>
      <c r="R1539" t="s">
        <v>8337</v>
      </c>
      <c r="S1539" s="9">
        <f t="shared" ref="S1539:S1602" si="98">(J1539/60/60/24)+DATE(1970,1,1)</f>
        <v>42552.315127314811</v>
      </c>
      <c r="T1539" s="9">
        <f t="shared" ref="T1539:T1602" si="99">I1539/60/60/24+DATE(1970,1,1)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9">
        <f t="shared" si="98"/>
        <v>41671.936863425923</v>
      </c>
      <c r="T1569" s="9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9">
        <f t="shared" si="98"/>
        <v>41791.057314814818</v>
      </c>
      <c r="T1602" s="9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IFERROR((ROUND(E1603/L1603,2)),0)</f>
        <v>48.33</v>
      </c>
      <c r="Q1603" s="11" t="s">
        <v>8323</v>
      </c>
      <c r="R1603" t="s">
        <v>8324</v>
      </c>
      <c r="S1603" s="9">
        <f t="shared" ref="S1603:S1666" si="102">(J1603/60/60/24)+DATE(1970,1,1)</f>
        <v>40638.092974537038</v>
      </c>
      <c r="T1603" s="9">
        <f t="shared" ref="T1603:T1666" si="103">I1603/60/60/24+DATE(1970,1,1)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9">
        <f t="shared" si="102"/>
        <v>40939.761782407404</v>
      </c>
      <c r="T1666" s="9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IFERROR((ROUND(E1667/L1667,2)),0)</f>
        <v>44.96</v>
      </c>
      <c r="Q1667" s="11" t="s">
        <v>8323</v>
      </c>
      <c r="R1667" t="s">
        <v>8344</v>
      </c>
      <c r="S1667" s="9">
        <f t="shared" ref="S1667:S1730" si="106">(J1667/60/60/24)+DATE(1970,1,1)</f>
        <v>40564.649456018517</v>
      </c>
      <c r="T1667" s="9">
        <f t="shared" ref="T1667:T1730" si="107">I1667/60/60/24+DATE(1970,1,1)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9">
        <f t="shared" si="106"/>
        <v>42268.625856481478</v>
      </c>
      <c r="T1730" s="9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IFERROR((ROUND(E1731/L1731,2)),0)</f>
        <v>0</v>
      </c>
      <c r="Q1731" s="11" t="s">
        <v>8323</v>
      </c>
      <c r="R1731" t="s">
        <v>8345</v>
      </c>
      <c r="S1731" s="9">
        <f t="shared" ref="S1731:S1794" si="110">(J1731/60/60/24)+DATE(1970,1,1)</f>
        <v>42471.052152777775</v>
      </c>
      <c r="T1731" s="9">
        <f t="shared" ref="T1731:T1794" si="111">I1731/60/60/24+DATE(1970,1,1)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9">
        <f t="shared" si="110"/>
        <v>42189.031041666662</v>
      </c>
      <c r="T1794" s="9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IFERROR((ROUND(E1795/L1795,2)),0)</f>
        <v>20</v>
      </c>
      <c r="Q1795" s="11" t="s">
        <v>8336</v>
      </c>
      <c r="R1795" t="s">
        <v>8337</v>
      </c>
      <c r="S1795" s="9">
        <f t="shared" ref="S1795:S1858" si="114">(J1795/60/60/24)+DATE(1970,1,1)</f>
        <v>41940.89166666667</v>
      </c>
      <c r="T1795" s="9">
        <f t="shared" ref="T1795:T1858" si="115">I1795/60/60/24+DATE(1970,1,1)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9">
        <f t="shared" si="114"/>
        <v>41817.854999999996</v>
      </c>
      <c r="T1858" s="9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IFERROR((ROUND(E1859/L1859,2)),0)</f>
        <v>136.36000000000001</v>
      </c>
      <c r="Q1859" s="11" t="s">
        <v>8323</v>
      </c>
      <c r="R1859" t="s">
        <v>8324</v>
      </c>
      <c r="S1859" s="9">
        <f t="shared" ref="S1859:S1922" si="118">(J1859/60/60/24)+DATE(1970,1,1)</f>
        <v>41864.76866898148</v>
      </c>
      <c r="T1859" s="9">
        <f t="shared" ref="T1859:T1922" si="119">I1859/60/60/24+DATE(1970,1,1)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9">
        <f t="shared" si="118"/>
        <v>42270.875706018516</v>
      </c>
      <c r="T1922" s="9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IFERROR((ROUND(E1923/L1923,2)),0)</f>
        <v>54</v>
      </c>
      <c r="Q1923" s="11" t="s">
        <v>8323</v>
      </c>
      <c r="R1923" t="s">
        <v>8327</v>
      </c>
      <c r="S1923" s="9">
        <f t="shared" ref="S1923:S1986" si="122">(J1923/60/60/24)+DATE(1970,1,1)</f>
        <v>41074.221562500003</v>
      </c>
      <c r="T1923" s="9">
        <f t="shared" ref="T1923:T1986" si="123">I1923/60/60/24+DATE(1970,1,1)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9">
        <f t="shared" si="122"/>
        <v>41871.845601851855</v>
      </c>
      <c r="T1961" s="9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9">
        <f t="shared" si="122"/>
        <v>41913.790289351848</v>
      </c>
      <c r="T1986" s="9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IFERROR((ROUND(E1987/L1987,2)),0)</f>
        <v>12.75</v>
      </c>
      <c r="Q1987" s="11" t="s">
        <v>8336</v>
      </c>
      <c r="R1987" t="s">
        <v>8348</v>
      </c>
      <c r="S1987" s="9">
        <f t="shared" ref="S1987:S2050" si="126">(J1987/60/60/24)+DATE(1970,1,1)</f>
        <v>42555.698738425926</v>
      </c>
      <c r="T1987" s="9">
        <f t="shared" ref="T1987:T2050" si="127">I1987/60/60/24+DATE(1970,1,1)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9">
        <f t="shared" si="126"/>
        <v>41387.651516203703</v>
      </c>
      <c r="T2050" s="9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IFERROR((ROUND(E2051/L2051,2)),0)</f>
        <v>80.989999999999995</v>
      </c>
      <c r="Q2051" s="11" t="s">
        <v>8317</v>
      </c>
      <c r="R2051" t="s">
        <v>8347</v>
      </c>
      <c r="S2051" s="9">
        <f t="shared" ref="S2051:S2114" si="130">(J2051/60/60/24)+DATE(1970,1,1)</f>
        <v>41575.527349537035</v>
      </c>
      <c r="T2051" s="9">
        <f t="shared" ref="T2051:T2114" si="131">I2051/60/60/24+DATE(1970,1,1)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9">
        <f t="shared" si="130"/>
        <v>41365.928159722222</v>
      </c>
      <c r="T2114" s="9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IFERROR((ROUND(E2115/L2115,2)),0)</f>
        <v>68.599999999999994</v>
      </c>
      <c r="Q2115" s="11" t="s">
        <v>8323</v>
      </c>
      <c r="R2115" t="s">
        <v>8327</v>
      </c>
      <c r="S2115" s="9">
        <f t="shared" ref="S2115:S2178" si="134">(J2115/60/60/24)+DATE(1970,1,1)</f>
        <v>41870.86546296296</v>
      </c>
      <c r="T2115" s="9">
        <f t="shared" ref="T2115:T2178" si="135">I2115/60/60/24+DATE(1970,1,1)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9">
        <f t="shared" si="134"/>
        <v>40355.024953703702</v>
      </c>
      <c r="T2151" s="9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9">
        <f t="shared" si="134"/>
        <v>42096.633206018523</v>
      </c>
      <c r="T2178" s="9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IFERROR((ROUND(E2179/L2179,2)),0)</f>
        <v>65.87</v>
      </c>
      <c r="Q2179" s="11" t="s">
        <v>8323</v>
      </c>
      <c r="R2179" t="s">
        <v>8324</v>
      </c>
      <c r="S2179" s="9">
        <f t="shared" ref="S2179:S2242" si="138">(J2179/60/60/24)+DATE(1970,1,1)</f>
        <v>42502.250775462962</v>
      </c>
      <c r="T2179" s="9">
        <f t="shared" ref="T2179:T2242" si="139">I2179/60/60/24+DATE(1970,1,1)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9">
        <f t="shared" si="138"/>
        <v>42331.378923611104</v>
      </c>
      <c r="T2235" s="9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9">
        <f t="shared" si="138"/>
        <v>42452.825740740736</v>
      </c>
      <c r="T2242" s="9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IFERROR((ROUND(E2243/L2243,2)),0)</f>
        <v>49.47</v>
      </c>
      <c r="Q2243" s="11" t="s">
        <v>8331</v>
      </c>
      <c r="R2243" t="s">
        <v>8349</v>
      </c>
      <c r="S2243" s="9">
        <f t="shared" ref="S2243:S2306" si="142">(J2243/60/60/24)+DATE(1970,1,1)</f>
        <v>42766.827546296292</v>
      </c>
      <c r="T2243" s="9">
        <f t="shared" ref="T2243:T2306" si="143">I2243/60/60/24+DATE(1970,1,1)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9">
        <f t="shared" si="142"/>
        <v>40502.815868055557</v>
      </c>
      <c r="T2306" s="9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IFERROR((ROUND(E2307/L2307,2)),0)</f>
        <v>109.11</v>
      </c>
      <c r="Q2307" s="11" t="s">
        <v>8323</v>
      </c>
      <c r="R2307" t="s">
        <v>8327</v>
      </c>
      <c r="S2307" s="9">
        <f t="shared" ref="S2307:S2370" si="146">(J2307/60/60/24)+DATE(1970,1,1)</f>
        <v>41834.695277777777</v>
      </c>
      <c r="T2307" s="9">
        <f t="shared" ref="T2307:T2370" si="147">I2307/60/60/24+DATE(1970,1,1)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9">
        <f t="shared" si="146"/>
        <v>42063.721817129626</v>
      </c>
      <c r="T2370" s="9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IFERROR((ROUND(E2371/L2371,2)),0)</f>
        <v>0</v>
      </c>
      <c r="Q2371" s="11" t="s">
        <v>8317</v>
      </c>
      <c r="R2371" t="s">
        <v>8318</v>
      </c>
      <c r="S2371" s="9">
        <f t="shared" ref="S2371:S2434" si="150">(J2371/60/60/24)+DATE(1970,1,1)</f>
        <v>42380.812627314815</v>
      </c>
      <c r="T2371" s="9">
        <f t="shared" ref="T2371:T2434" si="151">I2371/60/60/24+DATE(1970,1,1)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9">
        <f t="shared" si="150"/>
        <v>42041.218715277777</v>
      </c>
      <c r="T2434" s="9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IFERROR((ROUND(E2435/L2435,2)),0)</f>
        <v>0</v>
      </c>
      <c r="Q2435" s="11" t="s">
        <v>8334</v>
      </c>
      <c r="R2435" t="s">
        <v>8335</v>
      </c>
      <c r="S2435" s="9">
        <f t="shared" ref="S2435:S2498" si="154">(J2435/60/60/24)+DATE(1970,1,1)</f>
        <v>42397.89980324074</v>
      </c>
      <c r="T2435" s="9">
        <f t="shared" ref="T2435:T2498" si="155">I2435/60/60/24+DATE(1970,1,1)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9">
        <f t="shared" si="154"/>
        <v>41327.996435185189</v>
      </c>
      <c r="T2498" s="9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IFERROR((ROUND(E2499/L2499,2)),0)</f>
        <v>80.55</v>
      </c>
      <c r="Q2499" s="11" t="s">
        <v>8323</v>
      </c>
      <c r="R2499" t="s">
        <v>8327</v>
      </c>
      <c r="S2499" s="9">
        <f t="shared" ref="S2499:S2562" si="158">(J2499/60/60/24)+DATE(1970,1,1)</f>
        <v>40730.878912037035</v>
      </c>
      <c r="T2499" s="9">
        <f t="shared" ref="T2499:T2562" si="159">I2499/60/60/24+DATE(1970,1,1)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9">
        <f t="shared" si="158"/>
        <v>42039.951087962967</v>
      </c>
      <c r="T2562" s="9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IFERROR((ROUND(E2563/L2563,2)),0)</f>
        <v>0</v>
      </c>
      <c r="Q2563" s="11" t="s">
        <v>8334</v>
      </c>
      <c r="R2563" t="s">
        <v>8335</v>
      </c>
      <c r="S2563" s="9">
        <f t="shared" ref="S2563:S2626" si="162">(J2563/60/60/24)+DATE(1970,1,1)</f>
        <v>42260.528807870374</v>
      </c>
      <c r="T2563" s="9">
        <f t="shared" ref="T2563:T2626" si="163">I2563/60/60/24+DATE(1970,1,1)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9">
        <f t="shared" si="162"/>
        <v>41144.42155092593</v>
      </c>
      <c r="T2626" s="9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IFERROR((ROUND(E2627/L2627,2)),0)</f>
        <v>27.58</v>
      </c>
      <c r="Q2627" s="11" t="s">
        <v>8317</v>
      </c>
      <c r="R2627" t="s">
        <v>8353</v>
      </c>
      <c r="S2627" s="9">
        <f t="shared" ref="S2627:S2690" si="166">(J2627/60/60/24)+DATE(1970,1,1)</f>
        <v>42658.810277777782</v>
      </c>
      <c r="T2627" s="9">
        <f t="shared" ref="T2627:T2690" si="167">I2627/60/60/24+DATE(1970,1,1)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9">
        <f t="shared" si="166"/>
        <v>42028.118865740747</v>
      </c>
      <c r="T2690" s="9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IFERROR((ROUND(E2691/L2691,2)),0)</f>
        <v>1</v>
      </c>
      <c r="Q2691" s="11" t="s">
        <v>8334</v>
      </c>
      <c r="R2691" t="s">
        <v>8335</v>
      </c>
      <c r="S2691" s="9">
        <f t="shared" ref="S2691:S2754" si="170">(J2691/60/60/24)+DATE(1970,1,1)</f>
        <v>42551.961689814809</v>
      </c>
      <c r="T2691" s="9">
        <f t="shared" ref="T2691:T2754" si="171">I2691/60/60/24+DATE(1970,1,1)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9">
        <f t="shared" si="170"/>
        <v>40855.765092592592</v>
      </c>
      <c r="T2754" s="9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IFERROR((ROUND(E2755/L2755,2)),0)</f>
        <v>47.5</v>
      </c>
      <c r="Q2755" s="11" t="s">
        <v>8320</v>
      </c>
      <c r="R2755" t="s">
        <v>8356</v>
      </c>
      <c r="S2755" s="9">
        <f t="shared" ref="S2755:S2818" si="174">(J2755/60/60/24)+DATE(1970,1,1)</f>
        <v>41117.900729166664</v>
      </c>
      <c r="T2755" s="9">
        <f t="shared" ref="T2755:T2818" si="175">I2755/60/60/24+DATE(1970,1,1)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9">
        <f t="shared" si="174"/>
        <v>42188.467499999999</v>
      </c>
      <c r="T2818" s="9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IFERROR((ROUND(E2819/L2819,2)),0)</f>
        <v>23.64</v>
      </c>
      <c r="Q2819" s="11" t="s">
        <v>8315</v>
      </c>
      <c r="R2819" t="s">
        <v>8316</v>
      </c>
      <c r="S2819" s="9">
        <f t="shared" ref="S2819:S2882" si="178">(J2819/60/60/24)+DATE(1970,1,1)</f>
        <v>42023.634976851856</v>
      </c>
      <c r="T2819" s="9">
        <f t="shared" ref="T2819:T2882" si="179">I2819/60/60/24+DATE(1970,1,1)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9">
        <f t="shared" si="178"/>
        <v>42192.905694444446</v>
      </c>
      <c r="T2882" s="9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IFERROR((ROUND(E2883/L2883,2)),0)</f>
        <v>0</v>
      </c>
      <c r="Q2883" s="11" t="s">
        <v>8315</v>
      </c>
      <c r="R2883" t="s">
        <v>8316</v>
      </c>
      <c r="S2883" s="9">
        <f t="shared" ref="S2883:S2946" si="182">(J2883/60/60/24)+DATE(1970,1,1)</f>
        <v>41916.597638888888</v>
      </c>
      <c r="T2883" s="9">
        <f t="shared" ref="T2883:T2946" si="183">I2883/60/60/24+DATE(1970,1,1)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9">
        <f t="shared" si="182"/>
        <v>42132.9143287037</v>
      </c>
      <c r="T2946" s="9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IFERROR((ROUND(E2947/L2947,2)),0)</f>
        <v>0</v>
      </c>
      <c r="Q2947" s="11" t="s">
        <v>8315</v>
      </c>
      <c r="R2947" t="s">
        <v>8355</v>
      </c>
      <c r="S2947" s="9">
        <f t="shared" ref="S2947:S3010" si="186">(J2947/60/60/24)+DATE(1970,1,1)</f>
        <v>42118.139583333337</v>
      </c>
      <c r="T2947" s="9">
        <f t="shared" ref="T2947:T3010" si="187">I2947/60/60/24+DATE(1970,1,1)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9">
        <f t="shared" si="186"/>
        <v>42360.212025462963</v>
      </c>
      <c r="T3010" s="9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IFERROR((ROUND(E3011/L3011,2)),0)</f>
        <v>233.9</v>
      </c>
      <c r="Q3011" s="11" t="s">
        <v>8315</v>
      </c>
      <c r="R3011" t="s">
        <v>8355</v>
      </c>
      <c r="S3011" s="9">
        <f t="shared" ref="S3011:S3074" si="190">(J3011/60/60/24)+DATE(1970,1,1)</f>
        <v>41939.569907407407</v>
      </c>
      <c r="T3011" s="9">
        <f t="shared" ref="T3011:T3074" si="191">I3011/60/60/24+DATE(1970,1,1)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9">
        <f t="shared" si="190"/>
        <v>42658.690532407403</v>
      </c>
      <c r="T3074" s="9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IFERROR((ROUND(E3075/L3075,2)),0)</f>
        <v>92.14</v>
      </c>
      <c r="Q3075" s="11" t="s">
        <v>8315</v>
      </c>
      <c r="R3075" t="s">
        <v>8355</v>
      </c>
      <c r="S3075" s="9">
        <f t="shared" ref="S3075:S3138" si="194">(J3075/60/60/24)+DATE(1970,1,1)</f>
        <v>42111.684027777781</v>
      </c>
      <c r="T3075" s="9">
        <f t="shared" ref="T3075:T3138" si="195">I3075/60/60/24+DATE(1970,1,1)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9">
        <f t="shared" si="194"/>
        <v>42789.462430555555</v>
      </c>
      <c r="T3138" s="9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IFERROR((ROUND(E3139/L3139,2)),0)</f>
        <v>50</v>
      </c>
      <c r="Q3139" s="11" t="s">
        <v>8315</v>
      </c>
      <c r="R3139" t="s">
        <v>8316</v>
      </c>
      <c r="S3139" s="9">
        <f t="shared" ref="S3139:S3202" si="198">(J3139/60/60/24)+DATE(1970,1,1)</f>
        <v>42807.885057870371</v>
      </c>
      <c r="T3139" s="9">
        <f t="shared" ref="T3139:T3202" si="199">I3139/60/60/24+DATE(1970,1,1)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9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IFERROR((ROUND(E3203/L3203,2)),0)</f>
        <v>12.5</v>
      </c>
      <c r="Q3203" s="11" t="s">
        <v>8315</v>
      </c>
      <c r="R3203" t="s">
        <v>8357</v>
      </c>
      <c r="S3203" s="9">
        <f t="shared" ref="S3203:S3266" si="202">(J3203/60/60/24)+DATE(1970,1,1)</f>
        <v>41861.767094907409</v>
      </c>
      <c r="T3203" s="9">
        <f t="shared" ref="T3203:T3266" si="203">I3203/60/60/24+DATE(1970,1,1)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9">
        <f t="shared" si="202"/>
        <v>42016.800208333334</v>
      </c>
      <c r="T3266" s="9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IFERROR((ROUND(E3267/L3267,2)),0)</f>
        <v>70.290000000000006</v>
      </c>
      <c r="Q3267" s="11" t="s">
        <v>8315</v>
      </c>
      <c r="R3267" t="s">
        <v>8316</v>
      </c>
      <c r="S3267" s="9">
        <f t="shared" ref="S3267:S3330" si="206">(J3267/60/60/24)+DATE(1970,1,1)</f>
        <v>42311.711979166663</v>
      </c>
      <c r="T3267" s="9">
        <f t="shared" ref="T3267:T3330" si="207">I3267/60/60/24+DATE(1970,1,1)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9">
        <f t="shared" si="206"/>
        <v>41822.57503472222</v>
      </c>
      <c r="T3330" s="9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IFERROR((ROUND(E3331/L3331,2)),0)</f>
        <v>44.92</v>
      </c>
      <c r="Q3331" s="11" t="s">
        <v>8315</v>
      </c>
      <c r="R3331" t="s">
        <v>8316</v>
      </c>
      <c r="S3331" s="9">
        <f t="shared" ref="S3331:S3394" si="210">(J3331/60/60/24)+DATE(1970,1,1)</f>
        <v>41837.323009259257</v>
      </c>
      <c r="T3331" s="9">
        <f t="shared" ref="T3331:T3394" si="211">I3331/60/60/24+DATE(1970,1,1)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9">
        <f t="shared" si="210"/>
        <v>41953.8675</v>
      </c>
      <c r="T3387" s="9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9">
        <f t="shared" si="210"/>
        <v>42446.845543981486</v>
      </c>
      <c r="T3394" s="9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IFERROR((ROUND(E3395/L3395,2)),0)</f>
        <v>36.07</v>
      </c>
      <c r="Q3395" s="11" t="s">
        <v>8315</v>
      </c>
      <c r="R3395" t="s">
        <v>8316</v>
      </c>
      <c r="S3395" s="9">
        <f t="shared" ref="S3395:S3458" si="214">(J3395/60/60/24)+DATE(1970,1,1)</f>
        <v>41923.921643518523</v>
      </c>
      <c r="T3395" s="9">
        <f t="shared" ref="T3395:T3458" si="215">I3395/60/60/24+DATE(1970,1,1)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9">
        <f t="shared" si="214"/>
        <v>41821.205636574072</v>
      </c>
      <c r="T3458" s="9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IFERROR((ROUND(E3459/L3459,2)),0)</f>
        <v>50.98</v>
      </c>
      <c r="Q3459" s="11" t="s">
        <v>8315</v>
      </c>
      <c r="R3459" t="s">
        <v>8316</v>
      </c>
      <c r="S3459" s="9">
        <f t="shared" ref="S3459:S3522" si="218">(J3459/60/60/24)+DATE(1970,1,1)</f>
        <v>42016.706678240742</v>
      </c>
      <c r="T3459" s="9">
        <f t="shared" ref="T3459:T3522" si="219">I3459/60/60/24+DATE(1970,1,1)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9">
        <f t="shared" si="218"/>
        <v>42227.824212962965</v>
      </c>
      <c r="T3522" s="9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IFERROR((ROUND(E3523/L3523,2)),0)</f>
        <v>45.62</v>
      </c>
      <c r="Q3523" s="11" t="s">
        <v>8315</v>
      </c>
      <c r="R3523" t="s">
        <v>8316</v>
      </c>
      <c r="S3523" s="9">
        <f t="shared" ref="S3523:S3586" si="222">(J3523/60/60/24)+DATE(1970,1,1)</f>
        <v>41881.361342592594</v>
      </c>
      <c r="T3523" s="9">
        <f t="shared" ref="T3523:T3586" si="223">I3523/60/60/24+DATE(1970,1,1)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9">
        <f t="shared" si="222"/>
        <v>42168.316481481481</v>
      </c>
      <c r="T3586" s="9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IFERROR((ROUND(E3587/L3587,2)),0)</f>
        <v>176.09</v>
      </c>
      <c r="Q3587" s="11" t="s">
        <v>8315</v>
      </c>
      <c r="R3587" t="s">
        <v>8316</v>
      </c>
      <c r="S3587" s="9">
        <f t="shared" ref="S3587:S3650" si="226">(J3587/60/60/24)+DATE(1970,1,1)</f>
        <v>41964.716319444444</v>
      </c>
      <c r="T3587" s="9">
        <f t="shared" ref="T3587:T3650" si="227">I3587/60/60/24+DATE(1970,1,1)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9">
        <f t="shared" si="226"/>
        <v>41887.292187500003</v>
      </c>
      <c r="T3650" s="9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IFERROR((ROUND(E3651/L3651,2)),0)</f>
        <v>97.5</v>
      </c>
      <c r="Q3651" s="11" t="s">
        <v>8315</v>
      </c>
      <c r="R3651" t="s">
        <v>8316</v>
      </c>
      <c r="S3651" s="9">
        <f t="shared" ref="S3651:S3714" si="230">(J3651/60/60/24)+DATE(1970,1,1)</f>
        <v>41780.712893518517</v>
      </c>
      <c r="T3651" s="9">
        <f t="shared" ref="T3651:T3714" si="231">I3651/60/60/24+DATE(1970,1,1)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9">
        <f t="shared" si="230"/>
        <v>42134.172071759262</v>
      </c>
      <c r="T3714" s="9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IFERROR((ROUND(E3715/L3715,2)),0)</f>
        <v>106.84</v>
      </c>
      <c r="Q3715" s="11" t="s">
        <v>8315</v>
      </c>
      <c r="R3715" t="s">
        <v>8316</v>
      </c>
      <c r="S3715" s="9">
        <f t="shared" ref="S3715:S3778" si="234">(J3715/60/60/24)+DATE(1970,1,1)</f>
        <v>42505.738032407404</v>
      </c>
      <c r="T3715" s="9">
        <f t="shared" ref="T3715:T3778" si="235">I3715/60/60/24+DATE(1970,1,1)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9">
        <f t="shared" si="234"/>
        <v>41814.367800925924</v>
      </c>
      <c r="T3778" s="9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IFERROR((ROUND(E3779/L3779,2)),0)</f>
        <v>48.54</v>
      </c>
      <c r="Q3779" s="11" t="s">
        <v>8315</v>
      </c>
      <c r="R3779" t="s">
        <v>8357</v>
      </c>
      <c r="S3779" s="9">
        <f t="shared" ref="S3779:S3842" si="238">(J3779/60/60/24)+DATE(1970,1,1)</f>
        <v>41887.111354166671</v>
      </c>
      <c r="T3779" s="9">
        <f t="shared" ref="T3779:T3842" si="239">I3779/60/60/24+DATE(1970,1,1)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9">
        <f t="shared" si="238"/>
        <v>42432.701724537037</v>
      </c>
      <c r="T3842" s="9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IFERROR((ROUND(E3843/L3843,2)),0)</f>
        <v>25.65</v>
      </c>
      <c r="Q3843" s="11" t="s">
        <v>8315</v>
      </c>
      <c r="R3843" t="s">
        <v>8316</v>
      </c>
      <c r="S3843" s="9">
        <f t="shared" ref="S3843:S3906" si="242">(J3843/60/60/24)+DATE(1970,1,1)</f>
        <v>41780.785729166666</v>
      </c>
      <c r="T3843" s="9">
        <f t="shared" ref="T3843:T3906" si="243">I3843/60/60/24+DATE(1970,1,1)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9">
        <f t="shared" si="242"/>
        <v>42095.229166666672</v>
      </c>
      <c r="T3906" s="9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IFERROR((ROUND(E3907/L3907,2)),0)</f>
        <v>24.71</v>
      </c>
      <c r="Q3907" s="11" t="s">
        <v>8315</v>
      </c>
      <c r="R3907" t="s">
        <v>8316</v>
      </c>
      <c r="S3907" s="9">
        <f t="shared" ref="S3907:S3970" si="246">(J3907/60/60/24)+DATE(1970,1,1)</f>
        <v>42124.623877314814</v>
      </c>
      <c r="T3907" s="9">
        <f t="shared" ref="T3907:T3970" si="247">I3907/60/60/24+DATE(1970,1,1)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9">
        <f t="shared" si="246"/>
        <v>42452.815659722226</v>
      </c>
      <c r="T3970" s="9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IFERROR((ROUND(E3971/L3971,2)),0)</f>
        <v>35.17</v>
      </c>
      <c r="Q3971" s="11" t="s">
        <v>8315</v>
      </c>
      <c r="R3971" t="s">
        <v>8316</v>
      </c>
      <c r="S3971" s="9">
        <f t="shared" ref="S3971:S4034" si="250">(J3971/60/60/24)+DATE(1970,1,1)</f>
        <v>42601.854699074072</v>
      </c>
      <c r="T3971" s="9">
        <f t="shared" ref="T3971:T4034" si="251">I3971/60/60/24+DATE(1970,1,1)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9">
        <f t="shared" si="250"/>
        <v>41920.963472222218</v>
      </c>
      <c r="T3986" s="9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9">
        <f t="shared" si="250"/>
        <v>42293.809212962966</v>
      </c>
      <c r="T4034" s="9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IFERROR((ROUND(E4035/L4035,2)),0)</f>
        <v>65.34</v>
      </c>
      <c r="Q4035" s="11" t="s">
        <v>8315</v>
      </c>
      <c r="R4035" t="s">
        <v>8316</v>
      </c>
      <c r="S4035" s="9">
        <f t="shared" ref="S4035:S4098" si="254">(J4035/60/60/24)+DATE(1970,1,1)</f>
        <v>42614.268796296295</v>
      </c>
      <c r="T4035" s="9">
        <f t="shared" ref="T4035:T4098" si="255">I4035/60/60/24+DATE(1970,1,1)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9">
        <f t="shared" si="254"/>
        <v>42750.530312499999</v>
      </c>
      <c r="T4098" s="9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IFERROR((ROUND(E4099/L4099,2)),0)</f>
        <v>0</v>
      </c>
      <c r="Q4099" s="11" t="s">
        <v>8315</v>
      </c>
      <c r="R4099" t="s">
        <v>8316</v>
      </c>
      <c r="S4099" s="9">
        <f t="shared" ref="S4099:S4115" si="258">(J4099/60/60/24)+DATE(1970,1,1)</f>
        <v>42344.824502314819</v>
      </c>
      <c r="T4099" s="9">
        <f t="shared" ref="T4099:T4115" si="259">I4099/60/60/24+DATE(1970,1,1)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19FA421C-2317-4368-93DC-AD1005EA3EAB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percent" val="90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A0A2D-5E33-4609-99C3-74FE09D369BE}">
  <dimension ref="A1:E6"/>
  <sheetViews>
    <sheetView topLeftCell="A4" workbookViewId="0">
      <selection activeCell="E12" sqref="E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  <col min="7" max="7" width="10.26953125" bestFit="1" customWidth="1"/>
    <col min="8" max="8" width="16.26953125" bestFit="1" customWidth="1"/>
    <col min="9" max="9" width="19.26953125" bestFit="1" customWidth="1"/>
    <col min="10" max="10" width="14.54296875" bestFit="1" customWidth="1"/>
    <col min="11" max="11" width="17.6328125" bestFit="1" customWidth="1"/>
    <col min="12" max="12" width="13.81640625" bestFit="1" customWidth="1"/>
    <col min="13" max="13" width="16.81640625" bestFit="1" customWidth="1"/>
    <col min="14" max="14" width="8.08984375" bestFit="1" customWidth="1"/>
    <col min="15" max="15" width="11" bestFit="1" customWidth="1"/>
    <col min="16" max="16" width="16.1796875" bestFit="1" customWidth="1"/>
    <col min="17" max="17" width="19.1796875" bestFit="1" customWidth="1"/>
    <col min="18" max="18" width="6.54296875" bestFit="1" customWidth="1"/>
    <col min="19" max="19" width="3.6328125" bestFit="1" customWidth="1"/>
    <col min="20" max="20" width="9.453125" bestFit="1" customWidth="1"/>
    <col min="21" max="21" width="7.90625" bestFit="1" customWidth="1"/>
    <col min="22" max="22" width="10.81640625" bestFit="1" customWidth="1"/>
    <col min="23" max="23" width="12.1796875" bestFit="1" customWidth="1"/>
    <col min="24" max="24" width="5.453125" bestFit="1" customWidth="1"/>
    <col min="25" max="25" width="15.1796875" bestFit="1" customWidth="1"/>
    <col min="26" max="26" width="9.08984375" bestFit="1" customWidth="1"/>
    <col min="27" max="27" width="12" bestFit="1" customWidth="1"/>
    <col min="28" max="28" width="10.7265625" bestFit="1" customWidth="1"/>
    <col min="29" max="29" width="13.7265625" bestFit="1" customWidth="1"/>
    <col min="30" max="30" width="10.81640625" bestFit="1" customWidth="1"/>
    <col min="31" max="31" width="9.1796875" bestFit="1" customWidth="1"/>
    <col min="32" max="32" width="13.81640625" bestFit="1" customWidth="1"/>
    <col min="33" max="33" width="5.81640625" bestFit="1" customWidth="1"/>
    <col min="35" max="35" width="13.54296875" bestFit="1" customWidth="1"/>
    <col min="36" max="36" width="9.1796875" bestFit="1" customWidth="1"/>
    <col min="37" max="37" width="16.54296875" bestFit="1" customWidth="1"/>
    <col min="38" max="38" width="9.1796875" bestFit="1" customWidth="1"/>
    <col min="39" max="39" width="10.36328125" bestFit="1" customWidth="1"/>
    <col min="40" max="40" width="14.1796875" bestFit="1" customWidth="1"/>
    <col min="41" max="41" width="17.26953125" bestFit="1" customWidth="1"/>
    <col min="42" max="42" width="8.90625" bestFit="1" customWidth="1"/>
    <col min="43" max="43" width="5.453125" bestFit="1" customWidth="1"/>
    <col min="44" max="44" width="9.1796875" bestFit="1" customWidth="1"/>
    <col min="45" max="45" width="11.81640625" bestFit="1" customWidth="1"/>
    <col min="46" max="46" width="8.26953125" bestFit="1" customWidth="1"/>
    <col min="47" max="48" width="11.1796875" bestFit="1" customWidth="1"/>
    <col min="49" max="49" width="14.1796875" bestFit="1" customWidth="1"/>
    <col min="50" max="50" width="8.36328125" bestFit="1" customWidth="1"/>
    <col min="51" max="51" width="11.26953125" bestFit="1" customWidth="1"/>
    <col min="52" max="52" width="12.81640625" bestFit="1" customWidth="1"/>
    <col min="53" max="53" width="9.1796875" bestFit="1" customWidth="1"/>
    <col min="54" max="54" width="15.81640625" bestFit="1" customWidth="1"/>
    <col min="55" max="55" width="7.81640625" bestFit="1" customWidth="1"/>
    <col min="56" max="56" width="10.7265625" bestFit="1" customWidth="1"/>
    <col min="57" max="57" width="6.90625" bestFit="1" customWidth="1"/>
    <col min="58" max="58" width="3.6328125" bestFit="1" customWidth="1"/>
    <col min="59" max="59" width="9.1796875" bestFit="1" customWidth="1"/>
    <col min="60" max="60" width="9.81640625" bestFit="1" customWidth="1"/>
    <col min="61" max="61" width="9.1796875" bestFit="1" customWidth="1"/>
    <col min="62" max="62" width="8.81640625" bestFit="1" customWidth="1"/>
    <col min="63" max="63" width="16.90625" bestFit="1" customWidth="1"/>
    <col min="64" max="64" width="19.90625" bestFit="1" customWidth="1"/>
    <col min="65" max="65" width="12.36328125" bestFit="1" customWidth="1"/>
    <col min="66" max="66" width="15.36328125" bestFit="1" customWidth="1"/>
    <col min="67" max="68" width="9.1796875" bestFit="1" customWidth="1"/>
    <col min="69" max="69" width="14.36328125" bestFit="1" customWidth="1"/>
    <col min="70" max="70" width="17.453125" bestFit="1" customWidth="1"/>
    <col min="71" max="71" width="9.1796875" bestFit="1" customWidth="1"/>
    <col min="72" max="72" width="10.81640625" bestFit="1" customWidth="1"/>
    <col min="73" max="73" width="12.1796875" bestFit="1" customWidth="1"/>
    <col min="74" max="74" width="9.1796875" bestFit="1" customWidth="1"/>
    <col min="75" max="75" width="15.1796875" bestFit="1" customWidth="1"/>
    <col min="76" max="76" width="17.54296875" bestFit="1" customWidth="1"/>
    <col min="77" max="77" width="5.453125" bestFit="1" customWidth="1"/>
    <col min="78" max="78" width="9.1796875" bestFit="1" customWidth="1"/>
    <col min="79" max="79" width="20.54296875" bestFit="1" customWidth="1"/>
    <col min="80" max="80" width="8.1796875" bestFit="1" customWidth="1"/>
    <col min="81" max="81" width="5.453125" bestFit="1" customWidth="1"/>
    <col min="82" max="82" width="3.6328125" bestFit="1" customWidth="1"/>
    <col min="83" max="83" width="9.1796875" bestFit="1" customWidth="1"/>
    <col min="84" max="84" width="11.08984375" bestFit="1" customWidth="1"/>
    <col min="85" max="85" width="15.7265625" bestFit="1" customWidth="1"/>
    <col min="86" max="86" width="18.7265625" bestFit="1" customWidth="1"/>
    <col min="87" max="87" width="10.6328125" bestFit="1" customWidth="1"/>
    <col min="88" max="88" width="13.6328125" bestFit="1" customWidth="1"/>
    <col min="89" max="89" width="12.6328125" bestFit="1" customWidth="1"/>
    <col min="90" max="90" width="5.453125" bestFit="1" customWidth="1"/>
    <col min="91" max="91" width="15.6328125" bestFit="1" customWidth="1"/>
    <col min="92" max="92" width="13" bestFit="1" customWidth="1"/>
    <col min="93" max="93" width="16" bestFit="1" customWidth="1"/>
    <col min="94" max="94" width="11.1796875" bestFit="1" customWidth="1"/>
    <col min="95" max="95" width="5.453125" bestFit="1" customWidth="1"/>
    <col min="96" max="96" width="9.1796875" bestFit="1" customWidth="1"/>
    <col min="97" max="97" width="14.1796875" bestFit="1" customWidth="1"/>
    <col min="98" max="98" width="8.08984375" bestFit="1" customWidth="1"/>
    <col min="99" max="99" width="5.453125" bestFit="1" customWidth="1"/>
    <col min="100" max="100" width="9.08984375" bestFit="1" customWidth="1"/>
    <col min="101" max="101" width="12.7265625" bestFit="1" customWidth="1"/>
    <col min="102" max="102" width="15.7265625" bestFit="1" customWidth="1"/>
    <col min="103" max="103" width="10.7265625" bestFit="1" customWidth="1"/>
  </cols>
  <sheetData>
    <row r="1" spans="1:5" x14ac:dyDescent="0.35">
      <c r="A1" s="12" t="s">
        <v>8222</v>
      </c>
      <c r="B1" t="s">
        <v>8223</v>
      </c>
    </row>
    <row r="3" spans="1:5" x14ac:dyDescent="0.35">
      <c r="A3" s="12" t="s">
        <v>8363</v>
      </c>
      <c r="B3" s="12" t="s">
        <v>8360</v>
      </c>
    </row>
    <row r="4" spans="1:5" x14ac:dyDescent="0.35">
      <c r="A4" s="12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5">
      <c r="A5" s="13" t="s">
        <v>8317</v>
      </c>
      <c r="B5" s="14">
        <v>121</v>
      </c>
      <c r="C5" s="14">
        <v>138</v>
      </c>
      <c r="D5" s="14">
        <v>158</v>
      </c>
      <c r="E5" s="14">
        <v>417</v>
      </c>
    </row>
    <row r="6" spans="1:5" x14ac:dyDescent="0.35">
      <c r="A6" s="13" t="s">
        <v>8361</v>
      </c>
      <c r="B6" s="14">
        <v>121</v>
      </c>
      <c r="C6" s="14">
        <v>138</v>
      </c>
      <c r="D6" s="14">
        <v>158</v>
      </c>
      <c r="E6" s="14">
        <v>417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C9387-360E-4380-8171-CB8AE7EFAB06}">
  <dimension ref="A1:E10"/>
  <sheetViews>
    <sheetView workbookViewId="0">
      <selection activeCell="G18" sqref="G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8223</v>
      </c>
    </row>
    <row r="3" spans="1:5" x14ac:dyDescent="0.35">
      <c r="A3" s="12" t="s">
        <v>8363</v>
      </c>
      <c r="B3" s="12" t="s">
        <v>8360</v>
      </c>
    </row>
    <row r="4" spans="1:5" x14ac:dyDescent="0.35">
      <c r="A4" s="12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5">
      <c r="A5" s="13" t="s">
        <v>8346</v>
      </c>
      <c r="B5" s="14"/>
      <c r="C5" s="14">
        <v>13</v>
      </c>
      <c r="D5" s="14"/>
      <c r="E5" s="14">
        <v>13</v>
      </c>
    </row>
    <row r="6" spans="1:5" x14ac:dyDescent="0.35">
      <c r="A6" s="13" t="s">
        <v>8347</v>
      </c>
      <c r="B6" s="14"/>
      <c r="C6" s="14"/>
      <c r="D6" s="14">
        <v>103</v>
      </c>
      <c r="E6" s="14">
        <v>103</v>
      </c>
    </row>
    <row r="7" spans="1:5" x14ac:dyDescent="0.35">
      <c r="A7" s="13" t="s">
        <v>8353</v>
      </c>
      <c r="B7" s="14">
        <v>15</v>
      </c>
      <c r="C7" s="14">
        <v>1</v>
      </c>
      <c r="D7" s="14">
        <v>31</v>
      </c>
      <c r="E7" s="14">
        <v>47</v>
      </c>
    </row>
    <row r="8" spans="1:5" x14ac:dyDescent="0.35">
      <c r="A8" s="13" t="s">
        <v>8319</v>
      </c>
      <c r="B8" s="14">
        <v>47</v>
      </c>
      <c r="C8" s="14">
        <v>81</v>
      </c>
      <c r="D8" s="14">
        <v>17</v>
      </c>
      <c r="E8" s="14">
        <v>145</v>
      </c>
    </row>
    <row r="9" spans="1:5" x14ac:dyDescent="0.35">
      <c r="A9" s="13" t="s">
        <v>8318</v>
      </c>
      <c r="B9" s="14">
        <v>59</v>
      </c>
      <c r="C9" s="14">
        <v>36</v>
      </c>
      <c r="D9" s="14"/>
      <c r="E9" s="14">
        <v>95</v>
      </c>
    </row>
    <row r="10" spans="1:5" x14ac:dyDescent="0.35">
      <c r="A10" s="13" t="s">
        <v>8361</v>
      </c>
      <c r="B10" s="14">
        <v>121</v>
      </c>
      <c r="C10" s="14">
        <v>131</v>
      </c>
      <c r="D10" s="14">
        <v>151</v>
      </c>
      <c r="E10" s="14">
        <v>403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A5406-C664-4ACD-83BD-C5D294033288}">
  <dimension ref="A1:E19"/>
  <sheetViews>
    <sheetView workbookViewId="0">
      <selection activeCell="A5" sqref="A5"/>
    </sheetView>
  </sheetViews>
  <sheetFormatPr defaultRowHeight="14.5" x14ac:dyDescent="0.35"/>
  <cols>
    <col min="1" max="1" width="20.4531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8317</v>
      </c>
    </row>
    <row r="2" spans="1:5" x14ac:dyDescent="0.35">
      <c r="A2" s="12" t="s">
        <v>8366</v>
      </c>
      <c r="B2" t="s">
        <v>8364</v>
      </c>
    </row>
    <row r="3" spans="1:5" x14ac:dyDescent="0.35">
      <c r="A3" s="12" t="s">
        <v>8379</v>
      </c>
      <c r="B3" t="s">
        <v>8364</v>
      </c>
    </row>
    <row r="5" spans="1:5" x14ac:dyDescent="0.35">
      <c r="A5" s="12" t="s">
        <v>8363</v>
      </c>
      <c r="B5" s="12" t="s">
        <v>8360</v>
      </c>
    </row>
    <row r="6" spans="1:5" x14ac:dyDescent="0.35">
      <c r="A6" s="12" t="s">
        <v>8362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35">
      <c r="A7" s="15" t="s">
        <v>8373</v>
      </c>
      <c r="B7" s="14">
        <v>17</v>
      </c>
      <c r="C7" s="14">
        <v>23</v>
      </c>
      <c r="D7" s="14">
        <v>9</v>
      </c>
      <c r="E7" s="14">
        <v>49</v>
      </c>
    </row>
    <row r="8" spans="1:5" x14ac:dyDescent="0.35">
      <c r="A8" s="15" t="s">
        <v>8374</v>
      </c>
      <c r="B8" s="14">
        <v>13</v>
      </c>
      <c r="C8" s="14">
        <v>14</v>
      </c>
      <c r="D8" s="14">
        <v>20</v>
      </c>
      <c r="E8" s="14">
        <v>47</v>
      </c>
    </row>
    <row r="9" spans="1:5" x14ac:dyDescent="0.35">
      <c r="A9" s="15" t="s">
        <v>8375</v>
      </c>
      <c r="B9" s="14">
        <v>12</v>
      </c>
      <c r="C9" s="14">
        <v>13</v>
      </c>
      <c r="D9" s="14">
        <v>17</v>
      </c>
      <c r="E9" s="14">
        <v>42</v>
      </c>
    </row>
    <row r="10" spans="1:5" x14ac:dyDescent="0.35">
      <c r="A10" s="15" t="s">
        <v>8376</v>
      </c>
      <c r="B10" s="14">
        <v>11</v>
      </c>
      <c r="C10" s="14">
        <v>7</v>
      </c>
      <c r="D10" s="14">
        <v>26</v>
      </c>
      <c r="E10" s="14">
        <v>44</v>
      </c>
    </row>
    <row r="11" spans="1:5" x14ac:dyDescent="0.35">
      <c r="A11" s="15" t="s">
        <v>8367</v>
      </c>
      <c r="B11" s="14">
        <v>11</v>
      </c>
      <c r="C11" s="14">
        <v>11</v>
      </c>
      <c r="D11" s="14">
        <v>14</v>
      </c>
      <c r="E11" s="14">
        <v>36</v>
      </c>
    </row>
    <row r="12" spans="1:5" x14ac:dyDescent="0.35">
      <c r="A12" s="15" t="s">
        <v>8377</v>
      </c>
      <c r="B12" s="14">
        <v>17</v>
      </c>
      <c r="C12" s="14">
        <v>22</v>
      </c>
      <c r="D12" s="14">
        <v>17</v>
      </c>
      <c r="E12" s="14">
        <v>56</v>
      </c>
    </row>
    <row r="13" spans="1:5" x14ac:dyDescent="0.35">
      <c r="A13" s="15" t="s">
        <v>8368</v>
      </c>
      <c r="B13" s="14">
        <v>18</v>
      </c>
      <c r="C13" s="14">
        <v>17</v>
      </c>
      <c r="D13" s="14">
        <v>18</v>
      </c>
      <c r="E13" s="14">
        <v>53</v>
      </c>
    </row>
    <row r="14" spans="1:5" x14ac:dyDescent="0.35">
      <c r="A14" s="15" t="s">
        <v>8369</v>
      </c>
      <c r="B14" s="14">
        <v>12</v>
      </c>
      <c r="C14" s="14">
        <v>14</v>
      </c>
      <c r="D14" s="14">
        <v>18</v>
      </c>
      <c r="E14" s="14">
        <v>44</v>
      </c>
    </row>
    <row r="15" spans="1:5" x14ac:dyDescent="0.35">
      <c r="A15" s="15" t="s">
        <v>8370</v>
      </c>
      <c r="B15" s="14">
        <v>13</v>
      </c>
      <c r="C15" s="14">
        <v>24</v>
      </c>
      <c r="D15" s="14">
        <v>15</v>
      </c>
      <c r="E15" s="14">
        <v>52</v>
      </c>
    </row>
    <row r="16" spans="1:5" x14ac:dyDescent="0.35">
      <c r="A16" s="15" t="s">
        <v>8371</v>
      </c>
      <c r="B16" s="14">
        <v>12</v>
      </c>
      <c r="C16" s="14">
        <v>23</v>
      </c>
      <c r="D16" s="14">
        <v>20</v>
      </c>
      <c r="E16" s="14">
        <v>55</v>
      </c>
    </row>
    <row r="17" spans="1:5" x14ac:dyDescent="0.35">
      <c r="A17" s="15" t="s">
        <v>8372</v>
      </c>
      <c r="B17" s="14">
        <v>26</v>
      </c>
      <c r="C17" s="14">
        <v>23</v>
      </c>
      <c r="D17" s="14">
        <v>24</v>
      </c>
      <c r="E17" s="14">
        <v>73</v>
      </c>
    </row>
    <row r="18" spans="1:5" x14ac:dyDescent="0.35">
      <c r="A18" s="15" t="s">
        <v>8378</v>
      </c>
      <c r="B18" s="14">
        <v>16</v>
      </c>
      <c r="C18" s="14">
        <v>22</v>
      </c>
      <c r="D18" s="14">
        <v>11</v>
      </c>
      <c r="E18" s="14">
        <v>49</v>
      </c>
    </row>
    <row r="19" spans="1:5" x14ac:dyDescent="0.35">
      <c r="A19" s="15" t="s">
        <v>8361</v>
      </c>
      <c r="B19" s="14">
        <v>178</v>
      </c>
      <c r="C19" s="14">
        <v>213</v>
      </c>
      <c r="D19" s="14">
        <v>209</v>
      </c>
      <c r="E19" s="14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8331A-C16B-4D47-AA12-524FC7D11504}">
  <dimension ref="A1:T413"/>
  <sheetViews>
    <sheetView topLeftCell="N1" workbookViewId="0">
      <selection activeCell="C5" sqref="C5"/>
    </sheetView>
  </sheetViews>
  <sheetFormatPr defaultRowHeight="14.5" x14ac:dyDescent="0.35"/>
  <cols>
    <col min="1" max="1" width="4.81640625" bestFit="1" customWidth="1"/>
    <col min="2" max="2" width="30" customWidth="1"/>
    <col min="3" max="3" width="40.3632812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9">
        <v>42646.092812499999</v>
      </c>
      <c r="T2" s="9">
        <v>42675.207638888889</v>
      </c>
    </row>
    <row r="3" spans="1:20" ht="43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9">
        <v>42430.040798611109</v>
      </c>
      <c r="T3" s="9"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9">
        <v>42238.13282407407</v>
      </c>
      <c r="T4" s="9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9">
        <v>41850.400937500002</v>
      </c>
      <c r="T5" s="9"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9">
        <v>42753.205625000002</v>
      </c>
      <c r="T6" s="9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9">
        <v>42155.920219907406</v>
      </c>
      <c r="T7" s="9">
        <v>42176.888888888891</v>
      </c>
    </row>
    <row r="8" spans="1:20" ht="43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9">
        <v>42157.591064814813</v>
      </c>
      <c r="T8" s="9">
        <v>42179.083333333328</v>
      </c>
    </row>
    <row r="9" spans="1:20" ht="43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9">
        <v>42676.065150462964</v>
      </c>
      <c r="T9" s="9">
        <v>42721.290972222225</v>
      </c>
    </row>
    <row r="10" spans="1:20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9">
        <v>42473.007037037038</v>
      </c>
      <c r="T10" s="9">
        <v>42503.007037037038</v>
      </c>
    </row>
    <row r="11" spans="1:20" ht="43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9">
        <v>42282.768414351856</v>
      </c>
      <c r="T11" s="9">
        <v>42312.810081018513</v>
      </c>
    </row>
    <row r="12" spans="1:20" ht="43.5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9">
        <v>42473.794710648144</v>
      </c>
      <c r="T12" s="9"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9">
        <v>42712.23474537037</v>
      </c>
      <c r="T13" s="9"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9">
        <v>42561.154664351852</v>
      </c>
      <c r="T14" s="9"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9">
        <v>42709.134780092587</v>
      </c>
      <c r="T15" s="9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9">
        <v>42086.614942129629</v>
      </c>
      <c r="T16" s="9">
        <v>42117.290972222225</v>
      </c>
    </row>
    <row r="17" spans="1:20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9">
        <v>42064.652673611112</v>
      </c>
      <c r="T17" s="9"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9">
        <v>42292.701053240744</v>
      </c>
      <c r="T18" s="9">
        <v>42322.742719907401</v>
      </c>
    </row>
    <row r="19" spans="1:20" ht="43.5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9">
        <v>42461.747199074074</v>
      </c>
      <c r="T19" s="9"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9">
        <v>42169.814340277779</v>
      </c>
      <c r="T20" s="9">
        <v>42199.814340277779</v>
      </c>
    </row>
    <row r="21" spans="1:20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9">
        <v>42483.675208333334</v>
      </c>
      <c r="T21" s="9">
        <v>42522.789583333331</v>
      </c>
    </row>
    <row r="22" spans="1:20" ht="43.5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9">
        <v>42195.749745370369</v>
      </c>
      <c r="T22" s="9"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9">
        <v>42675.057997685188</v>
      </c>
      <c r="T23" s="9"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9">
        <v>42018.94159722222</v>
      </c>
      <c r="T24" s="9">
        <v>42047.291666666672</v>
      </c>
    </row>
    <row r="25" spans="1:20" ht="29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9">
        <v>42026.924976851849</v>
      </c>
      <c r="T25" s="9"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9">
        <v>41920.787534722222</v>
      </c>
      <c r="T26" s="9"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9">
        <v>42558.189432870371</v>
      </c>
      <c r="T27" s="9">
        <v>42587.875</v>
      </c>
    </row>
    <row r="28" spans="1:20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9">
        <v>41808.198518518519</v>
      </c>
      <c r="T28" s="9"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9">
        <v>42550.701886574068</v>
      </c>
      <c r="T29" s="9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9">
        <v>42056.013124999998</v>
      </c>
      <c r="T30" s="9">
        <v>42075.166666666672</v>
      </c>
    </row>
    <row r="31" spans="1:20" ht="43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9">
        <v>42016.938692129625</v>
      </c>
      <c r="T31" s="9"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9">
        <v>42591.899988425925</v>
      </c>
      <c r="T32" s="9"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9">
        <v>42183.231006944443</v>
      </c>
      <c r="T33" s="9"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9">
        <v>41780.525937500002</v>
      </c>
      <c r="T34" s="9"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9">
        <v>42158.065694444449</v>
      </c>
      <c r="T35" s="9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9">
        <v>42154.873124999998</v>
      </c>
      <c r="T36" s="9"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9">
        <v>42208.84646990741</v>
      </c>
      <c r="T37" s="9">
        <v>42238.84646990741</v>
      </c>
    </row>
    <row r="38" spans="1:20" ht="43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9">
        <v>42451.496817129635</v>
      </c>
      <c r="T38" s="9"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9">
        <v>41759.13962962963</v>
      </c>
      <c r="T39" s="9"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9">
        <v>42693.742604166662</v>
      </c>
      <c r="T40" s="9"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9">
        <v>42250.598217592589</v>
      </c>
      <c r="T41" s="9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9">
        <v>42060.683935185181</v>
      </c>
      <c r="T42" s="9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9">
        <v>42136.270787037036</v>
      </c>
      <c r="T43" s="9"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9">
        <v>42171.034861111111</v>
      </c>
      <c r="T44" s="9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9">
        <v>42494.683634259258</v>
      </c>
      <c r="T45" s="9"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9">
        <v>41758.839675925927</v>
      </c>
      <c r="T46" s="9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9">
        <v>42171.824884259258</v>
      </c>
      <c r="T47" s="9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9">
        <v>42268.127696759257</v>
      </c>
      <c r="T48" s="9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9">
        <v>42746.261782407411</v>
      </c>
      <c r="T49" s="9">
        <v>42784.207638888889</v>
      </c>
    </row>
    <row r="50" spans="1:20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9">
        <v>41842.607592592591</v>
      </c>
      <c r="T50" s="9">
        <v>41864.916666666664</v>
      </c>
    </row>
    <row r="51" spans="1:20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9">
        <v>41853.240208333329</v>
      </c>
      <c r="T51" s="9"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9">
        <v>42061.212488425925</v>
      </c>
      <c r="T52" s="9">
        <v>42089.166666666672</v>
      </c>
    </row>
    <row r="53" spans="1:20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9">
        <v>42036.24428240741</v>
      </c>
      <c r="T53" s="9"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9">
        <v>42157.470185185186</v>
      </c>
      <c r="T54" s="9">
        <v>42187.470185185186</v>
      </c>
    </row>
    <row r="55" spans="1:20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9">
        <v>41827.909942129627</v>
      </c>
      <c r="T55" s="9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9">
        <v>42162.729548611111</v>
      </c>
      <c r="T56" s="9"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9">
        <v>42233.738564814819</v>
      </c>
      <c r="T57" s="9"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9">
        <v>42042.197824074072</v>
      </c>
      <c r="T58" s="9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9">
        <v>42585.523842592593</v>
      </c>
      <c r="T59" s="9"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9">
        <v>41808.669571759259</v>
      </c>
      <c r="T60" s="9">
        <v>41838.669571759259</v>
      </c>
    </row>
    <row r="61" spans="1:20" ht="43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9">
        <v>41852.658310185187</v>
      </c>
      <c r="T61" s="9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9">
        <v>42694.110185185185</v>
      </c>
      <c r="T62" s="9">
        <v>42709.041666666672</v>
      </c>
    </row>
    <row r="63" spans="1:20" ht="43.5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9">
        <v>42341.818379629629</v>
      </c>
      <c r="T63" s="9"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9">
        <v>41880.061006944445</v>
      </c>
      <c r="T64" s="9"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9">
        <v>41941.683865740742</v>
      </c>
      <c r="T65" s="9"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9">
        <v>42026.88118055556</v>
      </c>
      <c r="T66" s="9"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9">
        <v>41922.640590277777</v>
      </c>
      <c r="T67" s="9">
        <v>41932.249305555553</v>
      </c>
    </row>
    <row r="68" spans="1:20" ht="43.5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9">
        <v>41993.824340277773</v>
      </c>
      <c r="T68" s="9"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9">
        <v>42219.915856481486</v>
      </c>
      <c r="T69" s="9">
        <v>42240.083333333328</v>
      </c>
    </row>
    <row r="70" spans="1:20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9">
        <v>41909.969386574077</v>
      </c>
      <c r="T70" s="9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9">
        <v>41891.665324074071</v>
      </c>
      <c r="T71" s="9"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9">
        <v>41226.017361111109</v>
      </c>
      <c r="T72" s="9"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9">
        <v>40478.263923611114</v>
      </c>
      <c r="T73" s="9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9">
        <v>41862.83997685185</v>
      </c>
      <c r="T74" s="9"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9">
        <v>40633.154363425929</v>
      </c>
      <c r="T75" s="9">
        <v>40664.207638888889</v>
      </c>
    </row>
    <row r="76" spans="1:20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9">
        <v>40970.875671296293</v>
      </c>
      <c r="T76" s="9">
        <v>41000.834004629629</v>
      </c>
    </row>
    <row r="77" spans="1:20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9">
        <v>41026.953055555554</v>
      </c>
      <c r="T77" s="9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9">
        <v>41829.788252314815</v>
      </c>
      <c r="T78" s="9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9">
        <v>41447.839722222219</v>
      </c>
      <c r="T79" s="9"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9">
        <v>40884.066678240742</v>
      </c>
      <c r="T80" s="9"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9">
        <v>41841.26489583333</v>
      </c>
      <c r="T81" s="9"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9">
        <v>41799.685902777775</v>
      </c>
      <c r="T82" s="9"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9">
        <v>41775.753761574073</v>
      </c>
      <c r="T83" s="9"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9">
        <v>41766.80572916667</v>
      </c>
      <c r="T84" s="9"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9">
        <v>40644.159259259257</v>
      </c>
      <c r="T85" s="9">
        <v>40666.165972222225</v>
      </c>
    </row>
    <row r="86" spans="1:20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9">
        <v>41940.69158564815</v>
      </c>
      <c r="T86" s="9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9">
        <v>41839.175706018519</v>
      </c>
      <c r="T87" s="9"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9">
        <v>41772.105937500004</v>
      </c>
      <c r="T88" s="9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9">
        <v>41591.737974537034</v>
      </c>
      <c r="T89" s="9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9">
        <v>41789.080370370371</v>
      </c>
      <c r="T90" s="9"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9">
        <v>40923.729953703703</v>
      </c>
      <c r="T91" s="9">
        <v>40953.729953703703</v>
      </c>
    </row>
    <row r="92" spans="1:20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9">
        <v>41878.878379629627</v>
      </c>
      <c r="T92" s="9"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9">
        <v>41862.864675925928</v>
      </c>
      <c r="T93" s="9"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9">
        <v>40531.886886574073</v>
      </c>
      <c r="T94" s="9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9">
        <v>41477.930914351848</v>
      </c>
      <c r="T95" s="9"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9">
        <v>41781.666770833333</v>
      </c>
      <c r="T96" s="9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9">
        <v>41375.702210648145</v>
      </c>
      <c r="T97" s="9"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9">
        <v>40883.949317129627</v>
      </c>
      <c r="T98" s="9"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9">
        <v>41491.79478009259</v>
      </c>
      <c r="T99" s="9"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9">
        <v>41791.993414351848</v>
      </c>
      <c r="T100" s="9"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9">
        <v>41835.666354166664</v>
      </c>
      <c r="T101" s="9">
        <v>41855.666354166664</v>
      </c>
    </row>
    <row r="102" spans="1:20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9">
        <v>41827.605057870373</v>
      </c>
      <c r="T102" s="9">
        <v>41848.605057870373</v>
      </c>
    </row>
    <row r="103" spans="1:20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9">
        <v>41778.637245370373</v>
      </c>
      <c r="T103" s="9">
        <v>41810.958333333336</v>
      </c>
    </row>
    <row r="104" spans="1:20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9">
        <v>41013.936562499999</v>
      </c>
      <c r="T104" s="9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9">
        <v>41834.586574074077</v>
      </c>
      <c r="T105" s="9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9">
        <v>41829.795729166668</v>
      </c>
      <c r="T106" s="9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9">
        <v>42219.665173611109</v>
      </c>
      <c r="T107" s="9">
        <v>42257.165972222225</v>
      </c>
    </row>
    <row r="108" spans="1:20" ht="29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9">
        <v>42648.546111111107</v>
      </c>
      <c r="T108" s="9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9">
        <v>42050.983182870375</v>
      </c>
      <c r="T109" s="9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9">
        <v>42772.833379629628</v>
      </c>
      <c r="T110" s="9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9">
        <v>42270.582141203704</v>
      </c>
      <c r="T111" s="9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9">
        <v>42206.835370370376</v>
      </c>
      <c r="T112" s="9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9">
        <v>42697.850844907407</v>
      </c>
      <c r="T113" s="9">
        <v>42745.208333333328</v>
      </c>
    </row>
    <row r="114" spans="1:20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9">
        <v>42503.559467592597</v>
      </c>
      <c r="T114" s="9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9">
        <v>42323.70930555556</v>
      </c>
      <c r="T115" s="9"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9">
        <v>41933.291643518518</v>
      </c>
      <c r="T116" s="9"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9">
        <v>41898.168125000004</v>
      </c>
      <c r="T117" s="9">
        <v>41913.165972222225</v>
      </c>
    </row>
    <row r="118" spans="1:20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9">
        <v>42446.943831018521</v>
      </c>
      <c r="T118" s="9"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9">
        <v>42463.81385416667</v>
      </c>
      <c r="T119" s="9"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9">
        <v>42766.805034722223</v>
      </c>
      <c r="T120" s="9">
        <v>42796.805034722223</v>
      </c>
    </row>
    <row r="121" spans="1:20" ht="43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9">
        <v>42522.347812499997</v>
      </c>
      <c r="T121" s="9">
        <v>42552.347812499997</v>
      </c>
    </row>
    <row r="122" spans="1:20" ht="43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9">
        <v>42702.917048611111</v>
      </c>
      <c r="T122" s="9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9">
        <v>42252.474351851852</v>
      </c>
      <c r="T123" s="9"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9">
        <v>41893.324884259258</v>
      </c>
      <c r="T124" s="9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9">
        <v>41871.755694444444</v>
      </c>
      <c r="T125" s="9"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9">
        <v>42262.096782407403</v>
      </c>
      <c r="T126" s="9"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9">
        <v>42135.60020833333</v>
      </c>
      <c r="T127" s="9"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9">
        <v>42230.472222222219</v>
      </c>
      <c r="T128" s="9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9">
        <v>42068.888391203705</v>
      </c>
      <c r="T129" s="9"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9">
        <v>42145.746689814812</v>
      </c>
      <c r="T130" s="9"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9">
        <v>41918.742175925923</v>
      </c>
      <c r="T131" s="9">
        <v>41948.783842592595</v>
      </c>
    </row>
    <row r="132" spans="1:20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9">
        <v>42146.731087962966</v>
      </c>
      <c r="T132" s="9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9">
        <v>42602.576712962968</v>
      </c>
      <c r="T133" s="9"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9">
        <v>42144.573807870373</v>
      </c>
      <c r="T134" s="9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9">
        <v>41982.887280092589</v>
      </c>
      <c r="T135" s="9">
        <v>42012.887280092589</v>
      </c>
    </row>
    <row r="136" spans="1:20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9">
        <v>42614.760937500003</v>
      </c>
      <c r="T136" s="9"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9">
        <v>42303.672662037032</v>
      </c>
      <c r="T137" s="9"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9">
        <v>42171.725416666668</v>
      </c>
      <c r="T138" s="9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9">
        <v>41964.315532407403</v>
      </c>
      <c r="T139" s="9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9">
        <v>42284.516064814816</v>
      </c>
      <c r="T140" s="9">
        <v>42307.875</v>
      </c>
    </row>
    <row r="141" spans="1:20" ht="29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9">
        <v>42016.800208333334</v>
      </c>
      <c r="T141" s="9"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9">
        <v>42136.536134259266</v>
      </c>
      <c r="T142" s="9">
        <v>42167.875</v>
      </c>
    </row>
    <row r="143" spans="1:20" ht="43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9">
        <v>42172.757638888885</v>
      </c>
      <c r="T143" s="9"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9">
        <v>42590.90425925926</v>
      </c>
      <c r="T144" s="9"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9">
        <v>42284.500104166669</v>
      </c>
      <c r="T145" s="9"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9">
        <v>42611.801412037035</v>
      </c>
      <c r="T146" s="9"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9">
        <v>42400.704537037032</v>
      </c>
      <c r="T147" s="9">
        <v>42444.875</v>
      </c>
    </row>
    <row r="148" spans="1:20" ht="43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9">
        <v>42017.88045138889</v>
      </c>
      <c r="T148" s="9"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9">
        <v>42431.102534722217</v>
      </c>
      <c r="T149" s="9"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9">
        <v>42121.756921296299</v>
      </c>
      <c r="T150" s="9">
        <v>42156.208333333328</v>
      </c>
    </row>
    <row r="151" spans="1:20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9">
        <v>42219.019733796296</v>
      </c>
      <c r="T151" s="9">
        <v>42249.019733796296</v>
      </c>
    </row>
    <row r="152" spans="1:20" ht="43.5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9">
        <v>42445.19430555556</v>
      </c>
      <c r="T152" s="9">
        <v>42489.19430555556</v>
      </c>
    </row>
    <row r="153" spans="1:20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9">
        <v>42380.884872685187</v>
      </c>
      <c r="T153" s="9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9">
        <v>42762.942430555559</v>
      </c>
      <c r="T154" s="9"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9">
        <v>42567.840069444443</v>
      </c>
      <c r="T155" s="9"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9">
        <v>42232.702546296292</v>
      </c>
      <c r="T156" s="9">
        <v>42264.165972222225</v>
      </c>
    </row>
    <row r="157" spans="1:20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9">
        <v>42239.957962962959</v>
      </c>
      <c r="T157" s="9"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9">
        <v>42261.917395833334</v>
      </c>
      <c r="T158" s="9"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9">
        <v>42102.743773148148</v>
      </c>
      <c r="T159" s="9"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9">
        <v>42538.73583333334</v>
      </c>
      <c r="T160" s="9">
        <v>42583.290972222225</v>
      </c>
    </row>
    <row r="161" spans="1:20" ht="43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9">
        <v>42056.65143518518</v>
      </c>
      <c r="T161" s="9">
        <v>42091.609768518523</v>
      </c>
    </row>
    <row r="162" spans="1:20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9">
        <v>42696.624444444446</v>
      </c>
      <c r="T162" s="9">
        <v>42726.624444444446</v>
      </c>
    </row>
    <row r="163" spans="1:20" ht="43.5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9">
        <v>42186.855879629627</v>
      </c>
      <c r="T163" s="9"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9">
        <v>42493.219236111108</v>
      </c>
      <c r="T164" s="9">
        <v>42531.125</v>
      </c>
    </row>
    <row r="165" spans="1:20" ht="43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9">
        <v>42475.057164351849</v>
      </c>
      <c r="T165" s="9">
        <v>42505.057164351849</v>
      </c>
    </row>
    <row r="166" spans="1:20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9">
        <v>42452.876909722225</v>
      </c>
      <c r="T166" s="9">
        <v>42473.876909722225</v>
      </c>
    </row>
    <row r="167" spans="1:20" ht="29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9">
        <v>42253.928530092591</v>
      </c>
      <c r="T167" s="9">
        <v>42283.928530092591</v>
      </c>
    </row>
    <row r="168" spans="1:20" ht="43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9">
        <v>42264.29178240741</v>
      </c>
      <c r="T168" s="9">
        <v>42294.29178240741</v>
      </c>
    </row>
    <row r="169" spans="1:20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9">
        <v>42664.809560185182</v>
      </c>
      <c r="T169" s="9">
        <v>42685.916666666672</v>
      </c>
    </row>
    <row r="170" spans="1:20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9">
        <v>42382.244409722218</v>
      </c>
      <c r="T170" s="9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9">
        <v>41826.871238425927</v>
      </c>
      <c r="T171" s="9"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9">
        <v>42499.039629629624</v>
      </c>
      <c r="T172" s="9"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9">
        <v>42513.045798611114</v>
      </c>
      <c r="T173" s="9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9">
        <v>41914.100289351853</v>
      </c>
      <c r="T174" s="9">
        <v>41928.165972222225</v>
      </c>
    </row>
    <row r="175" spans="1:20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9">
        <v>42521.010370370372</v>
      </c>
      <c r="T175" s="9">
        <v>42543.163194444445</v>
      </c>
    </row>
    <row r="176" spans="1:20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9">
        <v>42041.714178240742</v>
      </c>
      <c r="T176" s="9"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9">
        <v>41822.57503472222</v>
      </c>
      <c r="T177" s="9">
        <v>41825.041666666664</v>
      </c>
    </row>
    <row r="178" spans="1:20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9">
        <v>42248.697754629626</v>
      </c>
      <c r="T178" s="9"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9">
        <v>41809.860300925924</v>
      </c>
      <c r="T179" s="9">
        <v>41839.860300925924</v>
      </c>
    </row>
    <row r="180" spans="1:20" ht="43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9">
        <v>42148.676851851851</v>
      </c>
      <c r="T180" s="9"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9">
        <v>42185.521087962959</v>
      </c>
      <c r="T181" s="9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9">
        <v>42769.574999999997</v>
      </c>
      <c r="T182" s="9"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9">
        <v>42549.665717592594</v>
      </c>
      <c r="T183" s="9">
        <v>42579.665717592594</v>
      </c>
    </row>
    <row r="184" spans="1:20" ht="43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9">
        <v>42685.974004629628</v>
      </c>
      <c r="T184" s="9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9">
        <v>42062.296412037031</v>
      </c>
      <c r="T185" s="9">
        <v>42095.207638888889</v>
      </c>
    </row>
    <row r="186" spans="1:20" ht="43.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9">
        <v>41851.200150462959</v>
      </c>
      <c r="T186" s="9"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9">
        <v>42053.106111111112</v>
      </c>
      <c r="T187" s="9">
        <v>42112.025694444441</v>
      </c>
    </row>
    <row r="188" spans="1:20" ht="43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9">
        <v>42054.024421296301</v>
      </c>
      <c r="T188" s="9">
        <v>42061.024421296301</v>
      </c>
    </row>
    <row r="189" spans="1:20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9">
        <v>42466.558796296296</v>
      </c>
      <c r="T189" s="9">
        <v>42490.165972222225</v>
      </c>
    </row>
    <row r="190" spans="1:20" ht="43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9">
        <v>42513.110787037032</v>
      </c>
      <c r="T190" s="9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9">
        <v>42270.7269212963</v>
      </c>
      <c r="T191" s="9">
        <v>42306.167361111111</v>
      </c>
    </row>
    <row r="192" spans="1:20" ht="43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9">
        <v>41932.311099537037</v>
      </c>
      <c r="T192" s="9"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9">
        <v>42746.057106481487</v>
      </c>
      <c r="T193" s="9"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9">
        <v>41866.025347222225</v>
      </c>
      <c r="T194" s="9"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9">
        <v>42056.091631944444</v>
      </c>
      <c r="T195" s="9">
        <v>42070.204861111109</v>
      </c>
    </row>
    <row r="196" spans="1:20" ht="43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9">
        <v>41851.771354166667</v>
      </c>
      <c r="T196" s="9">
        <v>41870.666666666664</v>
      </c>
    </row>
    <row r="197" spans="1:20" ht="43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9">
        <v>42321.101759259262</v>
      </c>
      <c r="T197" s="9">
        <v>42351.101759259262</v>
      </c>
    </row>
    <row r="198" spans="1:20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9">
        <v>42107.067557870367</v>
      </c>
      <c r="T198" s="9"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9">
        <v>41969.199756944443</v>
      </c>
      <c r="T199" s="9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9">
        <v>42690.334317129629</v>
      </c>
      <c r="T200" s="9">
        <v>42721.333333333328</v>
      </c>
    </row>
    <row r="201" spans="1:20" ht="29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9">
        <v>42312.874594907407</v>
      </c>
      <c r="T201" s="9"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9">
        <v>41855.548101851848</v>
      </c>
      <c r="T202" s="9">
        <v>41876.207638888889</v>
      </c>
    </row>
    <row r="203" spans="1:20" ht="43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9">
        <v>42059.701319444444</v>
      </c>
      <c r="T203" s="9"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9">
        <v>41937.95344907407</v>
      </c>
      <c r="T204" s="9">
        <v>41972.995115740734</v>
      </c>
    </row>
    <row r="205" spans="1:20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9">
        <v>42044.184988425928</v>
      </c>
      <c r="T205" s="9"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9">
        <v>42524.782638888893</v>
      </c>
      <c r="T206" s="9">
        <v>42544.782638888893</v>
      </c>
    </row>
    <row r="207" spans="1:20" ht="43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9">
        <v>42292.087592592594</v>
      </c>
      <c r="T207" s="9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9">
        <v>41953.8675</v>
      </c>
      <c r="T208" s="9"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9">
        <v>41946.644745370373</v>
      </c>
      <c r="T209" s="9"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9">
        <v>41947.762592592589</v>
      </c>
      <c r="T210" s="9"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9">
        <v>42494.563449074078</v>
      </c>
      <c r="T211" s="9"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9">
        <v>41815.774826388886</v>
      </c>
      <c r="T212" s="9"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9">
        <v>41830.545694444445</v>
      </c>
      <c r="T213" s="9"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9">
        <v>41923.921643518523</v>
      </c>
      <c r="T214" s="9"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9">
        <v>41764.44663194444</v>
      </c>
      <c r="T215" s="9">
        <v>41791.165972222225</v>
      </c>
    </row>
    <row r="216" spans="1:20" ht="43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9">
        <v>41941.75203703704</v>
      </c>
      <c r="T216" s="9">
        <v>41964.708333333328</v>
      </c>
    </row>
    <row r="217" spans="1:20" ht="43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9">
        <v>41834.953865740739</v>
      </c>
      <c r="T217" s="9"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9">
        <v>42290.61855324074</v>
      </c>
      <c r="T218" s="9"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9">
        <v>42152.503495370373</v>
      </c>
      <c r="T219" s="9"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9">
        <v>41791.492777777778</v>
      </c>
      <c r="T220" s="9">
        <v>41836.492777777778</v>
      </c>
    </row>
    <row r="221" spans="1:20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9">
        <v>41808.991944444446</v>
      </c>
      <c r="T221" s="9">
        <v>41838.991944444446</v>
      </c>
    </row>
    <row r="222" spans="1:20" ht="43.5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9">
        <v>42500.041550925926</v>
      </c>
      <c r="T222" s="9">
        <v>42527.291666666672</v>
      </c>
    </row>
    <row r="223" spans="1:20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9">
        <v>42265.022824074069</v>
      </c>
      <c r="T223" s="9"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9">
        <v>42053.733078703706</v>
      </c>
      <c r="T224" s="9">
        <v>42063.207638888889</v>
      </c>
    </row>
    <row r="225" spans="1:20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9">
        <v>42675.832465277781</v>
      </c>
      <c r="T225" s="9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9">
        <v>42467.144166666665</v>
      </c>
      <c r="T226" s="9"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9">
        <v>41894.91375</v>
      </c>
      <c r="T227" s="9">
        <v>41938.029861111114</v>
      </c>
    </row>
    <row r="228" spans="1:20" ht="43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9">
        <v>41752.83457175926</v>
      </c>
      <c r="T228" s="9"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9">
        <v>42037.791238425925</v>
      </c>
      <c r="T229" s="9"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9">
        <v>42088.911354166667</v>
      </c>
      <c r="T230" s="9">
        <v>42118.911354166667</v>
      </c>
    </row>
    <row r="231" spans="1:20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9">
        <v>42018.676898148144</v>
      </c>
      <c r="T231" s="9">
        <v>42040.290972222225</v>
      </c>
    </row>
    <row r="232" spans="1:20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9">
        <v>41884.617314814815</v>
      </c>
      <c r="T232" s="9"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9">
        <v>41884.056747685187</v>
      </c>
      <c r="T233" s="9"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9">
        <v>41839.730937500004</v>
      </c>
      <c r="T234" s="9">
        <v>41869.730937500004</v>
      </c>
    </row>
    <row r="235" spans="1:20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9">
        <v>42380.581180555557</v>
      </c>
      <c r="T235" s="9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9">
        <v>41776.063136574077</v>
      </c>
      <c r="T236" s="9">
        <v>41807.125</v>
      </c>
    </row>
    <row r="237" spans="1:20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9">
        <v>41800.380428240744</v>
      </c>
      <c r="T237" s="9">
        <v>41830.380428240744</v>
      </c>
    </row>
    <row r="238" spans="1:20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9">
        <v>42572.61681712963</v>
      </c>
      <c r="T238" s="9">
        <v>42589.125</v>
      </c>
    </row>
    <row r="239" spans="1:20" ht="43.5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9">
        <v>41851.541585648149</v>
      </c>
      <c r="T239" s="9"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9">
        <v>42205.710879629631</v>
      </c>
      <c r="T240" s="9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9">
        <v>42374.911226851851</v>
      </c>
      <c r="T241" s="9">
        <v>42388.207638888889</v>
      </c>
    </row>
    <row r="242" spans="1:20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9">
        <v>41809.12300925926</v>
      </c>
      <c r="T242" s="9"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9">
        <v>42294.429641203707</v>
      </c>
      <c r="T243" s="9">
        <v>42321.845138888893</v>
      </c>
    </row>
    <row r="244" spans="1:20" ht="43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9">
        <v>42124.841111111105</v>
      </c>
      <c r="T244" s="9">
        <v>42154.841111111105</v>
      </c>
    </row>
    <row r="245" spans="1:20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9">
        <v>41861.524837962963</v>
      </c>
      <c r="T245" s="9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9">
        <v>42402.889027777783</v>
      </c>
      <c r="T246" s="9">
        <v>42447.847361111111</v>
      </c>
    </row>
    <row r="247" spans="1:20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9">
        <v>41960.119085648148</v>
      </c>
      <c r="T247" s="9"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9">
        <v>42532.052523148144</v>
      </c>
      <c r="T248" s="9">
        <v>42560.166666666672</v>
      </c>
    </row>
    <row r="249" spans="1:20" ht="43.5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9">
        <v>42088.723692129628</v>
      </c>
      <c r="T249" s="9">
        <v>42115.723692129628</v>
      </c>
    </row>
    <row r="250" spans="1:20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9">
        <v>41820.639189814814</v>
      </c>
      <c r="T250" s="9">
        <v>41843.165972222225</v>
      </c>
    </row>
    <row r="251" spans="1:20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9">
        <v>42626.7503125</v>
      </c>
      <c r="T251" s="9">
        <v>42656.7503125</v>
      </c>
    </row>
    <row r="252" spans="1:20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9">
        <v>41821.205636574072</v>
      </c>
      <c r="T252" s="9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9">
        <v>42016.706678240742</v>
      </c>
      <c r="T253" s="9"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9">
        <v>42011.202581018515</v>
      </c>
      <c r="T254" s="9"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9">
        <v>42643.632858796293</v>
      </c>
      <c r="T255" s="9"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9">
        <v>42179.898472222223</v>
      </c>
      <c r="T256" s="9"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9">
        <v>42575.130057870367</v>
      </c>
      <c r="T257" s="9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9">
        <v>42420.019097222219</v>
      </c>
      <c r="T258" s="9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9">
        <v>42053.671666666662</v>
      </c>
      <c r="T259" s="9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9">
        <v>42605.765381944439</v>
      </c>
      <c r="T260" s="9"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9">
        <v>42458.641724537039</v>
      </c>
      <c r="T261" s="9">
        <v>42488.641724537039</v>
      </c>
    </row>
    <row r="262" spans="1:20" ht="29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9">
        <v>42529.022013888884</v>
      </c>
      <c r="T262" s="9">
        <v>42566.901388888888</v>
      </c>
    </row>
    <row r="263" spans="1:20" ht="43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9">
        <v>41928.170497685183</v>
      </c>
      <c r="T263" s="9">
        <v>41949.249305555553</v>
      </c>
    </row>
    <row r="264" spans="1:20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9">
        <v>42062.834444444445</v>
      </c>
      <c r="T264" s="9"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9">
        <v>41921.279976851853</v>
      </c>
      <c r="T265" s="9"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9">
        <v>42128.736608796295</v>
      </c>
      <c r="T266" s="9"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9">
        <v>42053.916921296302</v>
      </c>
      <c r="T267" s="9"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9">
        <v>42171.317442129628</v>
      </c>
      <c r="T268" s="9"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9">
        <v>41793.668761574074</v>
      </c>
      <c r="T269" s="9"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9">
        <v>42506.760405092587</v>
      </c>
      <c r="T270" s="9">
        <v>42536.760405092587</v>
      </c>
    </row>
    <row r="271" spans="1:20" ht="43.5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9">
        <v>42372.693055555559</v>
      </c>
      <c r="T271" s="9">
        <v>42402.693055555559</v>
      </c>
    </row>
    <row r="272" spans="1:20" ht="43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9">
        <v>42126.87501157407</v>
      </c>
      <c r="T272" s="9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9">
        <v>42087.768055555556</v>
      </c>
      <c r="T273" s="9">
        <v>42111.666666666672</v>
      </c>
    </row>
    <row r="274" spans="1:20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9">
        <v>42443.802361111113</v>
      </c>
      <c r="T274" s="9"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9">
        <v>42121.249814814815</v>
      </c>
      <c r="T275" s="9"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9">
        <v>42268.009224537032</v>
      </c>
      <c r="T276" s="9">
        <v>42303.009224537032</v>
      </c>
    </row>
    <row r="277" spans="1:20" ht="43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9">
        <v>41848.866157407407</v>
      </c>
      <c r="T277" s="9">
        <v>41868.21597222222</v>
      </c>
    </row>
    <row r="278" spans="1:20" ht="43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9">
        <v>42689.214988425927</v>
      </c>
      <c r="T278" s="9"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9">
        <v>42584.846828703703</v>
      </c>
      <c r="T279" s="9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9">
        <v>42511.741944444439</v>
      </c>
      <c r="T280" s="9">
        <v>42523.916666666672</v>
      </c>
    </row>
    <row r="281" spans="1:20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9">
        <v>42132.036168981482</v>
      </c>
      <c r="T281" s="9"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9">
        <v>42419.91942129629</v>
      </c>
      <c r="T282" s="9">
        <v>42436.207638888889</v>
      </c>
    </row>
    <row r="283" spans="1:20" ht="43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9">
        <v>42430.839398148149</v>
      </c>
      <c r="T283" s="9">
        <v>42445.165972222225</v>
      </c>
    </row>
    <row r="284" spans="1:20" ht="43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9">
        <v>42297.748738425929</v>
      </c>
      <c r="T284" s="9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9">
        <v>41760.935706018521</v>
      </c>
      <c r="T285" s="9">
        <v>41772.166666666664</v>
      </c>
    </row>
    <row r="286" spans="1:20" ht="43.5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9">
        <v>41829.734259259261</v>
      </c>
      <c r="T286" s="9"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9">
        <v>42491.92288194444</v>
      </c>
      <c r="T287" s="9">
        <v>42521.92288194444</v>
      </c>
    </row>
    <row r="288" spans="1:20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9">
        <v>41950.859560185185</v>
      </c>
      <c r="T288" s="9"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9">
        <v>41802.62090277778</v>
      </c>
      <c r="T289" s="9"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9">
        <v>41781.096203703702</v>
      </c>
      <c r="T290" s="9"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9">
        <v>42020.846666666665</v>
      </c>
      <c r="T291" s="9">
        <v>42037.207638888889</v>
      </c>
    </row>
    <row r="292" spans="1:20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9">
        <v>42125.772812499999</v>
      </c>
      <c r="T292" s="9"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9">
        <v>41856.010069444441</v>
      </c>
      <c r="T293" s="9"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9">
        <v>41893.783553240741</v>
      </c>
      <c r="T294" s="9"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9">
        <v>41881.361342592594</v>
      </c>
      <c r="T295" s="9">
        <v>41911.361342592594</v>
      </c>
    </row>
    <row r="296" spans="1:20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9">
        <v>41880.76357638889</v>
      </c>
      <c r="T296" s="9">
        <v>41895.166666666664</v>
      </c>
    </row>
    <row r="297" spans="1:20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9">
        <v>42214.6956712963</v>
      </c>
      <c r="T297" s="9">
        <v>42225.666666666672</v>
      </c>
    </row>
    <row r="298" spans="1:20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9">
        <v>42460.335312499999</v>
      </c>
      <c r="T298" s="9">
        <v>42488.249305555553</v>
      </c>
    </row>
    <row r="299" spans="1:20" ht="43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9">
        <v>42167.023206018523</v>
      </c>
      <c r="T299" s="9"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9">
        <v>42177.761782407411</v>
      </c>
      <c r="T300" s="9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9">
        <v>42521.654328703706</v>
      </c>
      <c r="T301" s="9"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9">
        <v>41884.599849537037</v>
      </c>
      <c r="T302" s="9"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9">
        <v>42289.761192129634</v>
      </c>
      <c r="T303" s="9"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9">
        <v>42243.6252662037</v>
      </c>
      <c r="T304" s="9">
        <v>42278.6252662037</v>
      </c>
    </row>
    <row r="305" spans="1:20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9">
        <v>42600.756041666667</v>
      </c>
      <c r="T305" s="9"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9">
        <v>41829.599791666667</v>
      </c>
      <c r="T306" s="9">
        <v>41889.599791666667</v>
      </c>
    </row>
    <row r="307" spans="1:20" ht="29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9">
        <v>42040.831678240742</v>
      </c>
      <c r="T307" s="9">
        <v>42070.831678240742</v>
      </c>
    </row>
    <row r="308" spans="1:20" ht="43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9">
        <v>42075.807395833333</v>
      </c>
      <c r="T308" s="9">
        <v>42105.807395833333</v>
      </c>
    </row>
    <row r="309" spans="1:20" ht="43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9">
        <v>42073.660694444443</v>
      </c>
      <c r="T309" s="9"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9">
        <v>42480.078715277778</v>
      </c>
      <c r="T310" s="9"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9">
        <v>42411.942291666666</v>
      </c>
      <c r="T311" s="9">
        <v>42434.041666666672</v>
      </c>
    </row>
    <row r="312" spans="1:20" ht="43.5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9">
        <v>41753.515856481477</v>
      </c>
      <c r="T312" s="9">
        <v>41781.921527777777</v>
      </c>
    </row>
    <row r="313" spans="1:20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9">
        <v>42196.028703703705</v>
      </c>
      <c r="T313" s="9"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9">
        <v>42016.050451388888</v>
      </c>
      <c r="T314" s="9"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9">
        <v>41730.276747685188</v>
      </c>
      <c r="T315" s="9"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9">
        <v>42203.680300925931</v>
      </c>
      <c r="T316" s="9">
        <v>42221.774999999994</v>
      </c>
    </row>
    <row r="317" spans="1:20" ht="43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9">
        <v>41974.743148148147</v>
      </c>
      <c r="T317" s="9"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9">
        <v>41869.740671296298</v>
      </c>
      <c r="T318" s="9"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9">
        <v>41982.688611111109</v>
      </c>
      <c r="T319" s="9"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9">
        <v>41976.331979166673</v>
      </c>
      <c r="T320" s="9">
        <v>42004.291666666672</v>
      </c>
    </row>
    <row r="321" spans="1:20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9">
        <v>41926.942685185182</v>
      </c>
      <c r="T321" s="9">
        <v>41956.984351851846</v>
      </c>
    </row>
    <row r="322" spans="1:20" ht="43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9">
        <v>42561.783877314811</v>
      </c>
      <c r="T322" s="9">
        <v>42593.165972222225</v>
      </c>
    </row>
    <row r="323" spans="1:20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9">
        <v>42649.54923611111</v>
      </c>
      <c r="T323" s="9"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9">
        <v>42093.786840277782</v>
      </c>
      <c r="T324" s="9">
        <v>42120.26944444445</v>
      </c>
    </row>
    <row r="325" spans="1:20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9">
        <v>42026.176180555558</v>
      </c>
      <c r="T325" s="9"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9">
        <v>42451.095856481479</v>
      </c>
      <c r="T326" s="9">
        <v>42465.095856481479</v>
      </c>
    </row>
    <row r="327" spans="1:20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9">
        <v>42418.425983796296</v>
      </c>
      <c r="T327" s="9">
        <v>42478.384317129632</v>
      </c>
    </row>
    <row r="328" spans="1:20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9">
        <v>41964.716319444444</v>
      </c>
      <c r="T328" s="9">
        <v>41994.716319444444</v>
      </c>
    </row>
    <row r="329" spans="1:20" ht="2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9">
        <v>42576.697569444441</v>
      </c>
      <c r="T329" s="9"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9">
        <v>42125.647534722222</v>
      </c>
      <c r="T330" s="9">
        <v>42150.647534722222</v>
      </c>
    </row>
    <row r="331" spans="1:20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9">
        <v>42003.948425925926</v>
      </c>
      <c r="T331" s="9">
        <v>42028.207638888889</v>
      </c>
    </row>
    <row r="332" spans="1:20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9">
        <v>41988.829942129625</v>
      </c>
      <c r="T332" s="9"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9">
        <v>41974.898599537039</v>
      </c>
      <c r="T333" s="9"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9">
        <v>42592.066921296297</v>
      </c>
      <c r="T334" s="9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9">
        <v>42050.008368055554</v>
      </c>
      <c r="T335" s="9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9">
        <v>42417.585532407407</v>
      </c>
      <c r="T336" s="9"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9">
        <v>41866.79886574074</v>
      </c>
      <c r="T337" s="9"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9">
        <v>42220.79487268519</v>
      </c>
      <c r="T338" s="9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9">
        <v>42628.849120370374</v>
      </c>
      <c r="T339" s="9"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9">
        <v>42447.894432870366</v>
      </c>
      <c r="T340" s="9"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9">
        <v>42283.864351851851</v>
      </c>
      <c r="T341" s="9">
        <v>42313.906018518523</v>
      </c>
    </row>
    <row r="342" spans="1:20" ht="43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9">
        <v>42483.015694444446</v>
      </c>
      <c r="T342" s="9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9">
        <v>41788.58997685185</v>
      </c>
      <c r="T343" s="9"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9">
        <v>42144.041851851856</v>
      </c>
      <c r="T344" s="9">
        <v>42174.041851851856</v>
      </c>
    </row>
    <row r="345" spans="1:20" ht="43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9">
        <v>42661.132245370376</v>
      </c>
      <c r="T345" s="9"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9">
        <v>42037.938206018516</v>
      </c>
      <c r="T346" s="9">
        <v>42068.166666666672</v>
      </c>
    </row>
    <row r="347" spans="1:20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9">
        <v>42619.935694444444</v>
      </c>
      <c r="T347" s="9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9">
        <v>41877.221886574072</v>
      </c>
      <c r="T348" s="9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9">
        <v>41828.736921296295</v>
      </c>
      <c r="T349" s="9"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9">
        <v>42545.774189814809</v>
      </c>
      <c r="T350" s="9">
        <v>42605.774189814809</v>
      </c>
    </row>
    <row r="351" spans="1:20" ht="43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9">
        <v>42460.741747685184</v>
      </c>
      <c r="T351" s="9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9">
        <v>41887.292187500003</v>
      </c>
      <c r="T352" s="9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9">
        <v>41828.646319444444</v>
      </c>
      <c r="T353" s="9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9">
        <v>42173.803217592591</v>
      </c>
      <c r="T354" s="9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9">
        <v>41775.858564814815</v>
      </c>
      <c r="T355" s="9"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9">
        <v>42055.277199074073</v>
      </c>
      <c r="T356" s="9">
        <v>42082.610416666663</v>
      </c>
    </row>
    <row r="357" spans="1:20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9">
        <v>42447.896666666667</v>
      </c>
      <c r="T357" s="9">
        <v>42470.166666666672</v>
      </c>
    </row>
    <row r="358" spans="1:20" ht="43.5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9">
        <v>42523.248715277776</v>
      </c>
      <c r="T358" s="9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9">
        <v>41822.90488425926</v>
      </c>
      <c r="T359" s="9">
        <v>41844.291666666664</v>
      </c>
    </row>
    <row r="360" spans="1:20" ht="43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9">
        <v>42185.556157407409</v>
      </c>
      <c r="T360" s="9">
        <v>42208.772916666669</v>
      </c>
    </row>
    <row r="361" spans="1:20" ht="43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9">
        <v>41820.62809027778</v>
      </c>
      <c r="T361" s="9">
        <v>41841.165972222225</v>
      </c>
    </row>
    <row r="362" spans="1:20" ht="43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9">
        <v>41876.815787037034</v>
      </c>
      <c r="T362" s="9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9">
        <v>41802.574282407404</v>
      </c>
      <c r="T363" s="9">
        <v>41823.165972222225</v>
      </c>
    </row>
    <row r="364" spans="1:20" ht="43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9">
        <v>41786.761354166665</v>
      </c>
      <c r="T364" s="9"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9">
        <v>42627.454097222217</v>
      </c>
      <c r="T365" s="9"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9">
        <v>42374.651504629626</v>
      </c>
      <c r="T366" s="9"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9">
        <v>41772.685393518521</v>
      </c>
      <c r="T367" s="9"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9">
        <v>42633.116851851853</v>
      </c>
      <c r="T368" s="9">
        <v>42663.116851851853</v>
      </c>
    </row>
    <row r="369" spans="1:20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9">
        <v>42219.180393518516</v>
      </c>
      <c r="T369" s="9"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9">
        <v>41753.593275462961</v>
      </c>
      <c r="T370" s="9"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9">
        <v>42230.662731481483</v>
      </c>
      <c r="T371" s="9"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9">
        <v>41787.218229166669</v>
      </c>
      <c r="T372" s="9">
        <v>41817.218229166669</v>
      </c>
    </row>
    <row r="373" spans="1:20" ht="43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9">
        <v>42147.826840277776</v>
      </c>
      <c r="T373" s="9"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9">
        <v>41940.598182870373</v>
      </c>
      <c r="T374" s="9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9">
        <v>42020.700567129628</v>
      </c>
      <c r="T375" s="9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9">
        <v>41891.96503472222</v>
      </c>
      <c r="T376" s="9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9">
        <v>42490.133877314816</v>
      </c>
      <c r="T377" s="9"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9">
        <v>41995.870486111111</v>
      </c>
      <c r="T378" s="9"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9">
        <v>42401.806562500002</v>
      </c>
      <c r="T379" s="9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9">
        <v>41897.602037037039</v>
      </c>
      <c r="T380" s="9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9">
        <v>41882.585648148146</v>
      </c>
      <c r="T381" s="9">
        <v>41912.666666666664</v>
      </c>
    </row>
    <row r="382" spans="1:20" ht="43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9">
        <v>42556.504490740743</v>
      </c>
      <c r="T382" s="9">
        <v>42595.290972222225</v>
      </c>
    </row>
    <row r="383" spans="1:20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9">
        <v>41792.542986111112</v>
      </c>
      <c r="T383" s="9"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9">
        <v>41879.913761574076</v>
      </c>
      <c r="T384" s="9"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9">
        <v>42552.048356481479</v>
      </c>
      <c r="T385" s="9"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9">
        <v>41810.142199074071</v>
      </c>
      <c r="T386" s="9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9">
        <v>42072.576249999998</v>
      </c>
      <c r="T387" s="9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9">
        <v>41779.724224537036</v>
      </c>
      <c r="T388" s="9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9">
        <v>42134.172071759262</v>
      </c>
      <c r="T389" s="9">
        <v>42155.290972222225</v>
      </c>
    </row>
    <row r="390" spans="1:20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9">
        <v>42505.738032407404</v>
      </c>
      <c r="T390" s="9">
        <v>42525.738032407404</v>
      </c>
    </row>
    <row r="391" spans="1:20" ht="43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9">
        <v>42118.556331018524</v>
      </c>
      <c r="T391" s="9">
        <v>42150.165972222225</v>
      </c>
    </row>
    <row r="392" spans="1:20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9">
        <v>42360.887835648144</v>
      </c>
      <c r="T392" s="9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9">
        <v>42165.993125000001</v>
      </c>
      <c r="T393" s="9"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9">
        <v>41927.936157407406</v>
      </c>
      <c r="T394" s="9"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9">
        <v>42462.140868055561</v>
      </c>
      <c r="T395" s="9"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9">
        <v>42632.348310185189</v>
      </c>
      <c r="T396" s="9"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9">
        <v>42054.849050925928</v>
      </c>
      <c r="T397" s="9">
        <v>42084.807384259257</v>
      </c>
    </row>
    <row r="398" spans="1:20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9">
        <v>42497.275706018518</v>
      </c>
      <c r="T398" s="9"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9">
        <v>42058.904074074075</v>
      </c>
      <c r="T399" s="9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9">
        <v>41807.690081018518</v>
      </c>
      <c r="T400" s="9">
        <v>41837.690081018518</v>
      </c>
    </row>
    <row r="401" spans="1:20" ht="43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9">
        <v>42284.69694444444</v>
      </c>
      <c r="T401" s="9">
        <v>42301.165972222225</v>
      </c>
    </row>
    <row r="402" spans="1:20" ht="43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9">
        <v>42045.84238425926</v>
      </c>
      <c r="T402" s="9"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9">
        <v>42184.209537037037</v>
      </c>
      <c r="T403" s="9">
        <v>42202.876388888893</v>
      </c>
    </row>
    <row r="404" spans="1:20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9">
        <v>42341.180636574078</v>
      </c>
      <c r="T404" s="9">
        <v>42373.180636574078</v>
      </c>
    </row>
    <row r="405" spans="1:20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9">
        <v>42170.910231481481</v>
      </c>
      <c r="T405" s="9"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9">
        <v>42151.069606481484</v>
      </c>
      <c r="T406" s="9">
        <v>42172.069606481484</v>
      </c>
    </row>
    <row r="407" spans="1:20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9">
        <v>41944.527627314819</v>
      </c>
      <c r="T407" s="9">
        <v>42004.569293981483</v>
      </c>
    </row>
    <row r="408" spans="1:20" ht="43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9">
        <v>42593.865405092598</v>
      </c>
      <c r="T408" s="9"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9">
        <v>42503.740868055553</v>
      </c>
      <c r="T409" s="9"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9">
        <v>41927.848900462966</v>
      </c>
      <c r="T410" s="9">
        <v>41948.890567129631</v>
      </c>
    </row>
    <row r="411" spans="1:20" ht="43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9">
        <v>42375.114988425921</v>
      </c>
      <c r="T411" s="9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9">
        <v>42553.926527777774</v>
      </c>
      <c r="T412" s="9">
        <v>42585.172916666663</v>
      </c>
    </row>
    <row r="413" spans="1:20" ht="43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9">
        <v>42155.142638888887</v>
      </c>
      <c r="T413" s="9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percent" val="90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8A94B-E263-44F8-BF39-C6E404B51271}">
  <dimension ref="A1:T251"/>
  <sheetViews>
    <sheetView workbookViewId="0">
      <selection activeCell="C2" sqref="C2"/>
    </sheetView>
  </sheetViews>
  <sheetFormatPr defaultRowHeight="14.5" x14ac:dyDescent="0.35"/>
  <cols>
    <col min="1" max="1" width="4.81640625" bestFit="1" customWidth="1"/>
    <col min="2" max="2" width="29.81640625" customWidth="1"/>
    <col min="3" max="3" width="40.3632812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9">
        <v>42492.737847222219</v>
      </c>
      <c r="T2" s="9">
        <v>42534.166666666672</v>
      </c>
    </row>
    <row r="3" spans="1:20" ht="43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9">
        <v>42103.016585648147</v>
      </c>
      <c r="T3" s="9">
        <v>42163.016585648147</v>
      </c>
    </row>
    <row r="4" spans="1:20" ht="58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9">
        <v>42108.692060185189</v>
      </c>
      <c r="T4" s="9">
        <v>42153.692060185189</v>
      </c>
    </row>
    <row r="5" spans="1:20" ht="43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9">
        <v>42453.806307870371</v>
      </c>
      <c r="T5" s="9">
        <v>42513.806307870371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9">
        <v>42123.648831018523</v>
      </c>
      <c r="T6" s="9"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9">
        <v>41858.007071759261</v>
      </c>
      <c r="T7" s="9">
        <v>41888.007071759261</v>
      </c>
    </row>
    <row r="8" spans="1:20" ht="43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9">
        <v>41781.045173611114</v>
      </c>
      <c r="T8" s="9">
        <v>41811.045173611114</v>
      </c>
    </row>
    <row r="9" spans="1:20" ht="58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9">
        <v>42370.007766203707</v>
      </c>
      <c r="T9" s="9"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9">
        <v>42165.037581018521</v>
      </c>
      <c r="T10" s="9">
        <v>42224.898611111115</v>
      </c>
    </row>
    <row r="11" spans="1:20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9">
        <v>42480.800648148142</v>
      </c>
      <c r="T11" s="9">
        <v>42540.800648148142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9">
        <v>41784.789687500001</v>
      </c>
      <c r="T12" s="9">
        <v>41814.789687500001</v>
      </c>
    </row>
    <row r="13" spans="1:20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9">
        <v>41831.675034722226</v>
      </c>
      <c r="T13" s="9">
        <v>41891.675034722226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9">
        <v>41950.114108796297</v>
      </c>
      <c r="T14" s="9">
        <v>42010.114108796297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9">
        <v>42627.955104166671</v>
      </c>
      <c r="T15" s="9">
        <v>42657.916666666672</v>
      </c>
    </row>
    <row r="16" spans="1:20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9">
        <v>42531.195277777777</v>
      </c>
      <c r="T16" s="9">
        <v>42555.166666666672</v>
      </c>
    </row>
    <row r="17" spans="1:20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9">
        <v>42618.827013888891</v>
      </c>
      <c r="T17" s="9">
        <v>42648.827013888891</v>
      </c>
    </row>
    <row r="18" spans="1:20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9">
        <v>42540.593530092592</v>
      </c>
      <c r="T18" s="9">
        <v>42570.593530092592</v>
      </c>
    </row>
    <row r="19" spans="1:20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9">
        <v>41746.189409722225</v>
      </c>
      <c r="T19" s="9">
        <v>41776.189409722225</v>
      </c>
    </row>
    <row r="20" spans="1:20" ht="43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9">
        <v>41974.738576388889</v>
      </c>
      <c r="T20" s="9">
        <v>41994.738576388889</v>
      </c>
    </row>
    <row r="21" spans="1:20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9">
        <v>42115.11618055556</v>
      </c>
      <c r="T21" s="9">
        <v>42175.11618055556</v>
      </c>
    </row>
    <row r="22" spans="1:20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9">
        <v>42002.817488425921</v>
      </c>
      <c r="T22" s="9">
        <v>42032.817488425921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9">
        <v>42722.84474537037</v>
      </c>
      <c r="T23" s="9"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9">
        <v>42465.128391203703</v>
      </c>
      <c r="T24" s="9">
        <v>42495.128391203703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9">
        <v>42171.743969907402</v>
      </c>
      <c r="T25" s="9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9">
        <v>42672.955138888887</v>
      </c>
      <c r="T26" s="9"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9">
        <v>42359.725243055553</v>
      </c>
      <c r="T27" s="9">
        <v>42389.725243055553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9">
        <v>42192.905694444446</v>
      </c>
      <c r="T28" s="9"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9">
        <v>41916.597638888888</v>
      </c>
      <c r="T29" s="9">
        <v>41976.639305555553</v>
      </c>
    </row>
    <row r="30" spans="1:20" ht="43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9">
        <v>42461.596273148149</v>
      </c>
      <c r="T30" s="9">
        <v>42491.596273148149</v>
      </c>
    </row>
    <row r="31" spans="1:20" ht="58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9">
        <v>42370.90320601852</v>
      </c>
      <c r="T31" s="9"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9">
        <v>41948.727256944447</v>
      </c>
      <c r="T32" s="9"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9">
        <v>42047.07640046296</v>
      </c>
      <c r="T33" s="9"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9">
        <v>42261.632916666669</v>
      </c>
      <c r="T34" s="9"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9">
        <v>41985.427361111113</v>
      </c>
      <c r="T35" s="9"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9">
        <v>41922.535185185188</v>
      </c>
      <c r="T36" s="9">
        <v>41930.207638888889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9">
        <v>41850.863252314812</v>
      </c>
      <c r="T37" s="9"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9">
        <v>41831.742962962962</v>
      </c>
      <c r="T38" s="9">
        <v>41860.125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9">
        <v>42415.883425925931</v>
      </c>
      <c r="T39" s="9">
        <v>42475.84175925926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9">
        <v>41869.714166666665</v>
      </c>
      <c r="T40" s="9">
        <v>41876.875</v>
      </c>
    </row>
    <row r="41" spans="1:20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9">
        <v>41953.773090277777</v>
      </c>
      <c r="T41" s="9">
        <v>42013.083333333328</v>
      </c>
    </row>
    <row r="42" spans="1:20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9">
        <v>42037.986284722225</v>
      </c>
      <c r="T42" s="9"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9">
        <v>41811.555462962962</v>
      </c>
      <c r="T43" s="9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9">
        <v>42701.908807870372</v>
      </c>
      <c r="T44" s="9">
        <v>42716.25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9">
        <v>42258.646504629629</v>
      </c>
      <c r="T45" s="9"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9">
        <v>42278.664965277778</v>
      </c>
      <c r="T46" s="9"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9">
        <v>42515.078217592592</v>
      </c>
      <c r="T47" s="9">
        <v>42575.078217592592</v>
      </c>
    </row>
    <row r="48" spans="1:20" ht="58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9">
        <v>41830.234166666669</v>
      </c>
      <c r="T48" s="9">
        <v>41860.234166666669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9">
        <v>41982.904386574075</v>
      </c>
      <c r="T49" s="9">
        <v>42042.904386574075</v>
      </c>
    </row>
    <row r="50" spans="1:20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9">
        <v>42210.439768518518</v>
      </c>
      <c r="T50" s="9"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9">
        <v>42196.166874999995</v>
      </c>
      <c r="T51" s="9">
        <v>42256.166874999995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9">
        <v>42606.056863425925</v>
      </c>
      <c r="T52" s="9">
        <v>42620.056863425925</v>
      </c>
    </row>
    <row r="53" spans="1:20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9">
        <v>42199.648912037039</v>
      </c>
      <c r="T53" s="9"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9">
        <v>42444.877743055549</v>
      </c>
      <c r="T54" s="9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9">
        <v>42499.731701388882</v>
      </c>
      <c r="T55" s="9">
        <v>42529.731701388882</v>
      </c>
    </row>
    <row r="56" spans="1:20" ht="58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9">
        <v>41929.266215277778</v>
      </c>
      <c r="T56" s="9">
        <v>41968.823611111111</v>
      </c>
    </row>
    <row r="57" spans="1:20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9">
        <v>42142.768819444449</v>
      </c>
      <c r="T57" s="9"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9">
        <v>42354.131643518514</v>
      </c>
      <c r="T58" s="9">
        <v>42384.131643518514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9">
        <v>41828.922905092593</v>
      </c>
      <c r="T59" s="9">
        <v>41888.922905092593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9">
        <v>42245.234340277777</v>
      </c>
      <c r="T60" s="9">
        <v>42263.234340277777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9">
        <v>42278.629710648151</v>
      </c>
      <c r="T61" s="9">
        <v>42306.629710648151</v>
      </c>
    </row>
    <row r="62" spans="1:20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9">
        <v>41826.61954861111</v>
      </c>
      <c r="T62" s="9">
        <v>41856.61954861111</v>
      </c>
    </row>
    <row r="63" spans="1:20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9">
        <v>42205.171018518522</v>
      </c>
      <c r="T63" s="9">
        <v>42235.171018518522</v>
      </c>
    </row>
    <row r="64" spans="1:20" ht="58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9">
        <v>42041.205000000002</v>
      </c>
      <c r="T64" s="9"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9">
        <v>42203.677766203706</v>
      </c>
      <c r="T65" s="9">
        <v>42233.677766203706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9">
        <v>41983.752847222218</v>
      </c>
      <c r="T66" s="9">
        <v>42014.140972222223</v>
      </c>
    </row>
    <row r="67" spans="1:20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9">
        <v>42103.024398148147</v>
      </c>
      <c r="T67" s="9">
        <v>42112.9375</v>
      </c>
    </row>
    <row r="68" spans="1:20" ht="58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9">
        <v>42089.901574074072</v>
      </c>
      <c r="T68" s="9">
        <v>42149.901574074072</v>
      </c>
    </row>
    <row r="69" spans="1:20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9">
        <v>42297.691006944442</v>
      </c>
      <c r="T69" s="9">
        <v>42320.290972222225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9">
        <v>41833.089756944442</v>
      </c>
      <c r="T70" s="9">
        <v>41863.079143518517</v>
      </c>
    </row>
    <row r="71" spans="1:20" ht="43.5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9">
        <v>42325.920717592591</v>
      </c>
      <c r="T71" s="9"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9">
        <v>41858.214629629627</v>
      </c>
      <c r="T72" s="9"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9">
        <v>41793.710231481484</v>
      </c>
      <c r="T73" s="9">
        <v>41823.710231481484</v>
      </c>
    </row>
    <row r="74" spans="1:20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9">
        <v>41793.814259259263</v>
      </c>
      <c r="T74" s="9">
        <v>41825.165972222225</v>
      </c>
    </row>
    <row r="75" spans="1:20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9">
        <v>41831.697939814818</v>
      </c>
      <c r="T75" s="9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9">
        <v>42621.389340277776</v>
      </c>
      <c r="T76" s="9">
        <v>42651.389340277776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9">
        <v>41780.785729166666</v>
      </c>
      <c r="T77" s="9">
        <v>41840.785729166666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9">
        <v>41766.072500000002</v>
      </c>
      <c r="T78" s="9">
        <v>41791.072500000002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9">
        <v>41766.617291666669</v>
      </c>
      <c r="T79" s="9"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9">
        <v>42248.627013888887</v>
      </c>
      <c r="T80" s="9">
        <v>42278.627013888887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9">
        <v>41885.221550925926</v>
      </c>
      <c r="T81" s="9">
        <v>41916.290972222225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9">
        <v>42159.224432870367</v>
      </c>
      <c r="T82" s="9">
        <v>42204.224432870367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9">
        <v>42265.817002314812</v>
      </c>
      <c r="T83" s="9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9">
        <v>41975.124340277776</v>
      </c>
      <c r="T84" s="9">
        <v>42005.124340277776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9">
        <v>42065.190694444449</v>
      </c>
      <c r="T85" s="9">
        <v>42090.149027777778</v>
      </c>
    </row>
    <row r="86" spans="1:20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9">
        <v>41848.84002314815</v>
      </c>
      <c r="T86" s="9"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9">
        <v>42103.884930555556</v>
      </c>
      <c r="T87" s="9">
        <v>42133.884930555556</v>
      </c>
    </row>
    <row r="88" spans="1:20" ht="58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9">
        <v>42059.970729166671</v>
      </c>
      <c r="T88" s="9">
        <v>42089.929062499999</v>
      </c>
    </row>
    <row r="89" spans="1:20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9">
        <v>42041.743090277778</v>
      </c>
      <c r="T89" s="9"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9">
        <v>41829.73715277778</v>
      </c>
      <c r="T90" s="9">
        <v>41852.716666666667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9">
        <v>41789.893599537041</v>
      </c>
      <c r="T91" s="9">
        <v>41815.875</v>
      </c>
    </row>
    <row r="92" spans="1:20" ht="58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9">
        <v>41833.660995370366</v>
      </c>
      <c r="T92" s="9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9">
        <v>41914.590011574073</v>
      </c>
      <c r="T93" s="9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9">
        <v>42611.261064814811</v>
      </c>
      <c r="T94" s="9">
        <v>42625.707638888889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9">
        <v>42253.633159722223</v>
      </c>
      <c r="T95" s="9">
        <v>42313.674826388888</v>
      </c>
    </row>
    <row r="96" spans="1:20" ht="58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9">
        <v>42295.891828703709</v>
      </c>
      <c r="T96" s="9"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9">
        <v>42402.947002314817</v>
      </c>
      <c r="T97" s="9">
        <v>42452.145138888889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9">
        <v>42509.814108796301</v>
      </c>
      <c r="T98" s="9"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9">
        <v>41977.004976851851</v>
      </c>
      <c r="T99" s="9">
        <v>42008.976388888885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9">
        <v>42171.758611111116</v>
      </c>
      <c r="T100" s="9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9">
        <v>42056.1324537037</v>
      </c>
      <c r="T101" s="9">
        <v>42086.207638888889</v>
      </c>
    </row>
    <row r="102" spans="1:20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9">
        <v>41867.652280092596</v>
      </c>
      <c r="T102" s="9">
        <v>41875.291666666664</v>
      </c>
    </row>
    <row r="103" spans="1:20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9">
        <v>41779.657870370371</v>
      </c>
      <c r="T103" s="9">
        <v>41821.25</v>
      </c>
    </row>
    <row r="104" spans="1:20" ht="58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9">
        <v>42679.958472222221</v>
      </c>
      <c r="T104" s="9">
        <v>42710.207638888889</v>
      </c>
    </row>
    <row r="105" spans="1:20" ht="58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9">
        <v>42032.250208333338</v>
      </c>
      <c r="T105" s="9">
        <v>42063.250208333338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9">
        <v>41793.191875000004</v>
      </c>
      <c r="T106" s="9">
        <v>41807.191875000004</v>
      </c>
    </row>
    <row r="107" spans="1:20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9">
        <v>41843.775011574071</v>
      </c>
      <c r="T107" s="9">
        <v>41863.775011574071</v>
      </c>
    </row>
    <row r="108" spans="1:20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9">
        <v>42136.092488425929</v>
      </c>
      <c r="T108" s="9">
        <v>42166.092488425929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9">
        <v>42317.826377314821</v>
      </c>
      <c r="T109" s="9">
        <v>42357.826377314821</v>
      </c>
    </row>
    <row r="110" spans="1:20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9">
        <v>42186.01116898148</v>
      </c>
      <c r="T110" s="9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9">
        <v>42095.229166666672</v>
      </c>
      <c r="T111" s="9"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9">
        <v>41906.819513888891</v>
      </c>
      <c r="T112" s="9">
        <v>41938.838888888888</v>
      </c>
    </row>
    <row r="113" spans="1:20" ht="58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9">
        <v>41834.135370370372</v>
      </c>
      <c r="T113" s="9">
        <v>41849.135370370372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9">
        <v>41863.359282407408</v>
      </c>
      <c r="T114" s="9">
        <v>41893.359282407408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9">
        <v>42224.756909722222</v>
      </c>
      <c r="T115" s="9">
        <v>42254.756909722222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9">
        <v>41939.8122337963</v>
      </c>
      <c r="T116" s="9">
        <v>41969.853900462964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9">
        <v>42059.270023148143</v>
      </c>
      <c r="T117" s="9">
        <v>42119.190972222219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9">
        <v>42308.211215277777</v>
      </c>
      <c r="T118" s="9">
        <v>42338.252881944441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9">
        <v>42020.768634259264</v>
      </c>
      <c r="T119" s="9">
        <v>42065.958333333328</v>
      </c>
    </row>
    <row r="120" spans="1:20" ht="43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9">
        <v>41786.959745370368</v>
      </c>
      <c r="T120" s="9"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9">
        <v>41820.870821759258</v>
      </c>
      <c r="T121" s="9">
        <v>41850.870821759258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9">
        <v>42265.683182870373</v>
      </c>
      <c r="T122" s="9">
        <v>42293.207638888889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9">
        <v>42601.827141203699</v>
      </c>
      <c r="T123" s="9"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9">
        <v>42228.151701388888</v>
      </c>
      <c r="T124" s="9">
        <v>42253.151701388888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9">
        <v>42415.168564814812</v>
      </c>
      <c r="T125" s="9">
        <v>42445.126898148148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9">
        <v>42538.968310185184</v>
      </c>
      <c r="T126" s="9">
        <v>42568.029861111107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9">
        <v>42233.671747685185</v>
      </c>
      <c r="T127" s="9">
        <v>42278.541666666672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9">
        <v>42675.262962962966</v>
      </c>
      <c r="T128" s="9"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9">
        <v>42534.631481481483</v>
      </c>
      <c r="T129" s="9"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9">
        <v>42151.905717592599</v>
      </c>
      <c r="T130" s="9"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9">
        <v>41961.492488425924</v>
      </c>
      <c r="T131" s="9">
        <v>42006.492488425924</v>
      </c>
    </row>
    <row r="132" spans="1:20" ht="72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9">
        <v>41940.587233796294</v>
      </c>
      <c r="T132" s="9">
        <v>41968.041666666672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9">
        <v>42111.904097222221</v>
      </c>
      <c r="T133" s="9"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9">
        <v>42279.778564814813</v>
      </c>
      <c r="T134" s="9">
        <v>42310.701388888891</v>
      </c>
    </row>
    <row r="135" spans="1:20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9">
        <v>42213.662905092591</v>
      </c>
      <c r="T135" s="9"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9">
        <v>42109.801712962959</v>
      </c>
      <c r="T136" s="9">
        <v>42139.801712962959</v>
      </c>
    </row>
    <row r="137" spans="1:20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9">
        <v>42031.833587962959</v>
      </c>
      <c r="T137" s="9">
        <v>42063.333333333328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9">
        <v>42615.142870370371</v>
      </c>
      <c r="T138" s="9">
        <v>42645.142870370371</v>
      </c>
    </row>
    <row r="139" spans="1:20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9">
        <v>42439.702314814815</v>
      </c>
      <c r="T139" s="9"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9">
        <v>42243.790393518517</v>
      </c>
      <c r="T140" s="9">
        <v>42303.790393518517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9">
        <v>42550.048449074078</v>
      </c>
      <c r="T141" s="9">
        <v>42580.978472222225</v>
      </c>
    </row>
    <row r="142" spans="1:20" ht="43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9">
        <v>42306.848854166667</v>
      </c>
      <c r="T142" s="9"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9">
        <v>42457.932025462964</v>
      </c>
      <c r="T143" s="9"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9">
        <v>42513.976319444439</v>
      </c>
      <c r="T144" s="9">
        <v>42559.976319444439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9">
        <v>41816.950370370374</v>
      </c>
      <c r="T145" s="9"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9">
        <v>41880.788842592592</v>
      </c>
      <c r="T146" s="9">
        <v>41910.788842592592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9">
        <v>42342.845555555556</v>
      </c>
      <c r="T147" s="9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9">
        <v>42053.722060185188</v>
      </c>
      <c r="T148" s="9">
        <v>42113.680393518516</v>
      </c>
    </row>
    <row r="149" spans="1:20" ht="58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9">
        <v>42414.235879629632</v>
      </c>
      <c r="T149" s="9">
        <v>42474.194212962961</v>
      </c>
    </row>
    <row r="150" spans="1:20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9">
        <v>41801.711550925924</v>
      </c>
      <c r="T150" s="9">
        <v>41844.124305555553</v>
      </c>
    </row>
    <row r="151" spans="1:20" ht="43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9">
        <v>42770.290590277778</v>
      </c>
      <c r="T151" s="9"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9">
        <v>42452.815659722226</v>
      </c>
      <c r="T152" s="9">
        <v>42512.815659722226</v>
      </c>
    </row>
    <row r="153" spans="1:20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9">
        <v>42601.854699074072</v>
      </c>
      <c r="T153" s="9">
        <v>42611.163194444445</v>
      </c>
    </row>
    <row r="154" spans="1:20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9">
        <v>42447.863553240735</v>
      </c>
      <c r="T154" s="9">
        <v>42477.863553240735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9">
        <v>41811.536180555559</v>
      </c>
      <c r="T155" s="9">
        <v>41841.536180555559</v>
      </c>
    </row>
    <row r="156" spans="1:20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9">
        <v>41981.067523148144</v>
      </c>
      <c r="T156" s="9"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9">
        <v>42469.68414351852</v>
      </c>
      <c r="T157" s="9"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9">
        <v>42534.866875</v>
      </c>
      <c r="T158" s="9">
        <v>42564.866875</v>
      </c>
    </row>
    <row r="159" spans="1:20" ht="58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9">
        <v>41830.858344907407</v>
      </c>
      <c r="T159" s="9"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9">
        <v>42543.788564814815</v>
      </c>
      <c r="T160" s="9">
        <v>42573.788564814815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9">
        <v>41975.642974537041</v>
      </c>
      <c r="T161" s="9">
        <v>42035.642974537041</v>
      </c>
    </row>
    <row r="162" spans="1:20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9">
        <v>41795.598923611113</v>
      </c>
      <c r="T162" s="9">
        <v>41825.598923611113</v>
      </c>
    </row>
    <row r="163" spans="1:20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9">
        <v>42508.179965277777</v>
      </c>
      <c r="T163" s="9">
        <v>42568.179965277777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9">
        <v>41747.86986111111</v>
      </c>
      <c r="T164" s="9">
        <v>41779.290972222225</v>
      </c>
    </row>
    <row r="165" spans="1:20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9">
        <v>42399.707407407404</v>
      </c>
      <c r="T165" s="9">
        <v>42420.878472222219</v>
      </c>
    </row>
    <row r="166" spans="1:20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9">
        <v>42230.08116898148</v>
      </c>
      <c r="T166" s="9">
        <v>42245.08116898148</v>
      </c>
    </row>
    <row r="167" spans="1:20" ht="58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9">
        <v>42286.749780092592</v>
      </c>
      <c r="T167" s="9"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9">
        <v>42125.644467592589</v>
      </c>
      <c r="T168" s="9">
        <v>42155.644467592589</v>
      </c>
    </row>
    <row r="169" spans="1:20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9">
        <v>42289.94049768518</v>
      </c>
      <c r="T169" s="9"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9">
        <v>42107.864722222221</v>
      </c>
      <c r="T170" s="9">
        <v>42137.864722222221</v>
      </c>
    </row>
    <row r="171" spans="1:20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9">
        <v>41809.389930555553</v>
      </c>
      <c r="T171" s="9">
        <v>41839.389930555553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9">
        <v>41950.26694444444</v>
      </c>
      <c r="T172" s="9"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9">
        <v>42061.963263888887</v>
      </c>
      <c r="T173" s="9">
        <v>42091.921597222223</v>
      </c>
    </row>
    <row r="174" spans="1:20" ht="43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9">
        <v>41842.828680555554</v>
      </c>
      <c r="T174" s="9"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9">
        <v>42437.64534722222</v>
      </c>
      <c r="T175" s="9">
        <v>42497.603680555556</v>
      </c>
    </row>
    <row r="176" spans="1:20" ht="58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9">
        <v>41879.043530092589</v>
      </c>
      <c r="T176" s="9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9">
        <v>42020.587349537032</v>
      </c>
      <c r="T177" s="9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9">
        <v>41890.16269675926</v>
      </c>
      <c r="T178" s="9">
        <v>41920.16269675926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9">
        <v>41872.807696759257</v>
      </c>
      <c r="T179" s="9"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9">
        <v>42391.772997685184</v>
      </c>
      <c r="T180" s="9">
        <v>42416.772997685184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9">
        <v>41848.772928240738</v>
      </c>
      <c r="T181" s="9">
        <v>41877.686111111114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9">
        <v>41921.770439814813</v>
      </c>
      <c r="T182" s="9">
        <v>41938.770439814813</v>
      </c>
    </row>
    <row r="183" spans="1:20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9">
        <v>42021.301192129627</v>
      </c>
      <c r="T183" s="9">
        <v>42051.301192129627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9">
        <v>42419.246168981481</v>
      </c>
      <c r="T184" s="9">
        <v>42434.246168981481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9">
        <v>42174.780821759254</v>
      </c>
      <c r="T185" s="9"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9">
        <v>41856.672152777777</v>
      </c>
      <c r="T186" s="9"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9">
        <v>42417.675879629634</v>
      </c>
      <c r="T187" s="9">
        <v>42475.686111111107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9">
        <v>42057.190960648149</v>
      </c>
      <c r="T188" s="9">
        <v>42087.149293981478</v>
      </c>
    </row>
    <row r="189" spans="1:20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9">
        <v>41878.911550925928</v>
      </c>
      <c r="T189" s="9">
        <v>41938.911550925928</v>
      </c>
    </row>
    <row r="190" spans="1:20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9">
        <v>41990.584108796291</v>
      </c>
      <c r="T190" s="9"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9">
        <v>42408.999571759254</v>
      </c>
      <c r="T191" s="9"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9">
        <v>42217.670104166667</v>
      </c>
      <c r="T192" s="9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9">
        <v>42282.655543981484</v>
      </c>
      <c r="T193" s="9">
        <v>42342.697210648148</v>
      </c>
    </row>
    <row r="194" spans="1:20" ht="58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9">
        <v>42768.97084490741</v>
      </c>
      <c r="T194" s="9">
        <v>42789.041666666672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9">
        <v>41765.938657407409</v>
      </c>
      <c r="T195" s="9">
        <v>41795.938657407409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9">
        <v>42322.025115740747</v>
      </c>
      <c r="T196" s="9">
        <v>42352.025115740747</v>
      </c>
    </row>
    <row r="197" spans="1:20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9">
        <v>42374.655081018514</v>
      </c>
      <c r="T197" s="9">
        <v>42403.784027777772</v>
      </c>
    </row>
    <row r="198" spans="1:20" ht="58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9">
        <v>41941.585231481484</v>
      </c>
      <c r="T198" s="9">
        <v>41991.626898148148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9">
        <v>42293.809212962966</v>
      </c>
      <c r="T199" s="9">
        <v>42353.85087962963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9">
        <v>42067.947337962964</v>
      </c>
      <c r="T200" s="9"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9">
        <v>41903.882951388885</v>
      </c>
      <c r="T201" s="9"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9">
        <v>41804.937083333331</v>
      </c>
      <c r="T202" s="9">
        <v>41821.9375</v>
      </c>
    </row>
    <row r="203" spans="1:20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9">
        <v>42497.070775462969</v>
      </c>
      <c r="T203" s="9">
        <v>42514.600694444445</v>
      </c>
    </row>
    <row r="204" spans="1:20" ht="43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9">
        <v>41869.798726851855</v>
      </c>
      <c r="T204" s="9">
        <v>41929.798726851855</v>
      </c>
    </row>
    <row r="205" spans="1:20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9">
        <v>42305.670914351853</v>
      </c>
      <c r="T205" s="9">
        <v>42339.249305555553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9">
        <v>42144.231527777782</v>
      </c>
      <c r="T206" s="9">
        <v>42203.125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9">
        <v>41995.084074074075</v>
      </c>
      <c r="T207" s="9"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9">
        <v>42074.219699074078</v>
      </c>
      <c r="T208" s="9">
        <v>42104.208333333328</v>
      </c>
    </row>
    <row r="209" spans="1:20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9">
        <v>41904.650578703702</v>
      </c>
      <c r="T209" s="9">
        <v>41934.650578703702</v>
      </c>
    </row>
    <row r="210" spans="1:20" ht="43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9">
        <v>41991.022488425922</v>
      </c>
      <c r="T210" s="9">
        <v>42015.041666666672</v>
      </c>
    </row>
    <row r="211" spans="1:20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9">
        <v>42169.958506944444</v>
      </c>
      <c r="T211" s="9">
        <v>42199.958506944444</v>
      </c>
    </row>
    <row r="212" spans="1:20" ht="58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9">
        <v>41905.636469907404</v>
      </c>
      <c r="T212" s="9">
        <v>41935.636469907404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9">
        <v>41761.810150462967</v>
      </c>
      <c r="T213" s="9">
        <v>41768.286805555559</v>
      </c>
    </row>
    <row r="214" spans="1:20" ht="58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9">
        <v>41865.878657407404</v>
      </c>
      <c r="T214" s="9">
        <v>41925.878657407404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9">
        <v>42613.841261574074</v>
      </c>
      <c r="T215" s="9">
        <v>42644.166666666672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9">
        <v>42534.933321759265</v>
      </c>
      <c r="T216" s="9">
        <v>42554.832638888889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9">
        <v>42446.060694444444</v>
      </c>
      <c r="T217" s="9">
        <v>42461.165972222225</v>
      </c>
    </row>
    <row r="218" spans="1:20" ht="43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9">
        <v>42421.141469907408</v>
      </c>
      <c r="T218" s="9">
        <v>42481.099803240737</v>
      </c>
    </row>
    <row r="219" spans="1:20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9">
        <v>42523.739212962959</v>
      </c>
      <c r="T219" s="9">
        <v>42553.739212962959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9">
        <v>41833.951516203706</v>
      </c>
      <c r="T220" s="9">
        <v>41863.951516203706</v>
      </c>
    </row>
    <row r="221" spans="1:20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9">
        <v>42479.039212962962</v>
      </c>
      <c r="T221" s="9">
        <v>42509.039212962962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9">
        <v>42235.117476851854</v>
      </c>
      <c r="T222" s="9">
        <v>42275.117476851854</v>
      </c>
    </row>
    <row r="223" spans="1:20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9">
        <v>42718.963599537034</v>
      </c>
      <c r="T223" s="9">
        <v>42748.961805555555</v>
      </c>
    </row>
    <row r="224" spans="1:20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9">
        <v>42031.666898148149</v>
      </c>
      <c r="T224" s="9">
        <v>42064.125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9">
        <v>42078.34520833334</v>
      </c>
      <c r="T225" s="9"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9">
        <v>41905.795706018522</v>
      </c>
      <c r="T226" s="9"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9">
        <v>42695.7105787037</v>
      </c>
      <c r="T227" s="9">
        <v>42725.7105787037</v>
      </c>
    </row>
    <row r="228" spans="1:20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9">
        <v>42510.938900462963</v>
      </c>
      <c r="T228" s="9">
        <v>42540.938900462963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9">
        <v>42511.698101851856</v>
      </c>
      <c r="T229" s="9"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9">
        <v>42041.581307870365</v>
      </c>
      <c r="T230" s="9">
        <v>42071.539641203708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9">
        <v>42307.189270833333</v>
      </c>
      <c r="T231" s="9">
        <v>42322.958333333328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9">
        <v>42353.761759259258</v>
      </c>
      <c r="T232" s="9">
        <v>42383.761759259258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9">
        <v>42058.603877314818</v>
      </c>
      <c r="T233" s="9"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9">
        <v>42304.940960648149</v>
      </c>
      <c r="T234" s="9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9">
        <v>42538.742893518516</v>
      </c>
      <c r="T235" s="9">
        <v>42568.742893518516</v>
      </c>
    </row>
    <row r="236" spans="1:20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9">
        <v>42122.732499999998</v>
      </c>
      <c r="T236" s="9">
        <v>42155.732638888891</v>
      </c>
    </row>
    <row r="237" spans="1:20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9">
        <v>42209.67288194444</v>
      </c>
      <c r="T237" s="9"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9">
        <v>41990.506377314814</v>
      </c>
      <c r="T238" s="9">
        <v>42020.506377314814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9">
        <v>42039.194988425923</v>
      </c>
      <c r="T239" s="9">
        <v>42099.153321759266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9">
        <v>41890.086805555555</v>
      </c>
      <c r="T240" s="9">
        <v>41934.207638888889</v>
      </c>
    </row>
    <row r="241" spans="1:20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9">
        <v>42495.722187499996</v>
      </c>
      <c r="T241" s="9">
        <v>42525.722187499996</v>
      </c>
    </row>
    <row r="242" spans="1:20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9">
        <v>42570.850381944445</v>
      </c>
      <c r="T242" s="9">
        <v>42615.850381944445</v>
      </c>
    </row>
    <row r="243" spans="1:20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9">
        <v>41927.124884259261</v>
      </c>
      <c r="T243" s="9">
        <v>41937.124884259261</v>
      </c>
    </row>
    <row r="244" spans="1:20" ht="43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9">
        <v>42730.903726851851</v>
      </c>
      <c r="T244" s="9"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9">
        <v>42475.848067129627</v>
      </c>
      <c r="T245" s="9"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9">
        <v>42188.83293981482</v>
      </c>
      <c r="T246" s="9"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9">
        <v>42053.049375000002</v>
      </c>
      <c r="T247" s="9">
        <v>42096.041666666672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9">
        <v>41883.916678240741</v>
      </c>
      <c r="T248" s="9">
        <v>41906.916678240741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9">
        <v>42767.031678240746</v>
      </c>
      <c r="T249" s="9">
        <v>42797.208333333328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9">
        <v>42029.135879629626</v>
      </c>
      <c r="T250" s="9"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9">
        <v>42358.573182870372</v>
      </c>
      <c r="T251" s="9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percent" val="90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F4D7-52AB-4C54-9E22-025F3641E565}">
  <dimension ref="A1:L14"/>
  <sheetViews>
    <sheetView workbookViewId="0">
      <selection activeCell="O10" sqref="O10"/>
    </sheetView>
  </sheetViews>
  <sheetFormatPr defaultRowHeight="14.5" x14ac:dyDescent="0.35"/>
  <cols>
    <col min="1" max="1" width="18" customWidth="1"/>
    <col min="2" max="2" width="13.08984375" customWidth="1"/>
    <col min="3" max="3" width="10" customWidth="1"/>
    <col min="4" max="4" width="7.6328125" customWidth="1"/>
    <col min="5" max="5" width="14.26953125" bestFit="1" customWidth="1"/>
    <col min="7" max="7" width="9.81640625" bestFit="1" customWidth="1"/>
    <col min="8" max="8" width="11.26953125" bestFit="1" customWidth="1"/>
    <col min="10" max="10" width="14.26953125" bestFit="1" customWidth="1"/>
  </cols>
  <sheetData>
    <row r="1" spans="1:12" x14ac:dyDescent="0.35">
      <c r="A1" t="s">
        <v>8269</v>
      </c>
      <c r="B1" t="s">
        <v>8385</v>
      </c>
      <c r="C1" t="s">
        <v>8386</v>
      </c>
      <c r="E1" t="s">
        <v>8301</v>
      </c>
      <c r="F1" t="s">
        <v>8385</v>
      </c>
      <c r="G1" t="s">
        <v>8386</v>
      </c>
      <c r="H1" t="s">
        <v>8391</v>
      </c>
      <c r="J1" t="s">
        <v>8392</v>
      </c>
      <c r="K1" t="s">
        <v>8385</v>
      </c>
      <c r="L1" t="s">
        <v>8386</v>
      </c>
    </row>
    <row r="2" spans="1:12" x14ac:dyDescent="0.35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  <c r="E2" t="s">
        <v>8387</v>
      </c>
      <c r="F2" s="18">
        <v>18396.529411764706</v>
      </c>
      <c r="G2" s="18">
        <v>264984.57627118647</v>
      </c>
      <c r="H2" s="18">
        <v>2209286.6</v>
      </c>
      <c r="J2" t="s">
        <v>8387</v>
      </c>
      <c r="K2" t="s">
        <v>7235</v>
      </c>
      <c r="L2">
        <v>48950</v>
      </c>
    </row>
    <row r="3" spans="1:12" x14ac:dyDescent="0.35">
      <c r="A3" t="s">
        <v>8388</v>
      </c>
      <c r="B3" s="17">
        <f>MEDIAN('Successful US Kickstarters'!D:D)</f>
        <v>3000</v>
      </c>
      <c r="C3" s="17">
        <f>MEDIAN('Failed US Kickstarters'!D:D)</f>
        <v>5000</v>
      </c>
      <c r="E3" t="s">
        <v>8388</v>
      </c>
      <c r="F3" s="18">
        <v>8500</v>
      </c>
      <c r="G3" s="18">
        <v>25000</v>
      </c>
      <c r="H3" s="18">
        <v>50000</v>
      </c>
      <c r="J3" t="s">
        <v>8388</v>
      </c>
      <c r="K3" t="s">
        <v>7235</v>
      </c>
      <c r="L3">
        <v>21000</v>
      </c>
    </row>
    <row r="4" spans="1:12" x14ac:dyDescent="0.35">
      <c r="A4" t="s">
        <v>8393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  <c r="F4" s="18"/>
      <c r="G4" s="18"/>
      <c r="H4" s="18"/>
    </row>
    <row r="5" spans="1:12" x14ac:dyDescent="0.35">
      <c r="A5" t="s">
        <v>8394</v>
      </c>
      <c r="B5" s="17">
        <f>_xlfn.QUARTILE.EXC('Successful US Kickstarters'!D:D,3)</f>
        <v>5000</v>
      </c>
      <c r="C5" s="17">
        <f>_xlfn.QUARTILE.EXC('Failed US Kickstarters'!D:D,3)</f>
        <v>10000</v>
      </c>
      <c r="F5" s="18"/>
      <c r="G5" s="18"/>
      <c r="H5" s="18"/>
    </row>
    <row r="6" spans="1:12" x14ac:dyDescent="0.35">
      <c r="A6" t="s">
        <v>8395</v>
      </c>
      <c r="B6" s="17">
        <f>_xlfn.QUARTILE.EXC('Successful US Kickstarters'!D:D,1)</f>
        <v>1500</v>
      </c>
      <c r="C6" s="17">
        <f>_xlfn.QUARTILE.EXC('Failed US Kickstarters'!D:D,1)</f>
        <v>2000</v>
      </c>
      <c r="F6" s="18"/>
      <c r="G6" s="18"/>
      <c r="H6" s="18"/>
    </row>
    <row r="7" spans="1:12" x14ac:dyDescent="0.35">
      <c r="A7" t="s">
        <v>8396</v>
      </c>
      <c r="B7" s="17">
        <f>B5-B6</f>
        <v>3500</v>
      </c>
      <c r="C7" s="17">
        <f>C5-C6</f>
        <v>8000</v>
      </c>
      <c r="F7" s="18"/>
      <c r="G7" s="18"/>
      <c r="H7" s="18"/>
    </row>
    <row r="8" spans="1:12" x14ac:dyDescent="0.35">
      <c r="B8" s="17"/>
      <c r="C8" s="17"/>
      <c r="F8" s="18"/>
      <c r="G8" s="18"/>
      <c r="H8" s="18"/>
    </row>
    <row r="9" spans="1:12" x14ac:dyDescent="0.35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  <c r="E9" t="s">
        <v>8389</v>
      </c>
      <c r="F9" s="18">
        <v>22944.292205882353</v>
      </c>
      <c r="G9" s="18">
        <v>1626.3591525423728</v>
      </c>
      <c r="H9" s="18">
        <v>6133.1333333333332</v>
      </c>
      <c r="J9" t="s">
        <v>8389</v>
      </c>
      <c r="K9" t="s">
        <v>7235</v>
      </c>
      <c r="L9">
        <v>222.2</v>
      </c>
    </row>
    <row r="10" spans="1:12" x14ac:dyDescent="0.35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  <c r="E10" t="s">
        <v>8390</v>
      </c>
      <c r="F10" s="18">
        <v>11347</v>
      </c>
      <c r="G10" s="18">
        <v>278</v>
      </c>
      <c r="H10" s="18">
        <v>280</v>
      </c>
      <c r="J10" t="s">
        <v>8390</v>
      </c>
      <c r="K10" t="s">
        <v>7235</v>
      </c>
      <c r="L10" s="19">
        <v>0</v>
      </c>
    </row>
    <row r="11" spans="1:12" x14ac:dyDescent="0.35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12" x14ac:dyDescent="0.35">
      <c r="A12" t="s">
        <v>8394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12" x14ac:dyDescent="0.35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12" x14ac:dyDescent="0.35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AAE6D-1951-488E-80F7-13AC4DA511FC}">
  <dimension ref="A1:F6"/>
  <sheetViews>
    <sheetView workbookViewId="0">
      <selection activeCell="B21" sqref="B21"/>
    </sheetView>
  </sheetViews>
  <sheetFormatPr defaultRowHeight="14.5" x14ac:dyDescent="0.35"/>
  <cols>
    <col min="1" max="1" width="22.90625" customWidth="1"/>
    <col min="2" max="2" width="108.6328125" bestFit="1" customWidth="1"/>
  </cols>
  <sheetData>
    <row r="1" spans="1:6" x14ac:dyDescent="0.35">
      <c r="A1" t="s">
        <v>8380</v>
      </c>
      <c r="B1" t="s">
        <v>8381</v>
      </c>
      <c r="C1" t="s">
        <v>8383</v>
      </c>
      <c r="D1" t="s">
        <v>8382</v>
      </c>
      <c r="E1" t="s">
        <v>8307</v>
      </c>
      <c r="F1" t="s">
        <v>8384</v>
      </c>
    </row>
    <row r="2" spans="1:6" x14ac:dyDescent="0.35">
      <c r="A2" s="16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5">
      <c r="A3" s="16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5">
      <c r="A4" s="16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5">
      <c r="A5" s="16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25" x14ac:dyDescent="0.35">
      <c r="A6" s="1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Lunch Date</vt:lpstr>
      <vt:lpstr>Successful US Kickstarters</vt:lpstr>
      <vt:lpstr>Failed US Kickstarters</vt:lpstr>
      <vt:lpstr>Descriptive Statistics</vt:lpstr>
      <vt:lpstr>Edinburgh Research</vt:lpstr>
      <vt:lpstr>GB Goald and Pledged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Reza Ya</cp:lastModifiedBy>
  <dcterms:created xsi:type="dcterms:W3CDTF">2017-04-20T15:17:24Z</dcterms:created>
  <dcterms:modified xsi:type="dcterms:W3CDTF">2021-03-01T03:02:00Z</dcterms:modified>
</cp:coreProperties>
</file>