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430"/>
  <workbookPr defaultThemeVersion="124226"/>
  <mc:AlternateContent xmlns:mc="http://schemas.openxmlformats.org/markup-compatibility/2006">
    <mc:Choice Requires="x15">
      <x15ac:absPath xmlns:x15ac="http://schemas.microsoft.com/office/spreadsheetml/2010/11/ac" url="D:\Reza\kuliah\Semester 10\VisDat\tubes\dataset\"/>
    </mc:Choice>
  </mc:AlternateContent>
  <xr:revisionPtr revIDLastSave="0" documentId="8_{2256DBBF-6521-4D2B-8E86-0437713E56E8}" xr6:coauthVersionLast="47" xr6:coauthVersionMax="47" xr10:uidLastSave="{00000000-0000-0000-0000-000000000000}"/>
  <bookViews>
    <workbookView xWindow="-110" yWindow="-110" windowWidth="19420" windowHeight="10300"/>
  </bookViews>
  <sheets>
    <sheet name="B Indonesia" sheetId="4"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A27" i="4" l="1"/>
  <c r="Z27" i="4"/>
  <c r="Z38" i="4" s="1"/>
  <c r="AB38" i="4" s="1"/>
  <c r="AB37" i="4"/>
  <c r="AB36" i="4"/>
  <c r="AB35" i="4"/>
  <c r="AB34" i="4"/>
  <c r="AB33" i="4"/>
  <c r="AB32" i="4"/>
  <c r="AB31" i="4"/>
  <c r="AB30" i="4"/>
  <c r="AB29" i="4"/>
  <c r="AB28" i="4"/>
  <c r="AA38" i="4"/>
  <c r="AB26" i="4"/>
  <c r="AB25" i="4"/>
  <c r="AB24" i="4"/>
  <c r="AB23" i="4"/>
  <c r="AB22" i="4"/>
  <c r="AB21" i="4"/>
  <c r="AB20" i="4"/>
  <c r="AB19" i="4"/>
  <c r="AB18" i="4"/>
  <c r="AB17" i="4"/>
  <c r="AB16" i="4"/>
  <c r="AB15" i="4"/>
  <c r="AB14" i="4"/>
  <c r="AB13" i="4"/>
  <c r="AB12" i="4"/>
  <c r="AB11" i="4"/>
  <c r="AB10" i="4"/>
  <c r="AB9" i="4"/>
  <c r="AB8" i="4"/>
  <c r="AB7" i="4"/>
  <c r="AB6" i="4"/>
  <c r="AB5" i="4"/>
  <c r="X27" i="4"/>
  <c r="Y27" i="4" s="1"/>
  <c r="W27" i="4"/>
  <c r="W38" i="4" s="1"/>
  <c r="Y37" i="4"/>
  <c r="Y36" i="4"/>
  <c r="Y35" i="4"/>
  <c r="Y34" i="4"/>
  <c r="Y33" i="4"/>
  <c r="Y32" i="4"/>
  <c r="Y31" i="4"/>
  <c r="Y30" i="4"/>
  <c r="Y29" i="4"/>
  <c r="Y28" i="4"/>
  <c r="Y26" i="4"/>
  <c r="Y25" i="4"/>
  <c r="Y24" i="4"/>
  <c r="Y23" i="4"/>
  <c r="Y22" i="4"/>
  <c r="Y21" i="4"/>
  <c r="Y20" i="4"/>
  <c r="Y19" i="4"/>
  <c r="Y18" i="4"/>
  <c r="Y17" i="4"/>
  <c r="Y16" i="4"/>
  <c r="Y15" i="4"/>
  <c r="Y14" i="4"/>
  <c r="Y13" i="4"/>
  <c r="Y12" i="4"/>
  <c r="Y11" i="4"/>
  <c r="Y10" i="4"/>
  <c r="Y9" i="4"/>
  <c r="Y8" i="4"/>
  <c r="Y7" i="4"/>
  <c r="Y6" i="4"/>
  <c r="Y5" i="4"/>
  <c r="X38" i="4" l="1"/>
  <c r="Y38" i="4" s="1"/>
  <c r="AB27" i="4"/>
</calcChain>
</file>

<file path=xl/sharedStrings.xml><?xml version="1.0" encoding="utf-8"?>
<sst xmlns="http://schemas.openxmlformats.org/spreadsheetml/2006/main" count="124" uniqueCount="54">
  <si>
    <t>Sumatera Utara</t>
  </si>
  <si>
    <t>Sumatera Barat</t>
  </si>
  <si>
    <t>Riau</t>
  </si>
  <si>
    <t>Jambi</t>
  </si>
  <si>
    <t>Sumatera Selatan</t>
  </si>
  <si>
    <t>Bengkulu</t>
  </si>
  <si>
    <t>Kepulauan Bangka Belitung</t>
  </si>
  <si>
    <t>DKI Jakarta</t>
  </si>
  <si>
    <t>Jawa Tengah</t>
  </si>
  <si>
    <t>DI Yogyakarta</t>
  </si>
  <si>
    <t>Jawa Timur</t>
  </si>
  <si>
    <t>Bali</t>
  </si>
  <si>
    <t>Nusa Tenggara Barat</t>
  </si>
  <si>
    <t>Nusa Tenggara Timur</t>
  </si>
  <si>
    <t>Kalimantan Barat</t>
  </si>
  <si>
    <t>Kalimantan Tengah</t>
  </si>
  <si>
    <t>Kalimantan Selatan</t>
  </si>
  <si>
    <t>Sulawesi Utara</t>
  </si>
  <si>
    <t>Sulawesi Tengah</t>
  </si>
  <si>
    <t>Sulawesi Selatan</t>
  </si>
  <si>
    <t>Sulawesi Tenggara</t>
  </si>
  <si>
    <t>Gorontalo</t>
  </si>
  <si>
    <t>Sulawesi Barat</t>
  </si>
  <si>
    <t>Maluku</t>
  </si>
  <si>
    <t>Maluku Utara</t>
  </si>
  <si>
    <t>Papua Barat</t>
  </si>
  <si>
    <t>Papua</t>
  </si>
  <si>
    <t>Aceh</t>
  </si>
  <si>
    <t>Lampung</t>
  </si>
  <si>
    <t>Kepulauan Riau</t>
  </si>
  <si>
    <t>Jawa Barat</t>
  </si>
  <si>
    <t xml:space="preserve">Kalimantan Timur dan Kalimantan Utara </t>
  </si>
  <si>
    <t>Banten</t>
  </si>
  <si>
    <t>2016-2017</t>
  </si>
  <si>
    <t>-</t>
  </si>
  <si>
    <t>2015-2016</t>
  </si>
  <si>
    <t>2014-2015</t>
  </si>
  <si>
    <t>2013-2014</t>
  </si>
  <si>
    <t>INDONESIA</t>
  </si>
  <si>
    <t>APL (Areal Penggunaan Lain) / Bukan Kawasan Hutan</t>
  </si>
  <si>
    <t>Provinsi</t>
  </si>
  <si>
    <t>Kawasan Hutan</t>
  </si>
  <si>
    <t>Total Deforestasi</t>
  </si>
  <si>
    <t>2017-2018</t>
  </si>
  <si>
    <t xml:space="preserve">Ket *: </t>
  </si>
  <si>
    <t xml:space="preserve">Sumber : </t>
  </si>
  <si>
    <t>2018-2019</t>
  </si>
  <si>
    <t>- Hutan  Tanaman berdasarkan penafsiran citra adalah  penutupan lahan  hutan yang merupakan hasil budidaya  manusia, meliputi seluruh  Hutan  Tanaman baik Hutan  Tanaman Industri/IUPHHK-HT maupun Hutan  Tanaman yang merupakan hasil reboisasi/penghijauan yang berada di dalam  maupun di luar kawasan hutan; terlihat  dari citra mempunyai pola tanam yang teratur pada  area datar, sedangkan untuk  daerah bergelombang terlihat  warna  citra yang berbeda dgn lingkungan sekitarnya. Deforestasi  pada  Hutan Tanaman di dalam  kawasan hutan KSA-KPA dan/atau HL , tidak diklasifikasikan sebagai  Hutan  Tanaman Industri/IUPHHK-HT</t>
  </si>
  <si>
    <t>- Deforesatasi Netto: perubahan/pengurangan luas penutupan lahan dengan kategori berhutan pada kurun waktu tertentu yang diperoleh dari perhitungan luas deforestasi bruto dikurangi dengan luas reforestasi. Angka deforestasi netto bernilai negatif artinya terjadi reforestasi  yang lebih besar dibandingkan deforestasi bruto.</t>
  </si>
  <si>
    <t>2019-2020</t>
  </si>
  <si>
    <t>2020-2021</t>
  </si>
  <si>
    <t>2021-2022</t>
  </si>
  <si>
    <t>Buku Deforestasi Indonesia Tahun 2013-2014, 2014-2015, 2015-2016, 2016-2017, 2018-2019, 2019-2020, 2020-2021, 2021-2022 Kementerian Lingkungan Hidup dan Kehutanan (KLHK) dan Buku Statistik KLHK 2018</t>
  </si>
  <si>
    <t>Angka Deforestasi Netto Indonesia Di Dalam Dan Di Luar Kawasan Hutan Tahun 2013-2022  (Ha/Th)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</si>
</sst>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9" formatCode="_-* #,##0_-;\-* #,##0_-;_-* &quot;-&quot;_-;_-@_-"/>
    <numFmt numFmtId="184" formatCode="_(&quot;Rp&quot;* #,##0_);_(&quot;Rp&quot;* \(#,##0\);_(&quot;Rp&quot;* &quot;-&quot;_);_(@_)"/>
    <numFmt numFmtId="185" formatCode="#,##0.0"/>
    <numFmt numFmtId="186" formatCode="_(* #,##0.0_);_(* \(#,##0.0\);_(* &quot;-&quot;_);_(@_)"/>
  </numFmts>
  <fonts count="13" x14ac:knownFonts="1">
    <font>
      <sz val="11"/>
      <color theme="1"/>
      <name val="Calibri"/>
      <family val="2"/>
      <charset val="1"/>
      <scheme val="minor"/>
    </font>
    <font>
      <sz val="9"/>
      <name val="Calibri"/>
      <family val="2"/>
    </font>
    <font>
      <b/>
      <sz val="9"/>
      <name val="Calibri"/>
      <family val="2"/>
    </font>
    <font>
      <sz val="11"/>
      <color theme="1"/>
      <name val="Calibri"/>
      <family val="2"/>
      <charset val="1"/>
      <scheme val="minor"/>
    </font>
    <font>
      <b/>
      <sz val="9"/>
      <color rgb="FF363435"/>
      <name val="Times New Roman"/>
      <family val="1"/>
    </font>
    <font>
      <b/>
      <sz val="9"/>
      <color theme="1"/>
      <name val="Calibri"/>
      <family val="2"/>
      <scheme val="minor"/>
    </font>
    <font>
      <sz val="9"/>
      <color theme="1"/>
      <name val="Calibri"/>
      <family val="2"/>
      <charset val="1"/>
      <scheme val="minor"/>
    </font>
    <font>
      <b/>
      <sz val="9"/>
      <color theme="1"/>
      <name val="Calibri"/>
      <family val="2"/>
      <charset val="1"/>
      <scheme val="minor"/>
    </font>
    <font>
      <sz val="10"/>
      <color theme="1"/>
      <name val="Calibri"/>
      <family val="2"/>
      <scheme val="minor"/>
    </font>
    <font>
      <sz val="9"/>
      <color theme="1"/>
      <name val="Calibri"/>
      <family val="2"/>
      <scheme val="minor"/>
    </font>
    <font>
      <sz val="9"/>
      <color rgb="FF000000"/>
      <name val="Calibri"/>
      <family val="2"/>
      <scheme val="minor"/>
    </font>
    <font>
      <b/>
      <sz val="10"/>
      <color theme="0"/>
      <name val="Calibri"/>
      <family val="2"/>
      <scheme val="minor"/>
    </font>
    <font>
      <b/>
      <sz val="11"/>
      <name val="Calibri"/>
      <family val="2"/>
      <scheme val="minor"/>
    </font>
  </fonts>
  <fills count="5">
    <fill>
      <patternFill patternType="none"/>
    </fill>
    <fill>
      <patternFill patternType="gray125"/>
    </fill>
    <fill>
      <patternFill patternType="solid">
        <fgColor rgb="FF002142"/>
        <bgColor indexed="64"/>
      </patternFill>
    </fill>
    <fill>
      <patternFill patternType="solid">
        <fgColor theme="0"/>
        <bgColor indexed="64"/>
      </patternFill>
    </fill>
    <fill>
      <patternFill patternType="solid">
        <fgColor rgb="FFEEEEEE"/>
        <bgColor indexed="64"/>
      </patternFill>
    </fill>
  </fills>
  <borders count="15">
    <border>
      <left/>
      <right/>
      <top/>
      <bottom/>
      <diagonal/>
    </border>
    <border>
      <left style="thin">
        <color theme="0"/>
      </left>
      <right style="thin">
        <color theme="0"/>
      </right>
      <top style="thin">
        <color theme="0"/>
      </top>
      <bottom/>
      <diagonal/>
    </border>
    <border>
      <left style="hair">
        <color theme="0" tint="-0.14996795556505021"/>
      </left>
      <right style="hair">
        <color theme="0" tint="-0.14996795556505021"/>
      </right>
      <top style="hair">
        <color theme="0" tint="-0.14996795556505021"/>
      </top>
      <bottom style="hair">
        <color theme="0" tint="-0.14996795556505021"/>
      </bottom>
      <diagonal/>
    </border>
    <border>
      <left style="thin">
        <color indexed="64"/>
      </left>
      <right style="thin">
        <color indexed="64"/>
      </right>
      <top style="thin">
        <color indexed="64"/>
      </top>
      <bottom style="thin">
        <color theme="0"/>
      </bottom>
      <diagonal/>
    </border>
    <border>
      <left style="thin">
        <color indexed="64"/>
      </left>
      <right style="hair">
        <color theme="0" tint="-0.14996795556505021"/>
      </right>
      <top style="thin">
        <color indexed="64"/>
      </top>
      <bottom style="hair">
        <color theme="0" tint="-0.14996795556505021"/>
      </bottom>
      <diagonal/>
    </border>
    <border>
      <left style="hair">
        <color theme="0" tint="-0.14996795556505021"/>
      </left>
      <right style="hair">
        <color theme="0" tint="-0.14996795556505021"/>
      </right>
      <top style="thin">
        <color indexed="64"/>
      </top>
      <bottom style="hair">
        <color theme="0" tint="-0.14996795556505021"/>
      </bottom>
      <diagonal/>
    </border>
    <border>
      <left style="hair">
        <color theme="0" tint="-0.14996795556505021"/>
      </left>
      <right style="thin">
        <color indexed="64"/>
      </right>
      <top style="thin">
        <color indexed="64"/>
      </top>
      <bottom style="hair">
        <color theme="0" tint="-0.14996795556505021"/>
      </bottom>
      <diagonal/>
    </border>
    <border>
      <left style="thin">
        <color indexed="64"/>
      </left>
      <right style="thin">
        <color indexed="64"/>
      </right>
      <top style="thin">
        <color theme="0"/>
      </top>
      <bottom style="thin">
        <color theme="0"/>
      </bottom>
      <diagonal/>
    </border>
    <border>
      <left style="thin">
        <color indexed="64"/>
      </left>
      <right style="hair">
        <color theme="0" tint="-0.14996795556505021"/>
      </right>
      <top style="hair">
        <color theme="0" tint="-0.14996795556505021"/>
      </top>
      <bottom style="hair">
        <color theme="0" tint="-0.14996795556505021"/>
      </bottom>
      <diagonal/>
    </border>
    <border>
      <left style="hair">
        <color theme="0" tint="-0.14996795556505021"/>
      </left>
      <right style="thin">
        <color indexed="64"/>
      </right>
      <top style="hair">
        <color theme="0" tint="-0.14996795556505021"/>
      </top>
      <bottom style="hair">
        <color theme="0" tint="-0.14996795556505021"/>
      </bottom>
      <diagonal/>
    </border>
    <border>
      <left style="thin">
        <color indexed="64"/>
      </left>
      <right style="thin">
        <color indexed="64"/>
      </right>
      <top style="thin">
        <color theme="0"/>
      </top>
      <bottom style="thin">
        <color indexed="64"/>
      </bottom>
      <diagonal/>
    </border>
    <border>
      <left style="thin">
        <color indexed="64"/>
      </left>
      <right style="hair">
        <color theme="0" tint="-0.14996795556505021"/>
      </right>
      <top style="hair">
        <color theme="0" tint="-0.14996795556505021"/>
      </top>
      <bottom style="thin">
        <color indexed="64"/>
      </bottom>
      <diagonal/>
    </border>
    <border>
      <left style="hair">
        <color theme="0" tint="-0.14996795556505021"/>
      </left>
      <right style="hair">
        <color theme="0" tint="-0.14996795556505021"/>
      </right>
      <top style="hair">
        <color theme="0" tint="-0.14996795556505021"/>
      </top>
      <bottom style="thin">
        <color indexed="64"/>
      </bottom>
      <diagonal/>
    </border>
    <border>
      <left style="hair">
        <color theme="0" tint="-0.14996795556505021"/>
      </left>
      <right style="thin">
        <color indexed="64"/>
      </right>
      <top style="hair">
        <color theme="0" tint="-0.14996795556505021"/>
      </top>
      <bottom style="thin">
        <color indexed="64"/>
      </bottom>
      <diagonal/>
    </border>
    <border>
      <left style="thin">
        <color theme="0"/>
      </left>
      <right style="thin">
        <color theme="0"/>
      </right>
      <top style="thin">
        <color theme="0"/>
      </top>
      <bottom style="thin">
        <color theme="0"/>
      </bottom>
      <diagonal/>
    </border>
  </borders>
  <cellStyleXfs count="3">
    <xf numFmtId="0" fontId="0" fillId="0" borderId="0"/>
    <xf numFmtId="169" fontId="3" fillId="0" borderId="0" applyFont="0" applyFill="0" applyBorder="0" applyAlignment="0" applyProtection="0"/>
    <xf numFmtId="184" fontId="3" fillId="0" borderId="0" applyFont="0" applyFill="0" applyBorder="0" applyAlignment="0" applyProtection="0"/>
  </cellStyleXfs>
  <cellXfs count="64">
    <xf numFmtId="0" fontId="0" fillId="0" borderId="0" xfId="0"/>
    <xf numFmtId="0" fontId="4" fillId="0" borderId="0" xfId="0" applyFont="1"/>
    <xf numFmtId="0" fontId="5" fillId="0" borderId="0" xfId="0" applyFont="1"/>
    <xf numFmtId="0" fontId="6" fillId="0" borderId="0" xfId="0" applyFont="1"/>
    <xf numFmtId="0" fontId="6" fillId="0" borderId="0" xfId="0" applyFont="1" applyFill="1"/>
    <xf numFmtId="0" fontId="5" fillId="0" borderId="0" xfId="0" applyFont="1" applyFill="1" applyBorder="1" applyAlignment="1">
      <alignment vertical="center"/>
    </xf>
    <xf numFmtId="4" fontId="5" fillId="0" borderId="0" xfId="0" applyNumberFormat="1" applyFont="1" applyFill="1" applyBorder="1" applyAlignment="1">
      <alignment vertical="center"/>
    </xf>
    <xf numFmtId="0" fontId="5" fillId="0" borderId="0" xfId="0" applyFont="1" applyFill="1" applyAlignment="1">
      <alignment vertical="center"/>
    </xf>
    <xf numFmtId="186" fontId="5" fillId="0" borderId="0" xfId="0" applyNumberFormat="1" applyFont="1" applyAlignment="1">
      <alignment vertical="center"/>
    </xf>
    <xf numFmtId="0" fontId="5" fillId="0" borderId="0" xfId="0" applyFont="1" applyAlignment="1">
      <alignment vertical="center"/>
    </xf>
    <xf numFmtId="0" fontId="7" fillId="0" borderId="0" xfId="0" applyFont="1"/>
    <xf numFmtId="0" fontId="8" fillId="0" borderId="0" xfId="0" applyFont="1" applyFill="1"/>
    <xf numFmtId="0" fontId="0" fillId="0" borderId="0" xfId="0" applyFont="1" applyFill="1"/>
    <xf numFmtId="0" fontId="9" fillId="0" borderId="0" xfId="0" applyFont="1" applyFill="1" applyBorder="1" applyAlignment="1">
      <alignment horizontal="left" vertical="center" wrapText="1"/>
    </xf>
    <xf numFmtId="0" fontId="10" fillId="0" borderId="0" xfId="0" applyNumberFormat="1" applyFont="1" applyFill="1" applyBorder="1" applyAlignment="1">
      <alignment horizontal="right" vertical="top"/>
    </xf>
    <xf numFmtId="0" fontId="9" fillId="0" borderId="0" xfId="0" applyFont="1" applyFill="1" applyBorder="1" applyAlignment="1">
      <alignment horizontal="right" vertical="top"/>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185" fontId="1" fillId="3" borderId="2" xfId="0" applyNumberFormat="1" applyFont="1" applyFill="1" applyBorder="1" applyAlignment="1">
      <alignment horizontal="right" vertical="center" wrapText="1" indent="2"/>
    </xf>
    <xf numFmtId="185" fontId="1" fillId="3" borderId="2" xfId="1" applyNumberFormat="1" applyFont="1" applyFill="1" applyBorder="1" applyAlignment="1">
      <alignment horizontal="right" vertical="center" wrapText="1" indent="2"/>
    </xf>
    <xf numFmtId="185" fontId="9" fillId="3" borderId="2" xfId="1" applyNumberFormat="1" applyFont="1" applyFill="1" applyBorder="1" applyAlignment="1">
      <alignment horizontal="right" indent="2"/>
    </xf>
    <xf numFmtId="0" fontId="6" fillId="0" borderId="0" xfId="0" applyFont="1" applyAlignment="1">
      <alignment vertical="top" wrapText="1"/>
    </xf>
    <xf numFmtId="0" fontId="11" fillId="2" borderId="1" xfId="0" applyFont="1" applyFill="1" applyBorder="1" applyAlignment="1">
      <alignment horizontal="center" vertical="center"/>
    </xf>
    <xf numFmtId="0" fontId="9" fillId="0" borderId="0" xfId="0" applyFont="1" applyFill="1" applyBorder="1" applyAlignment="1">
      <alignment horizontal="left" vertical="center" wrapText="1"/>
    </xf>
    <xf numFmtId="0" fontId="9" fillId="0" borderId="3" xfId="0" applyFont="1" applyFill="1" applyBorder="1" applyAlignment="1">
      <alignment horizontal="left" vertical="center" indent="1"/>
    </xf>
    <xf numFmtId="185" fontId="1" fillId="3" borderId="4" xfId="0" applyNumberFormat="1" applyFont="1" applyFill="1" applyBorder="1" applyAlignment="1">
      <alignment horizontal="right" vertical="center" wrapText="1" indent="2"/>
    </xf>
    <xf numFmtId="185" fontId="1" fillId="3" borderId="5" xfId="0" applyNumberFormat="1" applyFont="1" applyFill="1" applyBorder="1" applyAlignment="1">
      <alignment horizontal="right" vertical="center" wrapText="1" indent="2"/>
    </xf>
    <xf numFmtId="185" fontId="2" fillId="3" borderId="6" xfId="0" applyNumberFormat="1" applyFont="1" applyFill="1" applyBorder="1" applyAlignment="1">
      <alignment horizontal="right" vertical="center" wrapText="1" indent="2"/>
    </xf>
    <xf numFmtId="185" fontId="1" fillId="3" borderId="4" xfId="1" applyNumberFormat="1" applyFont="1" applyFill="1" applyBorder="1" applyAlignment="1">
      <alignment horizontal="right" vertical="center" wrapText="1" indent="2"/>
    </xf>
    <xf numFmtId="185" fontId="1" fillId="3" borderId="5" xfId="1" applyNumberFormat="1" applyFont="1" applyFill="1" applyBorder="1" applyAlignment="1">
      <alignment horizontal="right" vertical="center" wrapText="1" indent="2"/>
    </xf>
    <xf numFmtId="185" fontId="2" fillId="3" borderId="6" xfId="1" applyNumberFormat="1" applyFont="1" applyFill="1" applyBorder="1" applyAlignment="1">
      <alignment horizontal="right" vertical="center" wrapText="1" indent="2"/>
    </xf>
    <xf numFmtId="0" fontId="10" fillId="4" borderId="7" xfId="0" applyNumberFormat="1" applyFont="1" applyFill="1" applyBorder="1" applyAlignment="1">
      <alignment horizontal="left" indent="1"/>
    </xf>
    <xf numFmtId="185" fontId="1" fillId="4" borderId="8" xfId="0" applyNumberFormat="1" applyFont="1" applyFill="1" applyBorder="1" applyAlignment="1">
      <alignment horizontal="right" vertical="center" wrapText="1" indent="2"/>
    </xf>
    <xf numFmtId="185" fontId="1" fillId="4" borderId="2" xfId="0" applyNumberFormat="1" applyFont="1" applyFill="1" applyBorder="1" applyAlignment="1">
      <alignment horizontal="right" vertical="center" wrapText="1" indent="2"/>
    </xf>
    <xf numFmtId="185" fontId="2" fillId="4" borderId="9" xfId="0" applyNumberFormat="1" applyFont="1" applyFill="1" applyBorder="1" applyAlignment="1">
      <alignment horizontal="right" vertical="center" wrapText="1" indent="2"/>
    </xf>
    <xf numFmtId="185" fontId="1" fillId="4" borderId="8" xfId="1" applyNumberFormat="1" applyFont="1" applyFill="1" applyBorder="1" applyAlignment="1">
      <alignment horizontal="right" vertical="center" wrapText="1" indent="2"/>
    </xf>
    <xf numFmtId="185" fontId="1" fillId="4" borderId="2" xfId="1" applyNumberFormat="1" applyFont="1" applyFill="1" applyBorder="1" applyAlignment="1">
      <alignment horizontal="right" vertical="center" wrapText="1" indent="2"/>
    </xf>
    <xf numFmtId="185" fontId="2" fillId="4" borderId="9" xfId="1" applyNumberFormat="1" applyFont="1" applyFill="1" applyBorder="1" applyAlignment="1">
      <alignment horizontal="right" vertical="center" wrapText="1" indent="2"/>
    </xf>
    <xf numFmtId="0" fontId="10" fillId="0" borderId="7" xfId="0" applyNumberFormat="1" applyFont="1" applyFill="1" applyBorder="1" applyAlignment="1">
      <alignment horizontal="left" indent="1"/>
    </xf>
    <xf numFmtId="185" fontId="1" fillId="3" borderId="8" xfId="0" applyNumberFormat="1" applyFont="1" applyFill="1" applyBorder="1" applyAlignment="1">
      <alignment horizontal="right" vertical="center" wrapText="1" indent="2"/>
    </xf>
    <xf numFmtId="185" fontId="2" fillId="3" borderId="9" xfId="0" applyNumberFormat="1" applyFont="1" applyFill="1" applyBorder="1" applyAlignment="1">
      <alignment horizontal="right" vertical="center" wrapText="1" indent="2"/>
    </xf>
    <xf numFmtId="185" fontId="9" fillId="3" borderId="8" xfId="1" applyNumberFormat="1" applyFont="1" applyFill="1" applyBorder="1" applyAlignment="1">
      <alignment horizontal="right" indent="2"/>
    </xf>
    <xf numFmtId="185" fontId="5" fillId="3" borderId="9" xfId="1" applyNumberFormat="1" applyFont="1" applyFill="1" applyBorder="1" applyAlignment="1">
      <alignment horizontal="right" indent="2"/>
    </xf>
    <xf numFmtId="185" fontId="1" fillId="3" borderId="8" xfId="1" applyNumberFormat="1" applyFont="1" applyFill="1" applyBorder="1" applyAlignment="1">
      <alignment horizontal="right" vertical="center" wrapText="1" indent="2"/>
    </xf>
    <xf numFmtId="185" fontId="2" fillId="3" borderId="9" xfId="1" applyNumberFormat="1" applyFont="1" applyFill="1" applyBorder="1" applyAlignment="1">
      <alignment horizontal="right" vertical="center" wrapText="1" indent="2"/>
    </xf>
    <xf numFmtId="0" fontId="9" fillId="4" borderId="7" xfId="0" applyFont="1" applyFill="1" applyBorder="1" applyAlignment="1">
      <alignment horizontal="left" vertical="center" indent="1"/>
    </xf>
    <xf numFmtId="0" fontId="9" fillId="4" borderId="7" xfId="0" applyFont="1" applyFill="1" applyBorder="1" applyAlignment="1">
      <alignment horizontal="left" indent="1"/>
    </xf>
    <xf numFmtId="0" fontId="9" fillId="0" borderId="7" xfId="0" applyFont="1" applyFill="1" applyBorder="1" applyAlignment="1">
      <alignment horizontal="left" vertical="center" wrapText="1" indent="1"/>
    </xf>
    <xf numFmtId="0" fontId="5" fillId="4" borderId="10" xfId="0" applyFont="1" applyFill="1" applyBorder="1" applyAlignment="1">
      <alignment horizontal="left" vertical="center" indent="1"/>
    </xf>
    <xf numFmtId="185" fontId="5" fillId="4" borderId="11" xfId="0" applyNumberFormat="1" applyFont="1" applyFill="1" applyBorder="1" applyAlignment="1">
      <alignment horizontal="right" vertical="center" indent="2"/>
    </xf>
    <xf numFmtId="185" fontId="5" fillId="4" borderId="12" xfId="0" applyNumberFormat="1" applyFont="1" applyFill="1" applyBorder="1" applyAlignment="1">
      <alignment horizontal="right" vertical="center" indent="2"/>
    </xf>
    <xf numFmtId="185" fontId="5" fillId="4" borderId="13" xfId="0" applyNumberFormat="1" applyFont="1" applyFill="1" applyBorder="1" applyAlignment="1">
      <alignment horizontal="right" vertical="center" indent="2"/>
    </xf>
    <xf numFmtId="185" fontId="5" fillId="4" borderId="11" xfId="1" applyNumberFormat="1" applyFont="1" applyFill="1" applyBorder="1" applyAlignment="1">
      <alignment horizontal="right" vertical="center" indent="2"/>
    </xf>
    <xf numFmtId="185" fontId="5" fillId="4" borderId="12" xfId="1" applyNumberFormat="1" applyFont="1" applyFill="1" applyBorder="1" applyAlignment="1">
      <alignment horizontal="right" vertical="center" indent="2"/>
    </xf>
    <xf numFmtId="185" fontId="5" fillId="4" borderId="13" xfId="1" applyNumberFormat="1" applyFont="1" applyFill="1" applyBorder="1" applyAlignment="1">
      <alignment horizontal="right" vertical="center" indent="2"/>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xf>
    <xf numFmtId="0" fontId="6" fillId="0" borderId="0" xfId="0" applyFont="1" applyAlignment="1">
      <alignment vertical="top" wrapText="1"/>
    </xf>
    <xf numFmtId="184" fontId="11" fillId="2" borderId="14" xfId="2" applyFont="1" applyFill="1" applyBorder="1" applyAlignment="1">
      <alignment horizontal="center" vertical="center"/>
    </xf>
    <xf numFmtId="0" fontId="11" fillId="2" borderId="14" xfId="0" applyFont="1" applyFill="1" applyBorder="1" applyAlignment="1">
      <alignment horizontal="center" vertical="center"/>
    </xf>
    <xf numFmtId="0" fontId="11" fillId="2" borderId="1" xfId="0" applyFont="1" applyFill="1" applyBorder="1" applyAlignment="1">
      <alignment horizontal="center" vertical="center"/>
    </xf>
    <xf numFmtId="0" fontId="12" fillId="0" borderId="0" xfId="0" applyFont="1"/>
    <xf numFmtId="0" fontId="9" fillId="0" borderId="0" xfId="0" quotePrefix="1" applyFont="1" applyFill="1" applyBorder="1" applyAlignment="1">
      <alignment horizontal="left" vertical="center" wrapText="1"/>
    </xf>
  </cellXfs>
  <cellStyles count="3">
    <cellStyle name="Comma [0]" xfId="1" builtinId="6"/>
    <cellStyle name="Currency [0]" xfId="2"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2"/>
  <sheetViews>
    <sheetView tabSelected="1" zoomScaleNormal="100" workbookViewId="0">
      <pane xSplit="1" ySplit="4" topLeftCell="V5" activePane="bottomRight" state="frozen"/>
      <selection pane="topRight" activeCell="B1" sqref="B1"/>
      <selection pane="bottomLeft" activeCell="A5" sqref="A5"/>
      <selection pane="bottomRight" sqref="A1:AB1"/>
    </sheetView>
  </sheetViews>
  <sheetFormatPr defaultColWidth="9.1796875" defaultRowHeight="12" x14ac:dyDescent="0.3"/>
  <cols>
    <col min="1" max="1" width="33.7265625" style="3" customWidth="1"/>
    <col min="2" max="3" width="13.7265625" style="3" customWidth="1"/>
    <col min="4" max="4" width="13.7265625" style="10" customWidth="1"/>
    <col min="5" max="6" width="13.7265625" style="3" customWidth="1"/>
    <col min="7" max="7" width="13.7265625" style="10" customWidth="1"/>
    <col min="8" max="9" width="13.7265625" style="3" customWidth="1"/>
    <col min="10" max="10" width="13.7265625" style="10" customWidth="1"/>
    <col min="11" max="12" width="13.7265625" style="3" customWidth="1"/>
    <col min="13" max="13" width="13.7265625" style="2" customWidth="1"/>
    <col min="14" max="28" width="13.7265625" style="3" customWidth="1"/>
    <col min="29" max="16384" width="9.1796875" style="4"/>
  </cols>
  <sheetData>
    <row r="1" spans="1:28" s="12" customFormat="1" ht="15" customHeight="1" x14ac:dyDescent="0.35">
      <c r="A1" s="62" t="s">
        <v>53</v>
      </c>
      <c r="B1" s="62"/>
      <c r="C1" s="62"/>
      <c r="D1" s="62"/>
      <c r="E1" s="62"/>
      <c r="F1" s="62"/>
      <c r="G1" s="62"/>
      <c r="H1" s="62"/>
      <c r="I1" s="62"/>
      <c r="J1" s="62"/>
      <c r="K1" s="62"/>
      <c r="L1" s="62"/>
      <c r="M1" s="62"/>
      <c r="N1" s="62"/>
      <c r="O1" s="62"/>
      <c r="P1" s="62"/>
      <c r="Q1" s="62"/>
      <c r="R1" s="62"/>
      <c r="S1" s="62"/>
      <c r="T1" s="62"/>
      <c r="U1" s="62"/>
      <c r="V1" s="62"/>
      <c r="W1" s="62"/>
      <c r="X1" s="62"/>
      <c r="Y1" s="62"/>
      <c r="Z1" s="62"/>
      <c r="AA1" s="62"/>
      <c r="AB1" s="62"/>
    </row>
    <row r="2" spans="1:28" ht="15" customHeight="1" x14ac:dyDescent="0.3">
      <c r="A2" s="1"/>
      <c r="B2" s="1"/>
      <c r="C2" s="1"/>
      <c r="D2" s="1"/>
      <c r="E2" s="1"/>
      <c r="F2" s="1"/>
      <c r="G2" s="1"/>
      <c r="H2" s="1"/>
      <c r="I2" s="1"/>
      <c r="J2" s="1"/>
      <c r="K2" s="1"/>
      <c r="L2" s="1"/>
    </row>
    <row r="3" spans="1:28" s="11" customFormat="1" ht="30" customHeight="1" x14ac:dyDescent="0.3">
      <c r="A3" s="60" t="s">
        <v>40</v>
      </c>
      <c r="B3" s="59" t="s">
        <v>37</v>
      </c>
      <c r="C3" s="59"/>
      <c r="D3" s="59"/>
      <c r="E3" s="59" t="s">
        <v>36</v>
      </c>
      <c r="F3" s="59"/>
      <c r="G3" s="59"/>
      <c r="H3" s="59" t="s">
        <v>35</v>
      </c>
      <c r="I3" s="59"/>
      <c r="J3" s="59"/>
      <c r="K3" s="59" t="s">
        <v>33</v>
      </c>
      <c r="L3" s="59"/>
      <c r="M3" s="59"/>
      <c r="N3" s="59" t="s">
        <v>43</v>
      </c>
      <c r="O3" s="59"/>
      <c r="P3" s="59"/>
      <c r="Q3" s="59" t="s">
        <v>46</v>
      </c>
      <c r="R3" s="59"/>
      <c r="S3" s="59"/>
      <c r="T3" s="59" t="s">
        <v>49</v>
      </c>
      <c r="U3" s="59"/>
      <c r="V3" s="59"/>
      <c r="W3" s="59" t="s">
        <v>50</v>
      </c>
      <c r="X3" s="59"/>
      <c r="Y3" s="59"/>
      <c r="Z3" s="59" t="s">
        <v>51</v>
      </c>
      <c r="AA3" s="59"/>
      <c r="AB3" s="59"/>
    </row>
    <row r="4" spans="1:28" s="11" customFormat="1" ht="55" customHeight="1" x14ac:dyDescent="0.3">
      <c r="A4" s="61"/>
      <c r="B4" s="16" t="s">
        <v>41</v>
      </c>
      <c r="C4" s="17" t="s">
        <v>39</v>
      </c>
      <c r="D4" s="16" t="s">
        <v>42</v>
      </c>
      <c r="E4" s="16" t="s">
        <v>41</v>
      </c>
      <c r="F4" s="17" t="s">
        <v>39</v>
      </c>
      <c r="G4" s="16" t="s">
        <v>42</v>
      </c>
      <c r="H4" s="16" t="s">
        <v>41</v>
      </c>
      <c r="I4" s="17" t="s">
        <v>39</v>
      </c>
      <c r="J4" s="16" t="s">
        <v>42</v>
      </c>
      <c r="K4" s="16" t="s">
        <v>41</v>
      </c>
      <c r="L4" s="17" t="s">
        <v>39</v>
      </c>
      <c r="M4" s="17" t="s">
        <v>42</v>
      </c>
      <c r="N4" s="16" t="s">
        <v>41</v>
      </c>
      <c r="O4" s="17" t="s">
        <v>39</v>
      </c>
      <c r="P4" s="17" t="s">
        <v>42</v>
      </c>
      <c r="Q4" s="55" t="s">
        <v>41</v>
      </c>
      <c r="R4" s="17" t="s">
        <v>39</v>
      </c>
      <c r="S4" s="17" t="s">
        <v>42</v>
      </c>
      <c r="T4" s="22" t="s">
        <v>41</v>
      </c>
      <c r="U4" s="17" t="s">
        <v>39</v>
      </c>
      <c r="V4" s="17" t="s">
        <v>42</v>
      </c>
      <c r="W4" s="56" t="s">
        <v>41</v>
      </c>
      <c r="X4" s="17" t="s">
        <v>39</v>
      </c>
      <c r="Y4" s="17" t="s">
        <v>42</v>
      </c>
      <c r="Z4" s="57" t="s">
        <v>41</v>
      </c>
      <c r="AA4" s="17" t="s">
        <v>39</v>
      </c>
      <c r="AB4" s="17" t="s">
        <v>42</v>
      </c>
    </row>
    <row r="5" spans="1:28" ht="15" customHeight="1" x14ac:dyDescent="0.3">
      <c r="A5" s="24" t="s">
        <v>27</v>
      </c>
      <c r="B5" s="25">
        <v>3363.9</v>
      </c>
      <c r="C5" s="26">
        <v>4284.2</v>
      </c>
      <c r="D5" s="27">
        <v>7648.1</v>
      </c>
      <c r="E5" s="25">
        <v>-72.099999999999994</v>
      </c>
      <c r="F5" s="26">
        <v>3303.5</v>
      </c>
      <c r="G5" s="27">
        <v>3231.5</v>
      </c>
      <c r="H5" s="25">
        <v>12523</v>
      </c>
      <c r="I5" s="26">
        <v>10548.6</v>
      </c>
      <c r="J5" s="27">
        <v>23071.599999999999</v>
      </c>
      <c r="K5" s="25">
        <v>11028.1</v>
      </c>
      <c r="L5" s="26">
        <v>4487.6000000000004</v>
      </c>
      <c r="M5" s="27">
        <v>15515.7</v>
      </c>
      <c r="N5" s="28">
        <v>3216.4</v>
      </c>
      <c r="O5" s="29">
        <v>4285.8</v>
      </c>
      <c r="P5" s="30">
        <v>7502.2</v>
      </c>
      <c r="Q5" s="28">
        <v>6737.5</v>
      </c>
      <c r="R5" s="29">
        <v>4870.5</v>
      </c>
      <c r="S5" s="30">
        <v>11608</v>
      </c>
      <c r="T5" s="28">
        <v>1195.3</v>
      </c>
      <c r="U5" s="29">
        <v>722.6</v>
      </c>
      <c r="V5" s="30">
        <v>1917.9</v>
      </c>
      <c r="W5" s="28">
        <v>1816.3</v>
      </c>
      <c r="X5" s="29">
        <v>1182.5</v>
      </c>
      <c r="Y5" s="30">
        <f>W5+X5</f>
        <v>2998.8</v>
      </c>
      <c r="Z5" s="28">
        <v>2834.5</v>
      </c>
      <c r="AA5" s="29">
        <v>2532.6</v>
      </c>
      <c r="AB5" s="30">
        <f>Z5+AA5</f>
        <v>5367.1</v>
      </c>
    </row>
    <row r="6" spans="1:28" ht="15" customHeight="1" x14ac:dyDescent="0.3">
      <c r="A6" s="31" t="s">
        <v>0</v>
      </c>
      <c r="B6" s="32">
        <v>4675.2</v>
      </c>
      <c r="C6" s="33">
        <v>1465.3</v>
      </c>
      <c r="D6" s="34">
        <v>6140.5</v>
      </c>
      <c r="E6" s="32">
        <v>15450.3</v>
      </c>
      <c r="F6" s="33">
        <v>5215.3999999999996</v>
      </c>
      <c r="G6" s="34">
        <v>20665.7</v>
      </c>
      <c r="H6" s="32">
        <v>7907.3</v>
      </c>
      <c r="I6" s="33">
        <v>1807</v>
      </c>
      <c r="J6" s="34">
        <v>9714.2999999999993</v>
      </c>
      <c r="K6" s="32">
        <v>16853.8</v>
      </c>
      <c r="L6" s="33">
        <v>5695.8</v>
      </c>
      <c r="M6" s="34">
        <v>22549.599999999999</v>
      </c>
      <c r="N6" s="35">
        <v>4255.7</v>
      </c>
      <c r="O6" s="36">
        <v>3063.4</v>
      </c>
      <c r="P6" s="37">
        <v>7319.1</v>
      </c>
      <c r="Q6" s="35">
        <v>9583.9</v>
      </c>
      <c r="R6" s="36">
        <v>2818.5</v>
      </c>
      <c r="S6" s="37">
        <v>12402.4</v>
      </c>
      <c r="T6" s="35">
        <v>470.4</v>
      </c>
      <c r="U6" s="36">
        <v>763.2</v>
      </c>
      <c r="V6" s="37">
        <v>1233.5999999999999</v>
      </c>
      <c r="W6" s="35">
        <v>2499</v>
      </c>
      <c r="X6" s="36">
        <v>840</v>
      </c>
      <c r="Y6" s="37">
        <f t="shared" ref="Y6:Y38" si="0">W6+X6</f>
        <v>3339</v>
      </c>
      <c r="Z6" s="35">
        <v>3259.5</v>
      </c>
      <c r="AA6" s="36">
        <v>2339.4</v>
      </c>
      <c r="AB6" s="37">
        <f t="shared" ref="AB6:AB38" si="1">Z6+AA6</f>
        <v>5598.9</v>
      </c>
    </row>
    <row r="7" spans="1:28" ht="15" customHeight="1" x14ac:dyDescent="0.3">
      <c r="A7" s="38" t="s">
        <v>1</v>
      </c>
      <c r="B7" s="39">
        <v>3330.3</v>
      </c>
      <c r="C7" s="18">
        <v>1725.7</v>
      </c>
      <c r="D7" s="40">
        <v>5056</v>
      </c>
      <c r="E7" s="39">
        <v>8813.9</v>
      </c>
      <c r="F7" s="18">
        <v>1685.1</v>
      </c>
      <c r="G7" s="40">
        <v>10498.9</v>
      </c>
      <c r="H7" s="39">
        <v>8199.1</v>
      </c>
      <c r="I7" s="18">
        <v>-381.4</v>
      </c>
      <c r="J7" s="40">
        <v>7817.8</v>
      </c>
      <c r="K7" s="39">
        <v>6567.1</v>
      </c>
      <c r="L7" s="18">
        <v>2112.9</v>
      </c>
      <c r="M7" s="40">
        <v>8680</v>
      </c>
      <c r="N7" s="41">
        <v>3824.1</v>
      </c>
      <c r="O7" s="20">
        <v>1689.9</v>
      </c>
      <c r="P7" s="42">
        <v>5514</v>
      </c>
      <c r="Q7" s="41">
        <v>7626</v>
      </c>
      <c r="R7" s="20">
        <v>1698.9</v>
      </c>
      <c r="S7" s="42">
        <v>9324.7999999999993</v>
      </c>
      <c r="T7" s="41">
        <v>700.2</v>
      </c>
      <c r="U7" s="20">
        <v>74.400000000000006</v>
      </c>
      <c r="V7" s="42">
        <v>774.6</v>
      </c>
      <c r="W7" s="41">
        <v>5772</v>
      </c>
      <c r="X7" s="20">
        <v>1025</v>
      </c>
      <c r="Y7" s="42">
        <f t="shared" si="0"/>
        <v>6797</v>
      </c>
      <c r="Z7" s="41">
        <v>4861.3999999999996</v>
      </c>
      <c r="AA7" s="20">
        <v>956.1</v>
      </c>
      <c r="AB7" s="42">
        <f t="shared" si="1"/>
        <v>5817.5</v>
      </c>
    </row>
    <row r="8" spans="1:28" ht="15" customHeight="1" x14ac:dyDescent="0.3">
      <c r="A8" s="31" t="s">
        <v>2</v>
      </c>
      <c r="B8" s="32">
        <v>180786.5</v>
      </c>
      <c r="C8" s="33">
        <v>21152.9</v>
      </c>
      <c r="D8" s="34">
        <v>201939.4</v>
      </c>
      <c r="E8" s="32">
        <v>124314.6</v>
      </c>
      <c r="F8" s="33">
        <v>11216.1</v>
      </c>
      <c r="G8" s="34">
        <v>135530.70000000001</v>
      </c>
      <c r="H8" s="32">
        <v>18365.400000000001</v>
      </c>
      <c r="I8" s="33">
        <v>5825.4</v>
      </c>
      <c r="J8" s="34">
        <v>24190.9</v>
      </c>
      <c r="K8" s="32">
        <v>8120.6</v>
      </c>
      <c r="L8" s="33">
        <v>-1139</v>
      </c>
      <c r="M8" s="34">
        <v>6981.6</v>
      </c>
      <c r="N8" s="35">
        <v>23672.3</v>
      </c>
      <c r="O8" s="36">
        <v>20042.5</v>
      </c>
      <c r="P8" s="37">
        <v>43714.8</v>
      </c>
      <c r="Q8" s="35">
        <v>136998.29999999999</v>
      </c>
      <c r="R8" s="36">
        <v>5012.8999999999996</v>
      </c>
      <c r="S8" s="37">
        <v>142011.1</v>
      </c>
      <c r="T8" s="35">
        <v>5672.6</v>
      </c>
      <c r="U8" s="36">
        <v>893.6</v>
      </c>
      <c r="V8" s="37">
        <v>6566.2000000000007</v>
      </c>
      <c r="W8" s="35">
        <v>1425</v>
      </c>
      <c r="X8" s="36">
        <v>93</v>
      </c>
      <c r="Y8" s="37">
        <f t="shared" si="0"/>
        <v>1518</v>
      </c>
      <c r="Z8" s="35">
        <v>7897.7</v>
      </c>
      <c r="AA8" s="36">
        <v>1357.1</v>
      </c>
      <c r="AB8" s="37">
        <f t="shared" si="1"/>
        <v>9254.7999999999993</v>
      </c>
    </row>
    <row r="9" spans="1:28" ht="15" customHeight="1" x14ac:dyDescent="0.3">
      <c r="A9" s="38" t="s">
        <v>3</v>
      </c>
      <c r="B9" s="39">
        <v>-12809.6</v>
      </c>
      <c r="C9" s="18">
        <v>2868.1</v>
      </c>
      <c r="D9" s="40">
        <v>-9941.5</v>
      </c>
      <c r="E9" s="39">
        <v>15422.4</v>
      </c>
      <c r="F9" s="18">
        <v>1470.7</v>
      </c>
      <c r="G9" s="40">
        <v>16893.099999999999</v>
      </c>
      <c r="H9" s="39">
        <v>24263</v>
      </c>
      <c r="I9" s="18">
        <v>558.4</v>
      </c>
      <c r="J9" s="40">
        <v>24821.4</v>
      </c>
      <c r="K9" s="39">
        <v>29987.1</v>
      </c>
      <c r="L9" s="18">
        <v>2884.2</v>
      </c>
      <c r="M9" s="40">
        <v>32871.300000000003</v>
      </c>
      <c r="N9" s="43">
        <v>5994.4</v>
      </c>
      <c r="O9" s="19">
        <v>3241.2</v>
      </c>
      <c r="P9" s="44">
        <v>9235.6</v>
      </c>
      <c r="Q9" s="43">
        <v>26109.599999999999</v>
      </c>
      <c r="R9" s="19">
        <v>1272.3</v>
      </c>
      <c r="S9" s="44">
        <v>27382</v>
      </c>
      <c r="T9" s="43">
        <v>4035</v>
      </c>
      <c r="U9" s="19">
        <v>451.9</v>
      </c>
      <c r="V9" s="44">
        <v>4486.8999999999996</v>
      </c>
      <c r="W9" s="43">
        <v>19442</v>
      </c>
      <c r="X9" s="19">
        <v>605</v>
      </c>
      <c r="Y9" s="44">
        <f t="shared" si="0"/>
        <v>20047</v>
      </c>
      <c r="Z9" s="43">
        <v>5094.3999999999996</v>
      </c>
      <c r="AA9" s="19">
        <v>372.3</v>
      </c>
      <c r="AB9" s="44">
        <f t="shared" si="1"/>
        <v>5466.7</v>
      </c>
    </row>
    <row r="10" spans="1:28" ht="15" customHeight="1" x14ac:dyDescent="0.3">
      <c r="A10" s="31" t="s">
        <v>4</v>
      </c>
      <c r="B10" s="32">
        <v>2853.5</v>
      </c>
      <c r="C10" s="33">
        <v>673.7</v>
      </c>
      <c r="D10" s="34">
        <v>3527.2</v>
      </c>
      <c r="E10" s="32">
        <v>271032.8</v>
      </c>
      <c r="F10" s="33">
        <v>19744.2</v>
      </c>
      <c r="G10" s="34">
        <v>290777</v>
      </c>
      <c r="H10" s="32">
        <v>3089.3</v>
      </c>
      <c r="I10" s="33">
        <v>1204.8</v>
      </c>
      <c r="J10" s="34">
        <v>4294.2</v>
      </c>
      <c r="K10" s="32">
        <v>17437.900000000001</v>
      </c>
      <c r="L10" s="33">
        <v>4848.7</v>
      </c>
      <c r="M10" s="34">
        <v>22286.6</v>
      </c>
      <c r="N10" s="35">
        <v>3619.4</v>
      </c>
      <c r="O10" s="36">
        <v>121.6</v>
      </c>
      <c r="P10" s="37">
        <v>3741</v>
      </c>
      <c r="Q10" s="35">
        <v>57857.599999999999</v>
      </c>
      <c r="R10" s="36">
        <v>2797.5</v>
      </c>
      <c r="S10" s="37">
        <v>60655.1</v>
      </c>
      <c r="T10" s="35">
        <v>-2353.6</v>
      </c>
      <c r="U10" s="36">
        <v>41.6</v>
      </c>
      <c r="V10" s="37">
        <v>-2312</v>
      </c>
      <c r="W10" s="35">
        <v>1982</v>
      </c>
      <c r="X10" s="36">
        <v>210</v>
      </c>
      <c r="Y10" s="37">
        <f t="shared" si="0"/>
        <v>2192</v>
      </c>
      <c r="Z10" s="35">
        <v>-136.6</v>
      </c>
      <c r="AA10" s="36">
        <v>540.5</v>
      </c>
      <c r="AB10" s="37">
        <f t="shared" si="1"/>
        <v>403.9</v>
      </c>
    </row>
    <row r="11" spans="1:28" ht="15" customHeight="1" x14ac:dyDescent="0.3">
      <c r="A11" s="38" t="s">
        <v>5</v>
      </c>
      <c r="B11" s="39">
        <v>12106.8</v>
      </c>
      <c r="C11" s="18">
        <v>-37.4</v>
      </c>
      <c r="D11" s="40">
        <v>12069.4</v>
      </c>
      <c r="E11" s="39">
        <v>2139.6</v>
      </c>
      <c r="F11" s="18">
        <v>1993.5</v>
      </c>
      <c r="G11" s="40">
        <v>4133.1000000000004</v>
      </c>
      <c r="H11" s="39">
        <v>1493.5</v>
      </c>
      <c r="I11" s="18">
        <v>305.2</v>
      </c>
      <c r="J11" s="40">
        <v>1798.8</v>
      </c>
      <c r="K11" s="39">
        <v>3887.9</v>
      </c>
      <c r="L11" s="18">
        <v>1203.5</v>
      </c>
      <c r="M11" s="40">
        <v>5091.5</v>
      </c>
      <c r="N11" s="43">
        <v>7064</v>
      </c>
      <c r="O11" s="19">
        <v>642.4</v>
      </c>
      <c r="P11" s="44">
        <v>7706.4</v>
      </c>
      <c r="Q11" s="43">
        <v>1959.4</v>
      </c>
      <c r="R11" s="19">
        <v>201.2</v>
      </c>
      <c r="S11" s="44">
        <v>2160.6</v>
      </c>
      <c r="T11" s="43">
        <v>3022.5</v>
      </c>
      <c r="U11" s="19">
        <v>337.3</v>
      </c>
      <c r="V11" s="44">
        <v>3359.8</v>
      </c>
      <c r="W11" s="43">
        <v>1854</v>
      </c>
      <c r="X11" s="19">
        <v>179</v>
      </c>
      <c r="Y11" s="44">
        <f t="shared" si="0"/>
        <v>2033</v>
      </c>
      <c r="Z11" s="43">
        <v>4432.3</v>
      </c>
      <c r="AA11" s="19">
        <v>330</v>
      </c>
      <c r="AB11" s="44">
        <f t="shared" si="1"/>
        <v>4762.3</v>
      </c>
    </row>
    <row r="12" spans="1:28" ht="15" customHeight="1" x14ac:dyDescent="0.3">
      <c r="A12" s="45" t="s">
        <v>28</v>
      </c>
      <c r="B12" s="32">
        <v>197.8</v>
      </c>
      <c r="C12" s="33">
        <v>-33.9</v>
      </c>
      <c r="D12" s="34">
        <v>163.9</v>
      </c>
      <c r="E12" s="32">
        <v>12909.9</v>
      </c>
      <c r="F12" s="33">
        <v>3790.3</v>
      </c>
      <c r="G12" s="34">
        <v>16700.2</v>
      </c>
      <c r="H12" s="32">
        <v>1384.1</v>
      </c>
      <c r="I12" s="33">
        <v>-170.5</v>
      </c>
      <c r="J12" s="34">
        <v>1213.5999999999999</v>
      </c>
      <c r="K12" s="32">
        <v>2989.5</v>
      </c>
      <c r="L12" s="33">
        <v>1430.8</v>
      </c>
      <c r="M12" s="34">
        <v>4420.3</v>
      </c>
      <c r="N12" s="35">
        <v>1104.7</v>
      </c>
      <c r="O12" s="36">
        <v>253.8</v>
      </c>
      <c r="P12" s="37">
        <v>1358.5</v>
      </c>
      <c r="Q12" s="35">
        <v>182.3</v>
      </c>
      <c r="R12" s="36">
        <v>443.2</v>
      </c>
      <c r="S12" s="37">
        <v>625.4</v>
      </c>
      <c r="T12" s="35">
        <v>384.1</v>
      </c>
      <c r="U12" s="36">
        <v>79.2</v>
      </c>
      <c r="V12" s="37">
        <v>463.3</v>
      </c>
      <c r="W12" s="35">
        <v>222</v>
      </c>
      <c r="X12" s="36">
        <v>53</v>
      </c>
      <c r="Y12" s="37">
        <f t="shared" si="0"/>
        <v>275</v>
      </c>
      <c r="Z12" s="35">
        <v>557.6</v>
      </c>
      <c r="AA12" s="36">
        <v>66.099999999999994</v>
      </c>
      <c r="AB12" s="37">
        <f t="shared" si="1"/>
        <v>623.70000000000005</v>
      </c>
    </row>
    <row r="13" spans="1:28" ht="15" customHeight="1" x14ac:dyDescent="0.3">
      <c r="A13" s="38" t="s">
        <v>6</v>
      </c>
      <c r="B13" s="39">
        <v>1209.7</v>
      </c>
      <c r="C13" s="18">
        <v>489.7</v>
      </c>
      <c r="D13" s="40">
        <v>1699.4</v>
      </c>
      <c r="E13" s="39">
        <v>13594.7</v>
      </c>
      <c r="F13" s="18">
        <v>5697.7</v>
      </c>
      <c r="G13" s="40">
        <v>19292.3</v>
      </c>
      <c r="H13" s="39">
        <v>344.8</v>
      </c>
      <c r="I13" s="18">
        <v>1347.5</v>
      </c>
      <c r="J13" s="40">
        <v>1692.3</v>
      </c>
      <c r="K13" s="39">
        <v>1854</v>
      </c>
      <c r="L13" s="18">
        <v>1327.8</v>
      </c>
      <c r="M13" s="40">
        <v>3181.7</v>
      </c>
      <c r="N13" s="43">
        <v>3559.1</v>
      </c>
      <c r="O13" s="19">
        <v>186.7</v>
      </c>
      <c r="P13" s="44">
        <v>3745.8</v>
      </c>
      <c r="Q13" s="43">
        <v>1574.3</v>
      </c>
      <c r="R13" s="19">
        <v>580.20000000000005</v>
      </c>
      <c r="S13" s="44">
        <v>2154.4</v>
      </c>
      <c r="T13" s="43">
        <v>89.3</v>
      </c>
      <c r="U13" s="19">
        <v>29.1</v>
      </c>
      <c r="V13" s="44">
        <v>118.4</v>
      </c>
      <c r="W13" s="43">
        <v>1870</v>
      </c>
      <c r="X13" s="19">
        <v>117</v>
      </c>
      <c r="Y13" s="44">
        <f t="shared" si="0"/>
        <v>1987</v>
      </c>
      <c r="Z13" s="43">
        <v>1683.8</v>
      </c>
      <c r="AA13" s="19">
        <v>531.29999999999995</v>
      </c>
      <c r="AB13" s="44">
        <f t="shared" si="1"/>
        <v>2215.1</v>
      </c>
    </row>
    <row r="14" spans="1:28" ht="15" customHeight="1" x14ac:dyDescent="0.3">
      <c r="A14" s="46" t="s">
        <v>29</v>
      </c>
      <c r="B14" s="32">
        <v>4.3</v>
      </c>
      <c r="C14" s="33">
        <v>0.4</v>
      </c>
      <c r="D14" s="34">
        <v>4.5999999999999996</v>
      </c>
      <c r="E14" s="32">
        <v>1191.5</v>
      </c>
      <c r="F14" s="33">
        <v>130.4</v>
      </c>
      <c r="G14" s="34">
        <v>1322</v>
      </c>
      <c r="H14" s="32">
        <v>2651.4</v>
      </c>
      <c r="I14" s="33">
        <v>-1953.7</v>
      </c>
      <c r="J14" s="34">
        <v>697.7</v>
      </c>
      <c r="K14" s="32">
        <v>3173.7</v>
      </c>
      <c r="L14" s="33">
        <v>2489.1999999999998</v>
      </c>
      <c r="M14" s="34">
        <v>5662.8</v>
      </c>
      <c r="N14" s="35">
        <v>503.9</v>
      </c>
      <c r="O14" s="36">
        <v>-646.4</v>
      </c>
      <c r="P14" s="37">
        <v>-142.5</v>
      </c>
      <c r="Q14" s="35">
        <v>356.7</v>
      </c>
      <c r="R14" s="36">
        <v>205.3</v>
      </c>
      <c r="S14" s="37">
        <v>562</v>
      </c>
      <c r="T14" s="35">
        <v>980.3</v>
      </c>
      <c r="U14" s="36">
        <v>334.1</v>
      </c>
      <c r="V14" s="37">
        <v>1314.4</v>
      </c>
      <c r="W14" s="35">
        <v>422</v>
      </c>
      <c r="X14" s="36">
        <v>60</v>
      </c>
      <c r="Y14" s="37">
        <f t="shared" si="0"/>
        <v>482</v>
      </c>
      <c r="Z14" s="35">
        <v>91.8</v>
      </c>
      <c r="AA14" s="36">
        <v>298.10000000000002</v>
      </c>
      <c r="AB14" s="37">
        <f t="shared" si="1"/>
        <v>389.90000000000003</v>
      </c>
    </row>
    <row r="15" spans="1:28" ht="15" customHeight="1" x14ac:dyDescent="0.3">
      <c r="A15" s="38" t="s">
        <v>7</v>
      </c>
      <c r="B15" s="39" t="s">
        <v>34</v>
      </c>
      <c r="C15" s="18" t="s">
        <v>34</v>
      </c>
      <c r="D15" s="40" t="s">
        <v>34</v>
      </c>
      <c r="E15" s="39" t="s">
        <v>34</v>
      </c>
      <c r="F15" s="18" t="s">
        <v>34</v>
      </c>
      <c r="G15" s="40" t="s">
        <v>34</v>
      </c>
      <c r="H15" s="39" t="s">
        <v>34</v>
      </c>
      <c r="I15" s="18" t="s">
        <v>34</v>
      </c>
      <c r="J15" s="40" t="s">
        <v>34</v>
      </c>
      <c r="K15" s="39" t="s">
        <v>34</v>
      </c>
      <c r="L15" s="18">
        <v>-0.8</v>
      </c>
      <c r="M15" s="40">
        <v>-0.8</v>
      </c>
      <c r="N15" s="43" t="s">
        <v>34</v>
      </c>
      <c r="O15" s="19" t="s">
        <v>34</v>
      </c>
      <c r="P15" s="44" t="s">
        <v>34</v>
      </c>
      <c r="Q15" s="43" t="s">
        <v>34</v>
      </c>
      <c r="R15" s="19" t="s">
        <v>34</v>
      </c>
      <c r="S15" s="44" t="s">
        <v>34</v>
      </c>
      <c r="T15" s="43">
        <v>0</v>
      </c>
      <c r="U15" s="19">
        <v>0</v>
      </c>
      <c r="V15" s="44">
        <v>0</v>
      </c>
      <c r="W15" s="43">
        <v>0</v>
      </c>
      <c r="X15" s="19">
        <v>0</v>
      </c>
      <c r="Y15" s="44">
        <f t="shared" si="0"/>
        <v>0</v>
      </c>
      <c r="Z15" s="43">
        <v>0</v>
      </c>
      <c r="AA15" s="19">
        <v>0</v>
      </c>
      <c r="AB15" s="44">
        <f t="shared" si="1"/>
        <v>0</v>
      </c>
    </row>
    <row r="16" spans="1:28" ht="15" customHeight="1" x14ac:dyDescent="0.3">
      <c r="A16" s="45" t="s">
        <v>30</v>
      </c>
      <c r="B16" s="32">
        <v>-10979.5</v>
      </c>
      <c r="C16" s="33">
        <v>-3901</v>
      </c>
      <c r="D16" s="34">
        <v>-14880.5</v>
      </c>
      <c r="E16" s="32">
        <v>1750.5</v>
      </c>
      <c r="F16" s="33">
        <v>4309.5</v>
      </c>
      <c r="G16" s="34">
        <v>6060</v>
      </c>
      <c r="H16" s="32" t="s">
        <v>34</v>
      </c>
      <c r="I16" s="33" t="s">
        <v>34</v>
      </c>
      <c r="J16" s="34" t="s">
        <v>34</v>
      </c>
      <c r="K16" s="32">
        <v>-160.6</v>
      </c>
      <c r="L16" s="33">
        <v>-27.4</v>
      </c>
      <c r="M16" s="34">
        <v>-188</v>
      </c>
      <c r="N16" s="35">
        <v>2598.9</v>
      </c>
      <c r="O16" s="36">
        <v>3789.6</v>
      </c>
      <c r="P16" s="37">
        <v>6388.5</v>
      </c>
      <c r="Q16" s="35">
        <v>3782.4</v>
      </c>
      <c r="R16" s="36">
        <v>1194.9000000000001</v>
      </c>
      <c r="S16" s="37">
        <v>4977.3999999999996</v>
      </c>
      <c r="T16" s="35">
        <v>0</v>
      </c>
      <c r="U16" s="36">
        <v>0</v>
      </c>
      <c r="V16" s="37">
        <v>0</v>
      </c>
      <c r="W16" s="35">
        <v>339</v>
      </c>
      <c r="X16" s="36">
        <v>43</v>
      </c>
      <c r="Y16" s="37">
        <f t="shared" si="0"/>
        <v>382</v>
      </c>
      <c r="Z16" s="35">
        <v>102.3</v>
      </c>
      <c r="AA16" s="36">
        <v>127.9</v>
      </c>
      <c r="AB16" s="37">
        <f t="shared" si="1"/>
        <v>230.2</v>
      </c>
    </row>
    <row r="17" spans="1:28" ht="15" customHeight="1" x14ac:dyDescent="0.3">
      <c r="A17" s="38" t="s">
        <v>8</v>
      </c>
      <c r="B17" s="39">
        <v>-79.2</v>
      </c>
      <c r="C17" s="18">
        <v>-15.1</v>
      </c>
      <c r="D17" s="40">
        <v>-94.3</v>
      </c>
      <c r="E17" s="39">
        <v>1589.5</v>
      </c>
      <c r="F17" s="18">
        <v>3641.9</v>
      </c>
      <c r="G17" s="40">
        <v>5231.3999999999996</v>
      </c>
      <c r="H17" s="39" t="s">
        <v>34</v>
      </c>
      <c r="I17" s="18" t="s">
        <v>34</v>
      </c>
      <c r="J17" s="40" t="s">
        <v>34</v>
      </c>
      <c r="K17" s="39" t="s">
        <v>34</v>
      </c>
      <c r="L17" s="18" t="s">
        <v>34</v>
      </c>
      <c r="M17" s="40" t="s">
        <v>34</v>
      </c>
      <c r="N17" s="43">
        <v>2004.7</v>
      </c>
      <c r="O17" s="19">
        <v>1110.8</v>
      </c>
      <c r="P17" s="44">
        <v>3115.6</v>
      </c>
      <c r="Q17" s="43">
        <v>1859.6</v>
      </c>
      <c r="R17" s="19">
        <v>44.5</v>
      </c>
      <c r="S17" s="44">
        <v>1904</v>
      </c>
      <c r="T17" s="43">
        <v>0</v>
      </c>
      <c r="U17" s="19">
        <v>0</v>
      </c>
      <c r="V17" s="44">
        <v>0</v>
      </c>
      <c r="W17" s="43">
        <v>195</v>
      </c>
      <c r="X17" s="19">
        <v>12</v>
      </c>
      <c r="Y17" s="44">
        <f t="shared" si="0"/>
        <v>207</v>
      </c>
      <c r="Z17" s="43">
        <v>209.9</v>
      </c>
      <c r="AA17" s="19">
        <v>-585.1</v>
      </c>
      <c r="AB17" s="44">
        <f t="shared" si="1"/>
        <v>-375.20000000000005</v>
      </c>
    </row>
    <row r="18" spans="1:28" ht="15" customHeight="1" x14ac:dyDescent="0.3">
      <c r="A18" s="31" t="s">
        <v>9</v>
      </c>
      <c r="B18" s="32">
        <v>0.9</v>
      </c>
      <c r="C18" s="33">
        <v>31.9</v>
      </c>
      <c r="D18" s="34">
        <v>32.799999999999997</v>
      </c>
      <c r="E18" s="32">
        <v>51.8</v>
      </c>
      <c r="F18" s="33" t="s">
        <v>34</v>
      </c>
      <c r="G18" s="34">
        <v>51.8</v>
      </c>
      <c r="H18" s="32" t="s">
        <v>34</v>
      </c>
      <c r="I18" s="33" t="s">
        <v>34</v>
      </c>
      <c r="J18" s="34" t="s">
        <v>34</v>
      </c>
      <c r="K18" s="32">
        <v>-163.80000000000001</v>
      </c>
      <c r="L18" s="33">
        <v>-106.5</v>
      </c>
      <c r="M18" s="34">
        <v>-270.2</v>
      </c>
      <c r="N18" s="35">
        <v>2.4</v>
      </c>
      <c r="O18" s="36">
        <v>587.4</v>
      </c>
      <c r="P18" s="37">
        <v>589.79999999999995</v>
      </c>
      <c r="Q18" s="35">
        <v>141.4</v>
      </c>
      <c r="R18" s="36">
        <v>185</v>
      </c>
      <c r="S18" s="37">
        <v>326.39999999999998</v>
      </c>
      <c r="T18" s="35">
        <v>0</v>
      </c>
      <c r="U18" s="36">
        <v>0</v>
      </c>
      <c r="V18" s="37">
        <v>0</v>
      </c>
      <c r="W18" s="35">
        <v>0</v>
      </c>
      <c r="X18" s="36">
        <v>0</v>
      </c>
      <c r="Y18" s="37">
        <f t="shared" si="0"/>
        <v>0</v>
      </c>
      <c r="Z18" s="35">
        <v>12.9</v>
      </c>
      <c r="AA18" s="36">
        <v>0</v>
      </c>
      <c r="AB18" s="37">
        <f t="shared" si="1"/>
        <v>12.9</v>
      </c>
    </row>
    <row r="19" spans="1:28" ht="15" customHeight="1" x14ac:dyDescent="0.3">
      <c r="A19" s="38" t="s">
        <v>10</v>
      </c>
      <c r="B19" s="39">
        <v>5452.2</v>
      </c>
      <c r="C19" s="18">
        <v>2044.9</v>
      </c>
      <c r="D19" s="40">
        <v>7497.1</v>
      </c>
      <c r="E19" s="39">
        <v>3621</v>
      </c>
      <c r="F19" s="18">
        <v>4128.1000000000004</v>
      </c>
      <c r="G19" s="40">
        <v>7749.2</v>
      </c>
      <c r="H19" s="39" t="s">
        <v>34</v>
      </c>
      <c r="I19" s="18" t="s">
        <v>34</v>
      </c>
      <c r="J19" s="40" t="s">
        <v>34</v>
      </c>
      <c r="K19" s="39" t="s">
        <v>34</v>
      </c>
      <c r="L19" s="18" t="s">
        <v>34</v>
      </c>
      <c r="M19" s="40" t="s">
        <v>34</v>
      </c>
      <c r="N19" s="43">
        <v>3298.6</v>
      </c>
      <c r="O19" s="19">
        <v>5511.7</v>
      </c>
      <c r="P19" s="44">
        <v>8810.2999999999993</v>
      </c>
      <c r="Q19" s="43">
        <v>5066.3999999999996</v>
      </c>
      <c r="R19" s="19">
        <v>738.3</v>
      </c>
      <c r="S19" s="44">
        <v>5804.7</v>
      </c>
      <c r="T19" s="43">
        <v>0</v>
      </c>
      <c r="U19" s="19">
        <v>0</v>
      </c>
      <c r="V19" s="44">
        <v>0</v>
      </c>
      <c r="W19" s="43">
        <v>85</v>
      </c>
      <c r="X19" s="19">
        <v>58</v>
      </c>
      <c r="Y19" s="44">
        <f t="shared" si="0"/>
        <v>143</v>
      </c>
      <c r="Z19" s="43">
        <v>19.399999999999999</v>
      </c>
      <c r="AA19" s="19">
        <v>50.4</v>
      </c>
      <c r="AB19" s="44">
        <f t="shared" si="1"/>
        <v>69.8</v>
      </c>
    </row>
    <row r="20" spans="1:28" ht="15" customHeight="1" x14ac:dyDescent="0.3">
      <c r="A20" s="45" t="s">
        <v>32</v>
      </c>
      <c r="B20" s="32">
        <v>-237.3</v>
      </c>
      <c r="C20" s="33">
        <v>-28.7</v>
      </c>
      <c r="D20" s="34">
        <v>-266.10000000000002</v>
      </c>
      <c r="E20" s="32">
        <v>1282.2</v>
      </c>
      <c r="F20" s="33">
        <v>529.20000000000005</v>
      </c>
      <c r="G20" s="34">
        <v>1811.5</v>
      </c>
      <c r="H20" s="32" t="s">
        <v>34</v>
      </c>
      <c r="I20" s="33" t="s">
        <v>34</v>
      </c>
      <c r="J20" s="34" t="s">
        <v>34</v>
      </c>
      <c r="K20" s="32">
        <v>-2534.4</v>
      </c>
      <c r="L20" s="33">
        <v>-2727.7</v>
      </c>
      <c r="M20" s="34">
        <v>-5262.1</v>
      </c>
      <c r="N20" s="35">
        <v>-523.6</v>
      </c>
      <c r="O20" s="36">
        <v>240.6</v>
      </c>
      <c r="P20" s="37">
        <v>-283.10000000000002</v>
      </c>
      <c r="Q20" s="35">
        <v>67.3</v>
      </c>
      <c r="R20" s="36">
        <v>16.100000000000001</v>
      </c>
      <c r="S20" s="37">
        <v>83.4</v>
      </c>
      <c r="T20" s="35">
        <v>0</v>
      </c>
      <c r="U20" s="36">
        <v>34.299999999999997</v>
      </c>
      <c r="V20" s="37">
        <v>34.299999999999997</v>
      </c>
      <c r="W20" s="35">
        <v>275</v>
      </c>
      <c r="X20" s="36">
        <v>3</v>
      </c>
      <c r="Y20" s="37">
        <f t="shared" si="0"/>
        <v>278</v>
      </c>
      <c r="Z20" s="35">
        <v>3.5</v>
      </c>
      <c r="AA20" s="36">
        <v>-27.4</v>
      </c>
      <c r="AB20" s="37">
        <f t="shared" si="1"/>
        <v>-23.9</v>
      </c>
    </row>
    <row r="21" spans="1:28" ht="15" customHeight="1" x14ac:dyDescent="0.3">
      <c r="A21" s="38" t="s">
        <v>11</v>
      </c>
      <c r="B21" s="39">
        <v>110</v>
      </c>
      <c r="C21" s="18">
        <v>20.2</v>
      </c>
      <c r="D21" s="40">
        <v>130.19999999999999</v>
      </c>
      <c r="E21" s="39">
        <v>77.5</v>
      </c>
      <c r="F21" s="18">
        <v>0</v>
      </c>
      <c r="G21" s="40">
        <v>77.5</v>
      </c>
      <c r="H21" s="39">
        <v>4096</v>
      </c>
      <c r="I21" s="18">
        <v>3359.5</v>
      </c>
      <c r="J21" s="40">
        <v>7455.5</v>
      </c>
      <c r="K21" s="39">
        <v>-7.4</v>
      </c>
      <c r="L21" s="18">
        <v>241.7</v>
      </c>
      <c r="M21" s="40">
        <v>234.2</v>
      </c>
      <c r="N21" s="43">
        <v>99.5</v>
      </c>
      <c r="O21" s="19">
        <v>177.4</v>
      </c>
      <c r="P21" s="44">
        <v>276.89999999999998</v>
      </c>
      <c r="Q21" s="43">
        <v>89.3</v>
      </c>
      <c r="R21" s="19">
        <v>1.7</v>
      </c>
      <c r="S21" s="44">
        <v>91</v>
      </c>
      <c r="T21" s="43">
        <v>43.8</v>
      </c>
      <c r="U21" s="19">
        <v>1.2</v>
      </c>
      <c r="V21" s="44">
        <v>45</v>
      </c>
      <c r="W21" s="43">
        <v>46</v>
      </c>
      <c r="X21" s="19">
        <v>0</v>
      </c>
      <c r="Y21" s="44">
        <f t="shared" si="0"/>
        <v>46</v>
      </c>
      <c r="Z21" s="43">
        <v>51.2</v>
      </c>
      <c r="AA21" s="19">
        <v>2</v>
      </c>
      <c r="AB21" s="44">
        <f t="shared" si="1"/>
        <v>53.2</v>
      </c>
    </row>
    <row r="22" spans="1:28" ht="15" customHeight="1" x14ac:dyDescent="0.3">
      <c r="A22" s="31" t="s">
        <v>12</v>
      </c>
      <c r="B22" s="32" t="s">
        <v>34</v>
      </c>
      <c r="C22" s="33" t="s">
        <v>34</v>
      </c>
      <c r="D22" s="34" t="s">
        <v>34</v>
      </c>
      <c r="E22" s="32">
        <v>8896.4</v>
      </c>
      <c r="F22" s="33">
        <v>186.8</v>
      </c>
      <c r="G22" s="34">
        <v>9083.2000000000007</v>
      </c>
      <c r="H22" s="32">
        <v>12561.9</v>
      </c>
      <c r="I22" s="33">
        <v>9800.5</v>
      </c>
      <c r="J22" s="34">
        <v>22362.400000000001</v>
      </c>
      <c r="K22" s="32">
        <v>-8915.4</v>
      </c>
      <c r="L22" s="33">
        <v>-5887.2</v>
      </c>
      <c r="M22" s="34">
        <v>-14802.7</v>
      </c>
      <c r="N22" s="35">
        <v>7065.6</v>
      </c>
      <c r="O22" s="36">
        <v>3170.7</v>
      </c>
      <c r="P22" s="37">
        <v>10236.4</v>
      </c>
      <c r="Q22" s="35">
        <v>12382.4</v>
      </c>
      <c r="R22" s="36">
        <v>3589.4</v>
      </c>
      <c r="S22" s="37">
        <v>15971.9</v>
      </c>
      <c r="T22" s="35">
        <v>10571.9</v>
      </c>
      <c r="U22" s="36">
        <v>2436</v>
      </c>
      <c r="V22" s="37">
        <v>13007.9</v>
      </c>
      <c r="W22" s="35">
        <v>2339</v>
      </c>
      <c r="X22" s="36">
        <v>784</v>
      </c>
      <c r="Y22" s="37">
        <f t="shared" si="0"/>
        <v>3123</v>
      </c>
      <c r="Z22" s="35">
        <v>4830.3999999999996</v>
      </c>
      <c r="AA22" s="36">
        <v>1580.8</v>
      </c>
      <c r="AB22" s="37">
        <f t="shared" si="1"/>
        <v>6411.2</v>
      </c>
    </row>
    <row r="23" spans="1:28" ht="15" customHeight="1" x14ac:dyDescent="0.3">
      <c r="A23" s="38" t="s">
        <v>13</v>
      </c>
      <c r="B23" s="39">
        <v>138.9</v>
      </c>
      <c r="C23" s="18">
        <v>-30</v>
      </c>
      <c r="D23" s="40">
        <v>108.8</v>
      </c>
      <c r="E23" s="39">
        <v>2962.7</v>
      </c>
      <c r="F23" s="18">
        <v>10969.3</v>
      </c>
      <c r="G23" s="40">
        <v>13932</v>
      </c>
      <c r="H23" s="39" t="s">
        <v>34</v>
      </c>
      <c r="I23" s="18" t="s">
        <v>34</v>
      </c>
      <c r="J23" s="40" t="s">
        <v>34</v>
      </c>
      <c r="K23" s="39" t="s">
        <v>34</v>
      </c>
      <c r="L23" s="18" t="s">
        <v>34</v>
      </c>
      <c r="M23" s="40" t="s">
        <v>34</v>
      </c>
      <c r="N23" s="43">
        <v>6037.1</v>
      </c>
      <c r="O23" s="19">
        <v>11652.9</v>
      </c>
      <c r="P23" s="44">
        <v>17689.900000000001</v>
      </c>
      <c r="Q23" s="43">
        <v>1279.2</v>
      </c>
      <c r="R23" s="19">
        <v>2233.6</v>
      </c>
      <c r="S23" s="44">
        <v>3512.8</v>
      </c>
      <c r="T23" s="43">
        <v>2579.3000000000002</v>
      </c>
      <c r="U23" s="19">
        <v>5710.2</v>
      </c>
      <c r="V23" s="44">
        <v>8289.5</v>
      </c>
      <c r="W23" s="43">
        <v>812</v>
      </c>
      <c r="X23" s="19">
        <v>589</v>
      </c>
      <c r="Y23" s="44">
        <f t="shared" si="0"/>
        <v>1401</v>
      </c>
      <c r="Z23" s="43">
        <v>1656</v>
      </c>
      <c r="AA23" s="19">
        <v>2288.8000000000002</v>
      </c>
      <c r="AB23" s="44">
        <f t="shared" si="1"/>
        <v>3944.8</v>
      </c>
    </row>
    <row r="24" spans="1:28" ht="15" customHeight="1" x14ac:dyDescent="0.3">
      <c r="A24" s="31" t="s">
        <v>14</v>
      </c>
      <c r="B24" s="32">
        <v>7872.8</v>
      </c>
      <c r="C24" s="33">
        <v>22046.799999999999</v>
      </c>
      <c r="D24" s="34">
        <v>29919.599999999999</v>
      </c>
      <c r="E24" s="32">
        <v>5754</v>
      </c>
      <c r="F24" s="33">
        <v>34723.199999999997</v>
      </c>
      <c r="G24" s="34">
        <v>40477.199999999997</v>
      </c>
      <c r="H24" s="32">
        <v>60146.3</v>
      </c>
      <c r="I24" s="33">
        <v>64809.7</v>
      </c>
      <c r="J24" s="34">
        <v>124956</v>
      </c>
      <c r="K24" s="32">
        <v>13274.8</v>
      </c>
      <c r="L24" s="33">
        <v>6022.1</v>
      </c>
      <c r="M24" s="34">
        <v>19296.900000000001</v>
      </c>
      <c r="N24" s="35">
        <v>13157.7</v>
      </c>
      <c r="O24" s="36">
        <v>29133.7</v>
      </c>
      <c r="P24" s="37">
        <v>42291.4</v>
      </c>
      <c r="Q24" s="35">
        <v>15109.1</v>
      </c>
      <c r="R24" s="36">
        <v>8985.9</v>
      </c>
      <c r="S24" s="37">
        <v>24095</v>
      </c>
      <c r="T24" s="35">
        <v>6546.6</v>
      </c>
      <c r="U24" s="36">
        <v>9787.9</v>
      </c>
      <c r="V24" s="37">
        <v>16334.5</v>
      </c>
      <c r="W24" s="35">
        <v>3305</v>
      </c>
      <c r="X24" s="36">
        <v>6790</v>
      </c>
      <c r="Y24" s="37">
        <f t="shared" si="0"/>
        <v>10095</v>
      </c>
      <c r="Z24" s="35">
        <v>5128.8999999999996</v>
      </c>
      <c r="AA24" s="36">
        <v>2716.8</v>
      </c>
      <c r="AB24" s="37">
        <f t="shared" si="1"/>
        <v>7845.7</v>
      </c>
    </row>
    <row r="25" spans="1:28" ht="15" customHeight="1" x14ac:dyDescent="0.3">
      <c r="A25" s="38" t="s">
        <v>15</v>
      </c>
      <c r="B25" s="39">
        <v>48370.7</v>
      </c>
      <c r="C25" s="18">
        <v>10464.9</v>
      </c>
      <c r="D25" s="40">
        <v>58835.6</v>
      </c>
      <c r="E25" s="39">
        <v>163240</v>
      </c>
      <c r="F25" s="18">
        <v>23402</v>
      </c>
      <c r="G25" s="40">
        <v>186642</v>
      </c>
      <c r="H25" s="39">
        <v>88816.2</v>
      </c>
      <c r="I25" s="18">
        <v>9313</v>
      </c>
      <c r="J25" s="40">
        <v>98129.2</v>
      </c>
      <c r="K25" s="39">
        <v>97817</v>
      </c>
      <c r="L25" s="18">
        <v>18965.8</v>
      </c>
      <c r="M25" s="40">
        <v>116782.8</v>
      </c>
      <c r="N25" s="43">
        <v>20234.7</v>
      </c>
      <c r="O25" s="19">
        <v>7005.6</v>
      </c>
      <c r="P25" s="44">
        <v>27240.3</v>
      </c>
      <c r="Q25" s="43">
        <v>17974.3</v>
      </c>
      <c r="R25" s="19">
        <v>8265.7999999999993</v>
      </c>
      <c r="S25" s="44">
        <v>26240.2</v>
      </c>
      <c r="T25" s="43">
        <v>3206.4</v>
      </c>
      <c r="U25" s="19">
        <v>3705.9</v>
      </c>
      <c r="V25" s="44">
        <v>6912.3</v>
      </c>
      <c r="W25" s="43">
        <v>15754</v>
      </c>
      <c r="X25" s="19">
        <v>5782</v>
      </c>
      <c r="Y25" s="44">
        <f t="shared" si="0"/>
        <v>21536</v>
      </c>
      <c r="Z25" s="43">
        <v>9838.2000000000007</v>
      </c>
      <c r="AA25" s="19">
        <v>1726.2</v>
      </c>
      <c r="AB25" s="44">
        <f t="shared" si="1"/>
        <v>11564.400000000001</v>
      </c>
    </row>
    <row r="26" spans="1:28" ht="15" customHeight="1" x14ac:dyDescent="0.3">
      <c r="A26" s="31" t="s">
        <v>16</v>
      </c>
      <c r="B26" s="32">
        <v>5191.8999999999996</v>
      </c>
      <c r="C26" s="33">
        <v>1746.6</v>
      </c>
      <c r="D26" s="34">
        <v>6938.5</v>
      </c>
      <c r="E26" s="32">
        <v>34631.5</v>
      </c>
      <c r="F26" s="33">
        <v>12072.3</v>
      </c>
      <c r="G26" s="34">
        <v>46703.8</v>
      </c>
      <c r="H26" s="32">
        <v>26180.6</v>
      </c>
      <c r="I26" s="33">
        <v>6944.6</v>
      </c>
      <c r="J26" s="34">
        <v>33125.1</v>
      </c>
      <c r="K26" s="32">
        <v>661.3</v>
      </c>
      <c r="L26" s="33">
        <v>-1343.1</v>
      </c>
      <c r="M26" s="34">
        <v>-681.8</v>
      </c>
      <c r="N26" s="35">
        <v>5396</v>
      </c>
      <c r="O26" s="36">
        <v>8972.6</v>
      </c>
      <c r="P26" s="37">
        <v>14368.6</v>
      </c>
      <c r="Q26" s="35">
        <v>6309.9</v>
      </c>
      <c r="R26" s="36">
        <v>1789.4</v>
      </c>
      <c r="S26" s="37">
        <v>8099.3</v>
      </c>
      <c r="T26" s="35">
        <v>5247.8</v>
      </c>
      <c r="U26" s="36">
        <v>2299.4</v>
      </c>
      <c r="V26" s="37">
        <v>7547.2000000000007</v>
      </c>
      <c r="W26" s="35">
        <v>1574</v>
      </c>
      <c r="X26" s="36">
        <v>455</v>
      </c>
      <c r="Y26" s="37">
        <f t="shared" si="0"/>
        <v>2029</v>
      </c>
      <c r="Z26" s="35">
        <v>636.4</v>
      </c>
      <c r="AA26" s="36">
        <v>-501.5</v>
      </c>
      <c r="AB26" s="37">
        <f t="shared" si="1"/>
        <v>134.89999999999998</v>
      </c>
    </row>
    <row r="27" spans="1:28" ht="15" customHeight="1" x14ac:dyDescent="0.3">
      <c r="A27" s="47" t="s">
        <v>31</v>
      </c>
      <c r="B27" s="39">
        <v>16610.8</v>
      </c>
      <c r="C27" s="18">
        <v>21728.7</v>
      </c>
      <c r="D27" s="40">
        <v>38339.4</v>
      </c>
      <c r="E27" s="39">
        <v>36403.9</v>
      </c>
      <c r="F27" s="18">
        <v>64526.9</v>
      </c>
      <c r="G27" s="40">
        <v>100930.8</v>
      </c>
      <c r="H27" s="39">
        <v>57104.9</v>
      </c>
      <c r="I27" s="18">
        <v>51577</v>
      </c>
      <c r="J27" s="40">
        <v>108682</v>
      </c>
      <c r="K27" s="39">
        <v>20913.099999999999</v>
      </c>
      <c r="L27" s="18">
        <v>74068.7</v>
      </c>
      <c r="M27" s="40">
        <v>94981.8</v>
      </c>
      <c r="N27" s="41">
        <v>26808</v>
      </c>
      <c r="O27" s="20">
        <v>38386.199999999997</v>
      </c>
      <c r="P27" s="42">
        <v>65194.2</v>
      </c>
      <c r="Q27" s="41">
        <v>43031.600000000006</v>
      </c>
      <c r="R27" s="20">
        <v>26552.9</v>
      </c>
      <c r="S27" s="42">
        <v>69584.600000000006</v>
      </c>
      <c r="T27" s="41">
        <v>2792.7</v>
      </c>
      <c r="U27" s="20">
        <v>7867.7999999999993</v>
      </c>
      <c r="V27" s="42">
        <v>10660.5</v>
      </c>
      <c r="W27" s="41">
        <f>4447+3703</f>
        <v>8150</v>
      </c>
      <c r="X27" s="20">
        <f>9044+3730</f>
        <v>12774</v>
      </c>
      <c r="Y27" s="42">
        <f t="shared" si="0"/>
        <v>20924</v>
      </c>
      <c r="Z27" s="41">
        <f>4696.3+877.8</f>
        <v>5574.1</v>
      </c>
      <c r="AA27" s="20">
        <f>4794.3+3390.4</f>
        <v>8184.7000000000007</v>
      </c>
      <c r="AB27" s="42">
        <f t="shared" si="1"/>
        <v>13758.800000000001</v>
      </c>
    </row>
    <row r="28" spans="1:28" ht="15" customHeight="1" x14ac:dyDescent="0.3">
      <c r="A28" s="31" t="s">
        <v>17</v>
      </c>
      <c r="B28" s="32">
        <v>2249.8000000000002</v>
      </c>
      <c r="C28" s="33">
        <v>1528.3</v>
      </c>
      <c r="D28" s="34">
        <v>3778.1</v>
      </c>
      <c r="E28" s="32">
        <v>795.1</v>
      </c>
      <c r="F28" s="33">
        <v>512.5</v>
      </c>
      <c r="G28" s="34">
        <v>1307.5</v>
      </c>
      <c r="H28" s="32">
        <v>1838.6</v>
      </c>
      <c r="I28" s="33">
        <v>514</v>
      </c>
      <c r="J28" s="34">
        <v>2352.6</v>
      </c>
      <c r="K28" s="32">
        <v>440.9</v>
      </c>
      <c r="L28" s="33">
        <v>164.5</v>
      </c>
      <c r="M28" s="34">
        <v>605.29999999999995</v>
      </c>
      <c r="N28" s="35">
        <v>3135</v>
      </c>
      <c r="O28" s="36">
        <v>767.6</v>
      </c>
      <c r="P28" s="37">
        <v>3902.6</v>
      </c>
      <c r="Q28" s="35">
        <v>213</v>
      </c>
      <c r="R28" s="36">
        <v>47.8</v>
      </c>
      <c r="S28" s="37">
        <v>260.8</v>
      </c>
      <c r="T28" s="35">
        <v>231.8</v>
      </c>
      <c r="U28" s="36">
        <v>167.6</v>
      </c>
      <c r="V28" s="37">
        <v>399.4</v>
      </c>
      <c r="W28" s="35">
        <v>59</v>
      </c>
      <c r="X28" s="36">
        <v>49</v>
      </c>
      <c r="Y28" s="37">
        <f t="shared" si="0"/>
        <v>108</v>
      </c>
      <c r="Z28" s="35">
        <v>295.2</v>
      </c>
      <c r="AA28" s="36">
        <v>89.4</v>
      </c>
      <c r="AB28" s="37">
        <f t="shared" si="1"/>
        <v>384.6</v>
      </c>
    </row>
    <row r="29" spans="1:28" ht="15" customHeight="1" x14ac:dyDescent="0.3">
      <c r="A29" s="38" t="s">
        <v>18</v>
      </c>
      <c r="B29" s="39">
        <v>1880.1</v>
      </c>
      <c r="C29" s="18">
        <v>2833.9</v>
      </c>
      <c r="D29" s="40">
        <v>4714</v>
      </c>
      <c r="E29" s="39">
        <v>10546.3</v>
      </c>
      <c r="F29" s="18">
        <v>10829.9</v>
      </c>
      <c r="G29" s="40">
        <v>21376.3</v>
      </c>
      <c r="H29" s="39">
        <v>16045.5</v>
      </c>
      <c r="I29" s="18">
        <v>10043.200000000001</v>
      </c>
      <c r="J29" s="40">
        <v>26088.6</v>
      </c>
      <c r="K29" s="39">
        <v>15679.3</v>
      </c>
      <c r="L29" s="18">
        <v>28844.7</v>
      </c>
      <c r="M29" s="40">
        <v>44523.9</v>
      </c>
      <c r="N29" s="43">
        <v>11522.7</v>
      </c>
      <c r="O29" s="19">
        <v>10424.6</v>
      </c>
      <c r="P29" s="44">
        <v>21947.3</v>
      </c>
      <c r="Q29" s="43">
        <v>2292.4</v>
      </c>
      <c r="R29" s="19">
        <v>1499.4</v>
      </c>
      <c r="S29" s="44">
        <v>3791.8</v>
      </c>
      <c r="T29" s="43">
        <v>5270.8</v>
      </c>
      <c r="U29" s="19">
        <v>4232.3</v>
      </c>
      <c r="V29" s="44">
        <v>9503.1</v>
      </c>
      <c r="W29" s="43">
        <v>1554</v>
      </c>
      <c r="X29" s="19">
        <v>837</v>
      </c>
      <c r="Y29" s="44">
        <f t="shared" si="0"/>
        <v>2391</v>
      </c>
      <c r="Z29" s="43">
        <v>3490.4</v>
      </c>
      <c r="AA29" s="19">
        <v>2270.1</v>
      </c>
      <c r="AB29" s="44">
        <f t="shared" si="1"/>
        <v>5760.5</v>
      </c>
    </row>
    <row r="30" spans="1:28" ht="15" customHeight="1" x14ac:dyDescent="0.3">
      <c r="A30" s="31" t="s">
        <v>19</v>
      </c>
      <c r="B30" s="32">
        <v>2461.6</v>
      </c>
      <c r="C30" s="33">
        <v>892.3</v>
      </c>
      <c r="D30" s="34">
        <v>3354</v>
      </c>
      <c r="E30" s="32">
        <v>8765.7999999999993</v>
      </c>
      <c r="F30" s="33">
        <v>1580.8</v>
      </c>
      <c r="G30" s="34">
        <v>10346.6</v>
      </c>
      <c r="H30" s="32">
        <v>24738.799999999999</v>
      </c>
      <c r="I30" s="33">
        <v>5198.5</v>
      </c>
      <c r="J30" s="34">
        <v>29937.200000000001</v>
      </c>
      <c r="K30" s="32">
        <v>7070.3</v>
      </c>
      <c r="L30" s="33">
        <v>2203.8000000000002</v>
      </c>
      <c r="M30" s="34">
        <v>9274.1</v>
      </c>
      <c r="N30" s="35">
        <v>2528.3000000000002</v>
      </c>
      <c r="O30" s="36">
        <v>1070</v>
      </c>
      <c r="P30" s="37">
        <v>3598.2</v>
      </c>
      <c r="Q30" s="35">
        <v>1387.7</v>
      </c>
      <c r="R30" s="36">
        <v>628</v>
      </c>
      <c r="S30" s="37">
        <v>2015.7</v>
      </c>
      <c r="T30" s="35">
        <v>386.5</v>
      </c>
      <c r="U30" s="36">
        <v>532.6</v>
      </c>
      <c r="V30" s="37">
        <v>919.1</v>
      </c>
      <c r="W30" s="35">
        <v>68</v>
      </c>
      <c r="X30" s="36">
        <v>76</v>
      </c>
      <c r="Y30" s="37">
        <f t="shared" si="0"/>
        <v>144</v>
      </c>
      <c r="Z30" s="35">
        <v>840.9</v>
      </c>
      <c r="AA30" s="36">
        <v>239.3</v>
      </c>
      <c r="AB30" s="37">
        <f t="shared" si="1"/>
        <v>1080.2</v>
      </c>
    </row>
    <row r="31" spans="1:28" ht="15" customHeight="1" x14ac:dyDescent="0.3">
      <c r="A31" s="38" t="s">
        <v>20</v>
      </c>
      <c r="B31" s="39">
        <v>1485</v>
      </c>
      <c r="C31" s="18">
        <v>883.3</v>
      </c>
      <c r="D31" s="40">
        <v>2368.3000000000002</v>
      </c>
      <c r="E31" s="39">
        <v>5475.4</v>
      </c>
      <c r="F31" s="18">
        <v>1641.2</v>
      </c>
      <c r="G31" s="40">
        <v>7116.7</v>
      </c>
      <c r="H31" s="39">
        <v>12399</v>
      </c>
      <c r="I31" s="18">
        <v>2966.1</v>
      </c>
      <c r="J31" s="40">
        <v>15365.2</v>
      </c>
      <c r="K31" s="39">
        <v>13302.5</v>
      </c>
      <c r="L31" s="18">
        <v>1653.8</v>
      </c>
      <c r="M31" s="40">
        <v>14956.3</v>
      </c>
      <c r="N31" s="43">
        <v>20382.099999999999</v>
      </c>
      <c r="O31" s="19">
        <v>10451.799999999999</v>
      </c>
      <c r="P31" s="44">
        <v>30834</v>
      </c>
      <c r="Q31" s="43">
        <v>4544.1000000000004</v>
      </c>
      <c r="R31" s="19">
        <v>2013.1</v>
      </c>
      <c r="S31" s="44">
        <v>6557.2</v>
      </c>
      <c r="T31" s="43">
        <v>2794.5</v>
      </c>
      <c r="U31" s="19">
        <v>389.9</v>
      </c>
      <c r="V31" s="44">
        <v>3184.4</v>
      </c>
      <c r="W31" s="43">
        <v>3400</v>
      </c>
      <c r="X31" s="19">
        <v>788</v>
      </c>
      <c r="Y31" s="44">
        <f t="shared" si="0"/>
        <v>4188</v>
      </c>
      <c r="Z31" s="43">
        <v>2700.7</v>
      </c>
      <c r="AA31" s="19">
        <v>916.6</v>
      </c>
      <c r="AB31" s="44">
        <f t="shared" si="1"/>
        <v>3617.2999999999997</v>
      </c>
    </row>
    <row r="32" spans="1:28" ht="15" customHeight="1" x14ac:dyDescent="0.3">
      <c r="A32" s="31" t="s">
        <v>21</v>
      </c>
      <c r="B32" s="32">
        <v>2228</v>
      </c>
      <c r="C32" s="33">
        <v>358</v>
      </c>
      <c r="D32" s="34">
        <v>2586.1</v>
      </c>
      <c r="E32" s="32">
        <v>13146.6</v>
      </c>
      <c r="F32" s="33">
        <v>1704.8</v>
      </c>
      <c r="G32" s="34">
        <v>14851.4</v>
      </c>
      <c r="H32" s="32">
        <v>2074.8000000000002</v>
      </c>
      <c r="I32" s="33">
        <v>167.7</v>
      </c>
      <c r="J32" s="34">
        <v>2242.5</v>
      </c>
      <c r="K32" s="32">
        <v>-1169.5</v>
      </c>
      <c r="L32" s="33">
        <v>1144.9000000000001</v>
      </c>
      <c r="M32" s="34">
        <v>-24.6</v>
      </c>
      <c r="N32" s="35">
        <v>-837</v>
      </c>
      <c r="O32" s="36">
        <v>497.4</v>
      </c>
      <c r="P32" s="37">
        <v>-339.6</v>
      </c>
      <c r="Q32" s="35">
        <v>261.3</v>
      </c>
      <c r="R32" s="36">
        <v>116.8</v>
      </c>
      <c r="S32" s="37">
        <v>378.1</v>
      </c>
      <c r="T32" s="35">
        <v>737.1</v>
      </c>
      <c r="U32" s="36">
        <v>330.8</v>
      </c>
      <c r="V32" s="37">
        <v>1067.9000000000001</v>
      </c>
      <c r="W32" s="35">
        <v>405</v>
      </c>
      <c r="X32" s="36">
        <v>107</v>
      </c>
      <c r="Y32" s="37">
        <f t="shared" si="0"/>
        <v>512</v>
      </c>
      <c r="Z32" s="35">
        <v>254.3</v>
      </c>
      <c r="AA32" s="36">
        <v>83.2</v>
      </c>
      <c r="AB32" s="37">
        <f t="shared" si="1"/>
        <v>337.5</v>
      </c>
    </row>
    <row r="33" spans="1:28" ht="15" customHeight="1" x14ac:dyDescent="0.3">
      <c r="A33" s="38" t="s">
        <v>22</v>
      </c>
      <c r="B33" s="39">
        <v>428.5</v>
      </c>
      <c r="C33" s="18">
        <v>500.6</v>
      </c>
      <c r="D33" s="40">
        <v>929</v>
      </c>
      <c r="E33" s="39">
        <v>1772</v>
      </c>
      <c r="F33" s="18">
        <v>565.5</v>
      </c>
      <c r="G33" s="40">
        <v>2337.5</v>
      </c>
      <c r="H33" s="39">
        <v>7289.5</v>
      </c>
      <c r="I33" s="18">
        <v>2235.1999999999998</v>
      </c>
      <c r="J33" s="40">
        <v>9524.7000000000007</v>
      </c>
      <c r="K33" s="39">
        <v>836.2</v>
      </c>
      <c r="L33" s="18">
        <v>576.79999999999995</v>
      </c>
      <c r="M33" s="40">
        <v>1413</v>
      </c>
      <c r="N33" s="43">
        <v>566.4</v>
      </c>
      <c r="O33" s="19">
        <v>361.4</v>
      </c>
      <c r="P33" s="44">
        <v>927.8</v>
      </c>
      <c r="Q33" s="43">
        <v>-229.2</v>
      </c>
      <c r="R33" s="19">
        <v>0.4</v>
      </c>
      <c r="S33" s="44">
        <v>-228.8</v>
      </c>
      <c r="T33" s="43">
        <v>204.7</v>
      </c>
      <c r="U33" s="19">
        <v>11</v>
      </c>
      <c r="V33" s="44">
        <v>215.7</v>
      </c>
      <c r="W33" s="43">
        <v>3605</v>
      </c>
      <c r="X33" s="19">
        <v>86</v>
      </c>
      <c r="Y33" s="44">
        <f t="shared" si="0"/>
        <v>3691</v>
      </c>
      <c r="Z33" s="19">
        <v>329.8</v>
      </c>
      <c r="AA33" s="19">
        <v>75.900000000000006</v>
      </c>
      <c r="AB33" s="44">
        <f t="shared" si="1"/>
        <v>405.70000000000005</v>
      </c>
    </row>
    <row r="34" spans="1:28" ht="15" customHeight="1" x14ac:dyDescent="0.3">
      <c r="A34" s="31" t="s">
        <v>23</v>
      </c>
      <c r="B34" s="32">
        <v>589.5</v>
      </c>
      <c r="C34" s="33">
        <v>322.7</v>
      </c>
      <c r="D34" s="34">
        <v>912.2</v>
      </c>
      <c r="E34" s="32">
        <v>2870.2</v>
      </c>
      <c r="F34" s="33">
        <v>2063.1999999999998</v>
      </c>
      <c r="G34" s="34">
        <v>4933.5</v>
      </c>
      <c r="H34" s="32">
        <v>6803.9</v>
      </c>
      <c r="I34" s="33">
        <v>96.5</v>
      </c>
      <c r="J34" s="34">
        <v>6900.5</v>
      </c>
      <c r="K34" s="32">
        <v>-1128.9000000000001</v>
      </c>
      <c r="L34" s="33">
        <v>2539.3000000000002</v>
      </c>
      <c r="M34" s="34">
        <v>1410.5</v>
      </c>
      <c r="N34" s="35">
        <v>2967.5</v>
      </c>
      <c r="O34" s="36">
        <v>749.4</v>
      </c>
      <c r="P34" s="37">
        <v>3716.9</v>
      </c>
      <c r="Q34" s="35">
        <v>1214.7</v>
      </c>
      <c r="R34" s="36">
        <v>57.2</v>
      </c>
      <c r="S34" s="37">
        <v>1271.8</v>
      </c>
      <c r="T34" s="35">
        <v>8534</v>
      </c>
      <c r="U34" s="36">
        <v>733.4</v>
      </c>
      <c r="V34" s="37">
        <v>9267.4</v>
      </c>
      <c r="W34" s="35">
        <v>1209</v>
      </c>
      <c r="X34" s="36">
        <v>85</v>
      </c>
      <c r="Y34" s="37">
        <f t="shared" si="0"/>
        <v>1294</v>
      </c>
      <c r="Z34" s="35">
        <v>1412.7</v>
      </c>
      <c r="AA34" s="36">
        <v>50.5</v>
      </c>
      <c r="AB34" s="37">
        <f t="shared" si="1"/>
        <v>1463.2</v>
      </c>
    </row>
    <row r="35" spans="1:28" ht="15" customHeight="1" x14ac:dyDescent="0.3">
      <c r="A35" s="38" t="s">
        <v>24</v>
      </c>
      <c r="B35" s="39">
        <v>168.4</v>
      </c>
      <c r="C35" s="18">
        <v>1400.7</v>
      </c>
      <c r="D35" s="40">
        <v>1569.1</v>
      </c>
      <c r="E35" s="39">
        <v>10321.6</v>
      </c>
      <c r="F35" s="18">
        <v>1629.9</v>
      </c>
      <c r="G35" s="40">
        <v>11951.5</v>
      </c>
      <c r="H35" s="39">
        <v>22730.5</v>
      </c>
      <c r="I35" s="18">
        <v>3061.7</v>
      </c>
      <c r="J35" s="40">
        <v>25792.2</v>
      </c>
      <c r="K35" s="39">
        <v>17732.599999999999</v>
      </c>
      <c r="L35" s="18">
        <v>4300.7</v>
      </c>
      <c r="M35" s="40">
        <v>22033.200000000001</v>
      </c>
      <c r="N35" s="43">
        <v>8903</v>
      </c>
      <c r="O35" s="19">
        <v>2917.2</v>
      </c>
      <c r="P35" s="44">
        <v>11820.2</v>
      </c>
      <c r="Q35" s="43">
        <v>1780.7</v>
      </c>
      <c r="R35" s="19">
        <v>546.20000000000005</v>
      </c>
      <c r="S35" s="44">
        <v>2326.8000000000002</v>
      </c>
      <c r="T35" s="43">
        <v>1506.8</v>
      </c>
      <c r="U35" s="19">
        <v>103</v>
      </c>
      <c r="V35" s="44">
        <v>1609.8</v>
      </c>
      <c r="W35" s="43">
        <v>903</v>
      </c>
      <c r="X35" s="19">
        <v>61</v>
      </c>
      <c r="Y35" s="44">
        <f t="shared" si="0"/>
        <v>964</v>
      </c>
      <c r="Z35" s="43">
        <v>2318.8000000000002</v>
      </c>
      <c r="AA35" s="19">
        <v>346.9</v>
      </c>
      <c r="AB35" s="44">
        <f t="shared" si="1"/>
        <v>2665.7000000000003</v>
      </c>
    </row>
    <row r="36" spans="1:28" ht="15" customHeight="1" x14ac:dyDescent="0.3">
      <c r="A36" s="31" t="s">
        <v>25</v>
      </c>
      <c r="B36" s="32">
        <v>1400.1</v>
      </c>
      <c r="C36" s="33">
        <v>448.8</v>
      </c>
      <c r="D36" s="34">
        <v>1848.9</v>
      </c>
      <c r="E36" s="32">
        <v>2696</v>
      </c>
      <c r="F36" s="33">
        <v>9611.7000000000007</v>
      </c>
      <c r="G36" s="34">
        <v>12307.7</v>
      </c>
      <c r="H36" s="32">
        <v>6101.6</v>
      </c>
      <c r="I36" s="33">
        <v>4119.5</v>
      </c>
      <c r="J36" s="34">
        <v>10221.1</v>
      </c>
      <c r="K36" s="32">
        <v>21081.200000000001</v>
      </c>
      <c r="L36" s="33">
        <v>10147.5</v>
      </c>
      <c r="M36" s="34">
        <v>31228.7</v>
      </c>
      <c r="N36" s="35">
        <v>-1683.9</v>
      </c>
      <c r="O36" s="36">
        <v>314.39999999999998</v>
      </c>
      <c r="P36" s="37">
        <v>-1369.5</v>
      </c>
      <c r="Q36" s="35">
        <v>1855.3</v>
      </c>
      <c r="R36" s="36">
        <v>3440.8</v>
      </c>
      <c r="S36" s="37">
        <v>5296.1</v>
      </c>
      <c r="T36" s="35">
        <v>413.5</v>
      </c>
      <c r="U36" s="36">
        <v>1494.9</v>
      </c>
      <c r="V36" s="37">
        <v>1908.4</v>
      </c>
      <c r="W36" s="35">
        <v>603</v>
      </c>
      <c r="X36" s="36">
        <v>1427</v>
      </c>
      <c r="Y36" s="37">
        <f t="shared" si="0"/>
        <v>2030</v>
      </c>
      <c r="Z36" s="35">
        <v>-74.8</v>
      </c>
      <c r="AA36" s="36">
        <v>334</v>
      </c>
      <c r="AB36" s="37">
        <f t="shared" si="1"/>
        <v>259.2</v>
      </c>
    </row>
    <row r="37" spans="1:28" ht="15" customHeight="1" x14ac:dyDescent="0.3">
      <c r="A37" s="38" t="s">
        <v>26</v>
      </c>
      <c r="B37" s="39">
        <v>11472.4</v>
      </c>
      <c r="C37" s="18">
        <v>8970.6</v>
      </c>
      <c r="D37" s="40">
        <v>20443.099999999999</v>
      </c>
      <c r="E37" s="39">
        <v>34159.699999999997</v>
      </c>
      <c r="F37" s="18">
        <v>33698.199999999997</v>
      </c>
      <c r="G37" s="40">
        <v>67857.899999999994</v>
      </c>
      <c r="H37" s="39">
        <v>2117.1999999999998</v>
      </c>
      <c r="I37" s="18">
        <v>4612.3999999999996</v>
      </c>
      <c r="J37" s="40">
        <v>6729.6</v>
      </c>
      <c r="K37" s="39">
        <v>554.5</v>
      </c>
      <c r="L37" s="18">
        <v>16704.599999999999</v>
      </c>
      <c r="M37" s="40">
        <v>17259.099999999999</v>
      </c>
      <c r="N37" s="43">
        <v>32846.1</v>
      </c>
      <c r="O37" s="19">
        <v>45941.3</v>
      </c>
      <c r="P37" s="44">
        <v>78787.399999999994</v>
      </c>
      <c r="Q37" s="43">
        <v>6468.1</v>
      </c>
      <c r="R37" s="19">
        <v>4744.1000000000004</v>
      </c>
      <c r="S37" s="44">
        <v>11212.2</v>
      </c>
      <c r="T37" s="43">
        <v>1731.4</v>
      </c>
      <c r="U37" s="19">
        <v>4898.8999999999996</v>
      </c>
      <c r="V37" s="44">
        <v>6630.2999999999993</v>
      </c>
      <c r="W37" s="43">
        <v>1415</v>
      </c>
      <c r="X37" s="19">
        <v>2136</v>
      </c>
      <c r="Y37" s="44">
        <f t="shared" si="0"/>
        <v>3551</v>
      </c>
      <c r="Z37" s="43">
        <v>2922.5</v>
      </c>
      <c r="AA37" s="19">
        <v>1609.4</v>
      </c>
      <c r="AB37" s="44">
        <f t="shared" si="1"/>
        <v>4531.8999999999996</v>
      </c>
    </row>
    <row r="38" spans="1:28" s="7" customFormat="1" ht="15" customHeight="1" x14ac:dyDescent="0.35">
      <c r="A38" s="48" t="s">
        <v>38</v>
      </c>
      <c r="B38" s="49">
        <v>292533.90000000002</v>
      </c>
      <c r="C38" s="50">
        <v>104837.9</v>
      </c>
      <c r="D38" s="51">
        <v>397370.9</v>
      </c>
      <c r="E38" s="49">
        <v>815607.5</v>
      </c>
      <c r="F38" s="50">
        <v>276574</v>
      </c>
      <c r="G38" s="51">
        <v>1092181.5</v>
      </c>
      <c r="H38" s="49">
        <v>431266.3</v>
      </c>
      <c r="I38" s="50">
        <v>197910.6</v>
      </c>
      <c r="J38" s="51">
        <v>629176.9</v>
      </c>
      <c r="K38" s="49">
        <v>297183.2</v>
      </c>
      <c r="L38" s="50">
        <v>182827.6</v>
      </c>
      <c r="M38" s="51">
        <v>480010.8</v>
      </c>
      <c r="N38" s="52">
        <v>223323.9</v>
      </c>
      <c r="O38" s="53">
        <v>216115.20000000001</v>
      </c>
      <c r="P38" s="54">
        <v>439439.1</v>
      </c>
      <c r="Q38" s="52">
        <v>375866.7</v>
      </c>
      <c r="R38" s="53">
        <v>86591.8</v>
      </c>
      <c r="S38" s="54">
        <v>462458.5</v>
      </c>
      <c r="T38" s="52">
        <v>66995.7</v>
      </c>
      <c r="U38" s="53">
        <v>48464.100000000006</v>
      </c>
      <c r="V38" s="54">
        <v>115459.8</v>
      </c>
      <c r="W38" s="52">
        <f>SUM(W5:W37)</f>
        <v>83399.3</v>
      </c>
      <c r="X38" s="53">
        <f>SUM(X5:X37)</f>
        <v>37306.5</v>
      </c>
      <c r="Y38" s="54">
        <f t="shared" si="0"/>
        <v>120705.8</v>
      </c>
      <c r="Z38" s="52">
        <f>SUM(Z5:Z37)</f>
        <v>73130.100000000006</v>
      </c>
      <c r="AA38" s="53">
        <f>SUM(AA5:AA37)</f>
        <v>30902.400000000001</v>
      </c>
      <c r="AB38" s="54">
        <f t="shared" si="1"/>
        <v>104032.5</v>
      </c>
    </row>
    <row r="39" spans="1:28" s="7" customFormat="1" ht="15" customHeight="1" x14ac:dyDescent="0.35">
      <c r="A39" s="5"/>
      <c r="B39" s="6"/>
      <c r="C39" s="6"/>
      <c r="D39" s="6"/>
      <c r="E39" s="6"/>
      <c r="F39" s="6"/>
      <c r="G39" s="6"/>
      <c r="H39" s="6"/>
      <c r="I39" s="6"/>
      <c r="J39" s="6"/>
      <c r="K39" s="6"/>
      <c r="L39" s="6"/>
      <c r="M39" s="6"/>
      <c r="N39" s="8"/>
      <c r="O39" s="8"/>
      <c r="P39" s="8"/>
      <c r="Q39" s="8"/>
      <c r="R39" s="8"/>
      <c r="S39" s="8"/>
      <c r="T39" s="8"/>
      <c r="U39" s="8"/>
      <c r="V39" s="8"/>
      <c r="W39" s="8"/>
      <c r="X39" s="8"/>
      <c r="Y39" s="8"/>
      <c r="Z39" s="8"/>
      <c r="AA39" s="8"/>
      <c r="AB39" s="8"/>
    </row>
    <row r="40" spans="1:28" s="7" customFormat="1" ht="72" customHeight="1" x14ac:dyDescent="0.35">
      <c r="A40" s="15" t="s">
        <v>44</v>
      </c>
      <c r="B40" s="63" t="s">
        <v>47</v>
      </c>
      <c r="C40" s="63"/>
      <c r="D40" s="63"/>
      <c r="E40" s="63"/>
      <c r="F40" s="63"/>
      <c r="G40" s="63"/>
      <c r="H40" s="63"/>
      <c r="I40" s="23"/>
      <c r="J40" s="13"/>
      <c r="K40" s="13"/>
      <c r="L40" s="13"/>
      <c r="M40" s="13"/>
      <c r="N40" s="9"/>
      <c r="O40" s="9"/>
      <c r="P40" s="9"/>
      <c r="Q40" s="9"/>
      <c r="R40" s="9"/>
      <c r="S40" s="9"/>
      <c r="T40" s="9"/>
      <c r="U40" s="9"/>
      <c r="V40" s="9"/>
      <c r="W40" s="9"/>
      <c r="X40" s="9"/>
      <c r="Y40" s="9"/>
      <c r="Z40" s="9"/>
      <c r="AA40" s="9"/>
      <c r="AB40" s="9"/>
    </row>
    <row r="41" spans="1:28" s="7" customFormat="1" ht="39.75" customHeight="1" x14ac:dyDescent="0.35">
      <c r="A41" s="15"/>
      <c r="B41" s="63" t="s">
        <v>48</v>
      </c>
      <c r="C41" s="63"/>
      <c r="D41" s="63"/>
      <c r="E41" s="63"/>
      <c r="F41" s="63"/>
      <c r="G41" s="63"/>
      <c r="H41" s="63"/>
      <c r="I41" s="23"/>
      <c r="J41" s="23"/>
      <c r="K41" s="23"/>
      <c r="L41" s="23"/>
      <c r="M41" s="23"/>
      <c r="N41" s="9"/>
      <c r="O41" s="9"/>
      <c r="P41" s="9"/>
      <c r="Q41" s="9"/>
      <c r="R41" s="9"/>
      <c r="S41" s="9"/>
      <c r="T41" s="9"/>
      <c r="U41" s="9"/>
      <c r="V41" s="9"/>
      <c r="W41" s="9"/>
      <c r="X41" s="9"/>
      <c r="Y41" s="9"/>
      <c r="Z41" s="9"/>
      <c r="AA41" s="9"/>
      <c r="AB41" s="9"/>
    </row>
    <row r="42" spans="1:28" ht="29.25" customHeight="1" x14ac:dyDescent="0.3">
      <c r="A42" s="14" t="s">
        <v>45</v>
      </c>
      <c r="B42" s="58" t="s">
        <v>52</v>
      </c>
      <c r="C42" s="58"/>
      <c r="D42" s="58"/>
      <c r="E42" s="58"/>
      <c r="F42" s="58"/>
      <c r="G42" s="58"/>
      <c r="H42" s="58"/>
      <c r="I42" s="21"/>
    </row>
  </sheetData>
  <mergeCells count="14">
    <mergeCell ref="Z3:AB3"/>
    <mergeCell ref="T3:V3"/>
    <mergeCell ref="A1:AB1"/>
    <mergeCell ref="B40:H40"/>
    <mergeCell ref="B41:H41"/>
    <mergeCell ref="W3:Y3"/>
    <mergeCell ref="B42:H42"/>
    <mergeCell ref="N3:P3"/>
    <mergeCell ref="A3:A4"/>
    <mergeCell ref="B3:D3"/>
    <mergeCell ref="E3:G3"/>
    <mergeCell ref="Q3:S3"/>
    <mergeCell ref="H3:J3"/>
    <mergeCell ref="K3:M3"/>
  </mergeCells>
  <pageMargins left="0.7" right="0.7" top="0.75" bottom="0.75" header="0.3" footer="0.3"/>
  <pageSetup paperSize="9" orientation="portrait" r:id="rId1"/>
  <webPublishItems count="4">
    <webPublishItem id="14915" divId="SS_ANGKA DEFORESTASI NETTO INDONESIA DI DALAM DAN DI LUAR KAWASAN HUTAN 2013-2018(Ha)_14915" sourceType="range" sourceRef="A1:P43" destinationFile="D:\Kerjaan Layanan\Tabel\Kehutanan_60\20200204\2. tabel-tabel yang diupdate (03 Feb 2020)\Baru 3\SS_ANGKA DEFORESTASI NETTO INDONESIA DI DALAM DAN DI LUAR KAWASAN HUTAN 2013-2018(Ha).htm"/>
    <webPublishItem id="4236" divId="Indo_60_11348184_4236" sourceType="range" sourceRef="A1:V42" destinationFile="D:\_ELIN\_Kerjaan\Tabel\Hutan\22 01 10\Angka deforestasi\Indo_60_11348184.htm"/>
    <webPublishItem id="2395" divId="Indo_60_11348184_2395" sourceType="range" sourceRef="A1:V43" destinationFile="D:\Kerjaan Layanan\Tabel\Kehutanan_60\20201207\Indo_60_11348184.htm"/>
    <webPublishItem id="24118" divId="52300_0_0_1_2081_165a090b655363_24118" sourceType="range" sourceRef="A1:AB42" destinationFile="D:\Tabel\Kehutanan\2024.01.12\Angka Deforestasi (Netto) Indonesia di Dalam dan di Luar Kawasan Hutan Tahun\52300_0_0_1_2081_165a090b655363.htm"/>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 Indonesia</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BPS</dc:creator>
  <cp:lastModifiedBy>Lenovo</cp:lastModifiedBy>
  <dcterms:created xsi:type="dcterms:W3CDTF">2019-04-24T06:22:47Z</dcterms:created>
  <dcterms:modified xsi:type="dcterms:W3CDTF">2025-04-29T12:44:38Z</dcterms:modified>
</cp:coreProperties>
</file>