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09"/>
  <workbookPr defaultThemeVersion="166925"/>
  <mc:AlternateContent xmlns:mc="http://schemas.openxmlformats.org/markup-compatibility/2006">
    <mc:Choice Requires="x15">
      <x15ac:absPath xmlns:x15ac="http://schemas.microsoft.com/office/spreadsheetml/2010/11/ac" url="/Users/apple/Documents/Depteol/"/>
    </mc:Choice>
  </mc:AlternateContent>
  <xr:revisionPtr revIDLastSave="0" documentId="8_{1942B729-7298-C64A-B037-28EBCE8244DC}" xr6:coauthVersionLast="40" xr6:coauthVersionMax="40" xr10:uidLastSave="{00000000-0000-0000-0000-000000000000}"/>
  <bookViews>
    <workbookView xWindow="300" yWindow="3500" windowWidth="27860" windowHeight="1328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59" i="1" l="1"/>
  <c r="P59" i="1"/>
  <c r="Q58" i="1"/>
  <c r="P58" i="1"/>
  <c r="Q57" i="1"/>
  <c r="P57" i="1"/>
  <c r="Q44" i="1"/>
  <c r="Q40" i="1"/>
  <c r="Q32" i="1"/>
  <c r="R89" i="1" l="1"/>
  <c r="T49" i="1"/>
  <c r="S49" i="1"/>
  <c r="P49" i="1"/>
  <c r="Q84" i="1" l="1"/>
  <c r="Q67" i="1"/>
  <c r="Q35" i="1"/>
  <c r="Q49" i="1" s="1"/>
  <c r="T26" i="1" l="1"/>
  <c r="S26" i="1"/>
  <c r="Q26" i="1"/>
  <c r="P2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T69" authorId="0" shapeId="0" xr:uid="{00000000-0006-0000-0000-000001000000}">
      <text>
        <r>
          <rPr>
            <b/>
            <sz val="9"/>
            <color indexed="81"/>
            <rFont val="Tahoma"/>
            <family val="2"/>
          </rPr>
          <t>Windows User:</t>
        </r>
        <r>
          <rPr>
            <sz val="9"/>
            <color indexed="81"/>
            <rFont val="Tahoma"/>
            <family val="2"/>
          </rPr>
          <t xml:space="preserve">
 Include Editor, layout</t>
        </r>
      </text>
    </comment>
  </commentList>
</comments>
</file>

<file path=xl/sharedStrings.xml><?xml version="1.0" encoding="utf-8"?>
<sst xmlns="http://schemas.openxmlformats.org/spreadsheetml/2006/main" count="396" uniqueCount="263">
  <si>
    <t>GEREJA PROTESTAN di INDONESIA bagian BARAT</t>
  </si>
  <si>
    <t>PROGRAM KERJA DAN ANGGARAN TAHUN 2022 - 2023</t>
  </si>
  <si>
    <t>TEMA SENTRAL :</t>
  </si>
  <si>
    <t>(Yoh. 14: 27)</t>
  </si>
  <si>
    <t>TEMA KUPPG JANGKA PENDEK IV :</t>
  </si>
  <si>
    <t>Membangun sinergi dalam hubungan gereja dan masyarakat untuk mewujudkan Kasih Allah yang meliputi seluruh ciptaan-Nya</t>
  </si>
  <si>
    <t>(Mat. 22: 37-39 ; Ul. 6: 5 ; Im. 19: 18)</t>
  </si>
  <si>
    <t>TEMA TAHUN 2022 - 2023</t>
  </si>
  <si>
    <t>Mengoptimalkan Sinergi Intergenerasional GPIB dengan mengembangkan Kepemimpinan Misioner dalam Konteks Budaya Digital</t>
  </si>
  <si>
    <t>BIDANG PRIORITAS :</t>
  </si>
  <si>
    <t>TEOLOGI, PPSDI - PPK, PEG, INFORKOM - LITBANG</t>
  </si>
  <si>
    <t>NO</t>
  </si>
  <si>
    <t>NAMA KEGIATAN</t>
  </si>
  <si>
    <t>PIC</t>
  </si>
  <si>
    <t>Status</t>
  </si>
  <si>
    <t>Target Waktu</t>
  </si>
  <si>
    <t>Untuk dilakukan</t>
  </si>
  <si>
    <t>TUJUAN</t>
  </si>
  <si>
    <t>PJP</t>
  </si>
  <si>
    <t>PP</t>
  </si>
  <si>
    <t>PELAKSANAAN</t>
  </si>
  <si>
    <t>RENCANA</t>
  </si>
  <si>
    <t>KETERANGAN</t>
  </si>
  <si>
    <t>REALISASI</t>
  </si>
  <si>
    <t>Keterangan</t>
  </si>
  <si>
    <t>JADWAL</t>
  </si>
  <si>
    <t>LOKASI</t>
  </si>
  <si>
    <t>FREK.</t>
  </si>
  <si>
    <t>PENERIMAAN</t>
  </si>
  <si>
    <t>PENGELUARAN</t>
  </si>
  <si>
    <t>RUTIN</t>
  </si>
  <si>
    <t xml:space="preserve"> </t>
  </si>
  <si>
    <t>SUB TOTAL</t>
  </si>
  <si>
    <t>NON RUTIN</t>
  </si>
  <si>
    <t xml:space="preserve">Tunjangan Kehadiran Zoom </t>
  </si>
  <si>
    <t>TOTAL</t>
  </si>
  <si>
    <t>Yesus Kristus Sumber Damai Sejahtera
Bidang : Teologi dan Persidangan Gerejawi</t>
  </si>
  <si>
    <t>SUB,BID.IBADAH</t>
  </si>
  <si>
    <t>Pengadaan Tata Ibadah Syukur HUT Pelkat/Yayasan/HUT GPIB</t>
  </si>
  <si>
    <t>Menyediakan Tata Ibadah : 1. Ibadah Syukur HUT Pelkat-pelkat  (PKLU, PKB, PKP,GP, PT, PA), 2. Ibadah Hari Lansia, 3. Ibadah Hari Ibu untuk dilaksanakan di jemaat-jemaat. 
4. Ibadah Syukur HUT YAYASAN-YAYASAN GPIB, Ibadah Syukur HUT GPIB beserta JUKLAK-nya (kegiatan &amp; tempat penyelenggaraan)</t>
  </si>
  <si>
    <t>Dep.PPSDI/Dewan Pelkat/ Yayasan</t>
  </si>
  <si>
    <t>Jemaat-jemaat</t>
  </si>
  <si>
    <t>Hari Doa GPIB, Tri Hari suci, HUT GP/PKB,HUT PA</t>
  </si>
  <si>
    <t>Pengadaan Tata Ibadah Hari Raya Gerejawi dan hari-hari khusus nasional/Internasional</t>
  </si>
  <si>
    <t>Menyediakan tata ibadah hari raya Gerejawi dan hari-hari khusus nasional/Internasional</t>
  </si>
  <si>
    <t>Dewan Pelkat</t>
  </si>
  <si>
    <t>17 Agustus</t>
  </si>
  <si>
    <t>Stipendium untuk penyusun Tata Ibadah
Dalam rangka bulan Pelkes, Tata ibadah disusun oleh Dep.Pelkes</t>
  </si>
  <si>
    <t>Anggaran belum diberikan</t>
  </si>
  <si>
    <t>Persekutuan ibadah pendeta emeritus GPIB</t>
  </si>
  <si>
    <t xml:space="preserve">Membangun persekutuandan spiritualitas para pendeta emeritus GPIB </t>
  </si>
  <si>
    <t>sebulan sekali</t>
  </si>
  <si>
    <t>Pertemuan Doa Pelkat PA GPIB</t>
  </si>
  <si>
    <t>Mewujudkan kesehatian dan persekutuan antara anak PA - Pelayan PA-Ortu-Presbiter se-GPIB untuk mendoakan pergumulan bersama; forum sosialisasi Gereja Ramah Anak</t>
  </si>
  <si>
    <t xml:space="preserve">Dewan Pelkat PA; Inforkom Litbang </t>
  </si>
  <si>
    <t>Video Kidung Ceria</t>
  </si>
  <si>
    <t>Menambah pengetahuan tentang lagu baru dari Kidung Ceria bagi Anak dan Pelayan PA untuk digunakan dalam IHMPA</t>
  </si>
  <si>
    <t>April 22 s.d. Maret 23</t>
  </si>
  <si>
    <t>Belum terlaksana</t>
  </si>
  <si>
    <t>Followship of less coin/Mata uang terkecil</t>
  </si>
  <si>
    <t>Membantu program Pemberdayaan perempuan dan anak, serta membantu korban bencana alam dan yang mengalami musibah.</t>
  </si>
  <si>
    <t>DPKP</t>
  </si>
  <si>
    <t xml:space="preserve">Teologi &amp; Inforkom </t>
  </si>
  <si>
    <t>April 2022 - Oktober 2022</t>
  </si>
  <si>
    <t>Persembahan Mata Uang Terkecil MUT), akan disetorkan ke PGI ( Departemen  Perempuan dan Anak)</t>
  </si>
  <si>
    <t>Dilaksanakan langsung oleh dewan PKP. Tidak ada koordinasi dengan Dep.Teol</t>
  </si>
  <si>
    <t>Virtual</t>
  </si>
  <si>
    <t>SUB.BID.SABDA</t>
  </si>
  <si>
    <t>Menghasilkan sejumlah naskah sabda sesuai kebutuhan warga jemaat untuk diterbitkan</t>
  </si>
  <si>
    <t>Departemen Teologi</t>
  </si>
  <si>
    <t>Biro Penerbitan</t>
  </si>
  <si>
    <t>April'22-September'22</t>
  </si>
  <si>
    <t>Biro Penerbitan-Jemaat</t>
  </si>
  <si>
    <t xml:space="preserve">Menghasilkan sejumlah naskah sabda yang sesuai pemahaman iman GPIB, tema tahunan, kaidah PUEBI dan kontestual </t>
  </si>
  <si>
    <t xml:space="preserve">a) 52 mgg x Rp 175.000 x 3 kelas
b) 365 tulisan x Rp 150.000
c) 52 minggu x Rp 175.000 x 2 kelas
d) 365 tulisan x Rp 150.000
e) 365 tulisan x Rp 150.000
f) 365 hari x 2 renungan x Rp 150.000
g) 52 minggu x 2  renungan x Rp 175.000
h) 6 renungan x Rp 175.000
</t>
  </si>
  <si>
    <t>3 Edisi</t>
  </si>
  <si>
    <t>a) 52  naskah x Rp 75.000 x 3 kls
b) 365 naskah x Rp 75.000
c) 52 naskah x Rp 75.000 x 2 kls
d) 365 naskah x Rp 75.000
e) 365 tulisan x Rp 75.000
f) 16 naskah x 52 mgg x Rp 75.000
g) 6 naskah x Rp. 75.000
h) 5 Sabda (SBA, SBT, SBP, SBAH, SBTH) x 6 edisi x 2 (penyunting dan tata letak) x Rp 350.000</t>
  </si>
  <si>
    <t xml:space="preserve">Penulisan Artikel Tematis SBU
</t>
  </si>
  <si>
    <t>Memberikan pemahaman teologis dan berbobot menanggapi isu-isu terbaru untuk memperkaya wawasan berpikir dalam mengembangkan pelayanan dan kesaksian  yang kontekstual</t>
  </si>
  <si>
    <t xml:space="preserve">Mei 2022, Juli, September,  </t>
  </si>
  <si>
    <t>Lihat pengeluaran di poin 2</t>
  </si>
  <si>
    <t>Tema terkait dengan Pemilihan Diaken-Penatua</t>
  </si>
  <si>
    <t>Pembekalan para penulis dan editor</t>
  </si>
  <si>
    <t>Memberikan pembekalan terkait tema dan sistematika penulisan kepada Penulis dan editor sabda-sabda GPIB</t>
  </si>
  <si>
    <t>Mei, Juli, September'22</t>
  </si>
  <si>
    <t>3 kali</t>
  </si>
  <si>
    <t xml:space="preserve">Pengadaan Elektronik Sabda </t>
  </si>
  <si>
    <t>Menerbitkan buku Sabda GPIB dalam format digital yang dapat dibeli warga jemaat secara daring</t>
  </si>
  <si>
    <t>Biro Penerbitan, Dep. Inforkom</t>
  </si>
  <si>
    <t>Terbit setiap bulan. Paket untuk operator penayang 9 sabda elektronik tiap bulan ke google= 1 org x 12 bln x 250rb= Rp.3.000.000</t>
  </si>
  <si>
    <t xml:space="preserve">Mei 2022, Juli, September, </t>
  </si>
  <si>
    <t>Biro Penerbitan - Dep.Inforkom</t>
  </si>
  <si>
    <t>Include dalam Anggaran  penulis dan Editor</t>
  </si>
  <si>
    <t>Layanan Sabda GPIB secara digital lewat program MNC dan Radio</t>
  </si>
  <si>
    <t>Menjawab kebutuhan rohani warga jemaat di era digital dan masa pandemi covid-19</t>
  </si>
  <si>
    <t>Inforkom Litbang</t>
  </si>
  <si>
    <t>Mei 2022, Juli, September,</t>
  </si>
  <si>
    <t xml:space="preserve">Biaya Persiapan PF dan Pemantapan MNC dan Radio 6 x 5000.000 = Rp. 30.000.000. </t>
  </si>
  <si>
    <t>Komunitas Baca Alkitab GPIB</t>
  </si>
  <si>
    <t>Membantu warga jemaat setia membaca Alkitab secara berurutan selama setahun dalam kelompok dengan bantuan aplikasi digital (WAG)</t>
  </si>
  <si>
    <t>Inforkom Litbang, PKB, PA, PT, GP, PKP, PKLU</t>
  </si>
  <si>
    <t xml:space="preserve">Sosialisasi KBA kepada warga jemaat di 4 sentra, Pembentukan Tim Kerja Sinodal, Pembentukan grup  KBA dengan penanggungjawabnya, Biaya Sosialisasi: 4 x Rp 3.000.000= Rp 12.000.000, Pembuatan Piagam dan Pengiriman: Rp 2.000.000 </t>
  </si>
  <si>
    <t>Tersedianya kader-kader pemimpin gereja sebagai fungsionaris pelayanan yang memiliki kualitas spiritual, intelektual dan emosional, yang melengkapi warga gereja secara utuh dalam memenuhi panggilan dan pengutusan serta menjawab kebutuhan gereja dan masyarakat yang terus berubah semakin cepat dan global (Sasaran SDI No. 1).</t>
  </si>
  <si>
    <t>PPSDI-PPK &amp; INFORKOM LITBANG</t>
  </si>
  <si>
    <t>April'22</t>
  </si>
  <si>
    <t>Daring/Luring</t>
  </si>
  <si>
    <t>1 kali</t>
  </si>
  <si>
    <t>PERELEVANSIAN MATERI BINA DKN-PNT &amp; UNIT MISIONER :
2.a. Semiloka
2.b. Pengadaan Materi Bina Pnt/Diaken
2 c. Pengadaan Materi bina PHMJ dan BPPJ
2 d. Pengadaan materi bina Unit misioner</t>
  </si>
  <si>
    <t xml:space="preserve">PERELEVANSIAN MATERI BINA DKN-PNT:
2.a. Semiloka
2.b. Pengadaan Materi Bina Pnt/Diaken dan pembinaan
</t>
  </si>
  <si>
    <t xml:space="preserve">Terwujudnya kemajuan pembangunan Tubuh Kristus yang berkelanjutan melalui pendayagunaan dan pengabdian seluruh talenta dan karunia yang dimiliki warga jemaat GPIB, khususnya pewartaan injil yang menjangkau intergenerasi melalui pemanfaatan teknologi berbasis analog maupun digital (Sasaran Persekutuan No. 3); dan tersedianya kader-kader pemimpin gereja sebagai fungsionaris pelayanan yang memiliki kualitas spiritual, intelektual dan emosional, yang melengkapi warga gereja secara utuh dalam memenuhi panggilan dan pengutusan serta menjawab kebutuhan gereja dan masyarakat yang terus berubah semakin cepat dan global (Sasaran SDI No. 1). </t>
  </si>
  <si>
    <t>Juni-September'22</t>
  </si>
  <si>
    <t>Biro Kepegawaian MS</t>
  </si>
  <si>
    <t>11-18 Juli'22</t>
  </si>
  <si>
    <t>Wisma GPIB</t>
  </si>
  <si>
    <t>Podcast Dep.teol melalui chanel GPIB Indonesia "Didakhe"</t>
  </si>
  <si>
    <t>Rp30.000 x 11.000 exp</t>
  </si>
  <si>
    <t>sosialisasi pemahaman teologis GPIB terkait berbagai isu yang digumuli Gereja melalui media virtual</t>
  </si>
  <si>
    <t>April 2022 - Maret 2023</t>
  </si>
  <si>
    <t>Tidak ada program</t>
  </si>
  <si>
    <t>CATATAN  EVALUATIF SUB.BID IBADAH :</t>
  </si>
  <si>
    <t>1.a. Focus Group Discussion</t>
  </si>
  <si>
    <t>1.b. Perelevansian dan Pengadaan materi Pembekalan dan Pembinaan calon vikaris dan calon mentor</t>
  </si>
  <si>
    <t>1.c. Perelevansian Pengadaan materi Pembekalan dan pembinaan pendeta tingkat dasar (PDP)</t>
  </si>
  <si>
    <t>1.d. Pengadaan materi bina Pembinaan Madya Pendeta (PMP)</t>
  </si>
  <si>
    <t>1.e. Penerbitan buku bina ( E-Book)</t>
  </si>
  <si>
    <t>PERSIAPAN PERELEVANSIAN, PENGADAAN MATERI DAN PELAKSANAAN PEMBINAAN PENDETA DAN PRA-VIKARIAT SERTA :</t>
  </si>
  <si>
    <t>RP 1.000.000
(Narasumber Sekum PGI dalam rangka HUT RI)</t>
  </si>
  <si>
    <t>TPG</t>
  </si>
  <si>
    <t>Lokakarya Pembuatan Liturgi / Tata Ibadah</t>
  </si>
  <si>
    <t>BIDANG : Teologi dan Persidangan Gerejawi (Triwulan I - III)</t>
  </si>
  <si>
    <t>Pemberdayaan sumber daya insani yang berkompeten dalam membuat Tata Ibadah/ Liturgi</t>
  </si>
  <si>
    <t>Dep. Teologi (Bidang 2)</t>
  </si>
  <si>
    <t>Dep. Inforkom Litbang</t>
  </si>
  <si>
    <t>Mei 2022</t>
  </si>
  <si>
    <t>Mupel / daring</t>
  </si>
  <si>
    <t>Pengadaan Tata Ibadah Perkawinan Kembali</t>
  </si>
  <si>
    <t>Menyiapkan tata ibadah pemberkatan perkawinan kembali baik dengan pasangan terdahulu maupun dengan pasangan yang berbeda</t>
  </si>
  <si>
    <t>Dep. Teologi
(Bidang 2)</t>
  </si>
  <si>
    <t>Dep. Teologi (Bidang 1)</t>
  </si>
  <si>
    <t>Mei - Agustus 2022</t>
  </si>
  <si>
    <t>Jakarta</t>
  </si>
  <si>
    <t>Pengadaan Buku Kumpulan Tata Ibadah, Buku Penjelasan Ibadah, Petunjuk Teknis Pelaksanaan Ibadah</t>
  </si>
  <si>
    <t>Memberi pemahaman kepada jemaat dan melengkapi Komisi TPG di Jemaat agar mampu menata ibadah, membuat Tata Ibadah, dan menata-layan kegiatan Komisi TPG di Jemaat</t>
  </si>
  <si>
    <t>Dep. Teologi
(Bidang 1)</t>
  </si>
  <si>
    <t>PELKAT PA</t>
  </si>
  <si>
    <t xml:space="preserve">Ibadah Hari Minggu PA di bulan khusus HUT Pelkat </t>
  </si>
  <si>
    <t xml:space="preserve">Optimalisasi sinergi intergenerasional lewat keterlibatan Pelkat lain dalam pelaksanaan IHMPA; Anak turut bersyukur atas kehadiran Pelkat lain dalam kehidupan bergereja. </t>
  </si>
  <si>
    <r>
      <rPr>
        <sz val="12"/>
        <color indexed="8"/>
        <rFont val="Tahoma"/>
        <family val="2"/>
      </rPr>
      <t xml:space="preserve"> Dewan PELKAT
lainnya</t>
    </r>
  </si>
  <si>
    <t>- HUT PKB : Juli 2022
- HUT PKLU : Oktober 2022
- HUT GP : Juli 2022
- HUT PT : 30 Januari 2023
- HUT PKP : 18 Februari 2023</t>
  </si>
  <si>
    <t>Jemaat</t>
  </si>
  <si>
    <t>5x</t>
  </si>
  <si>
    <t>- Di bulan HUT PELKAT GP-PKB-PKLU ada anggota PELKAT GP-PKB-PKLU yang hadir dalam IHMPA minimal 1x dalam bulan tersebut
- Adanya kebersamaan dengan PELKAT yang berulang tahun 
- Ada kontribusi yang diberikan oleh PA pada ibadah HUT PELKAT lain seperti persembahan pujian, dll.
- Bentuk kegiatan bersama yang mengutamakan PPK (Juklak)</t>
  </si>
  <si>
    <t>PPSDI-PPK</t>
  </si>
  <si>
    <t>Dewan Pelkat PA</t>
  </si>
  <si>
    <t>PERSEKUTUAN TERUNA</t>
  </si>
  <si>
    <t>IBADAH PENYEGARAN IMAN 
Tema : 
"AKU &amp; KELUARGAKU MEMULIAKAN TUHAN"</t>
  </si>
  <si>
    <t xml:space="preserve">Mengucap syukur atas penyertaan Tuhan yang tak pernah putus di masa pandemi
Memberi motivasi kepada pelayan PT &amp; orang tua teruna layan perlunya sinergi di dalam menopang pelayanan Pelkat PT
Meningkatkan kesadaran teruna, untuk menjadikan orang tua &amp; pelayan PT sebagai sahabat dalam pembangunan karakter mereka.
</t>
  </si>
  <si>
    <t>Dep. Teologi</t>
  </si>
  <si>
    <t>Dewan Pelkat GP</t>
  </si>
  <si>
    <t>Daring</t>
  </si>
  <si>
    <t>Stipendium PF Rp 1,000,000,-
Stipendium videographer, desainer grafis Rp 1,000,00
Akun zoom 1000pax : Rp 1,600,000,-</t>
  </si>
  <si>
    <t>Ibadah Syukur HUT ke-40 Pelkat PT lingkup sinodal- terpusat  di Mupel Bali-NTB pada bulan Feb 2023</t>
  </si>
  <si>
    <t>Mengucap syukur bersama seluruh pelayan PT GPIB  atas bertambahnya usia dan penyertaan Tuhan kepada PELKAT PT</t>
  </si>
  <si>
    <t>DPT</t>
  </si>
  <si>
    <t>Depteol/Tim Kerja Mupel Bali NTB</t>
  </si>
  <si>
    <t>Mupel Bali NTB  (hybrid) - luring &amp; daring)</t>
  </si>
  <si>
    <t>Januari,2023</t>
  </si>
  <si>
    <t xml:space="preserve">Tiket pesawat pp Rp. 4.000.000 x 3 orang, akomodasi 3 kamar Rp. 3 juta, transportasi dalam kota Rp. 1 juta </t>
  </si>
  <si>
    <t>GERAKAN PEMUDA</t>
  </si>
  <si>
    <t>Ibadah Syukur Awal Tahun 2023</t>
  </si>
  <si>
    <t>Mengucap syukur atas perjalanan pelayanan selama Tahun 2022 dan mengawali tahun yang baru 2023 dengan rasa syukur dalam kasih tuntunan Tuhan.</t>
  </si>
  <si>
    <t>DGP</t>
  </si>
  <si>
    <t>Dept. Teologi &amp; PG</t>
  </si>
  <si>
    <t>Januari 2023</t>
  </si>
  <si>
    <t>Hybrid (secara virtual &amp; menggunakan ruang ibadah Gereja)</t>
  </si>
  <si>
    <t>1 x setahun</t>
  </si>
  <si>
    <t>Dibuatkan Juklak dan Undangan</t>
  </si>
  <si>
    <t>PKP</t>
  </si>
  <si>
    <t xml:space="preserve"> Ibadah Syukur ACWC</t>
  </si>
  <si>
    <t>Memberikan perhatian kepada kaum perempuan &amp; anak yang mengalami ketertindasan dan kelemahan, korban bencana alam &amp; musibah lainnya serta menggalakan persembahan mata uang terkecil</t>
  </si>
  <si>
    <t xml:space="preserve">Dewan Pelkat PKP, Pelkes, Germasa &amp; Inforkom </t>
  </si>
  <si>
    <t>Virtual dari Immanuel Semarang</t>
  </si>
  <si>
    <t>Penerimaan = Persembahan, Pengeluaran= PF : 2 jt,                 Multimedia+Tata Ibadah: 2,5 jt,                              Konsumsi: 2,5jt, Sewa baju: 500rb, satgas dan kebersihan: 500rb. Akomodasi 3jt, Transportasi 3jt</t>
  </si>
  <si>
    <t>Setor  ke Rek. Majelis Sinode dari Jemaat Jemaat</t>
  </si>
  <si>
    <t>PERSEKUTUAN KAUM LANJUT USIA</t>
  </si>
  <si>
    <t>Ibadah Syukur  HUT Ke-12 Pelkat PKLU GPIB</t>
  </si>
  <si>
    <t>Mengucap syukur atas bertambahnya usia dan penyertaan Tuhan di 12 tahun usia Pelkat PKLU GPIB; 
melaksanakan kegiatan meningkatkan daya ingat dan kelenturan jasmani; 
kebersamaan dengan pelkat lain; 
kebersamaan dengan pengurus&amp;anggota pklu serta warga jemaat setempat</t>
  </si>
  <si>
    <t xml:space="preserve">
DPA
DPT DGP DPKB DPKP
Inforkom-litbang
PPSDI-PPK</t>
  </si>
  <si>
    <t>Rabu, 
12 Oktober 2022 atau Sabtu, 15 Oktober 2022</t>
  </si>
  <si>
    <t>Livestreaming Youtube
GPIB Jatipon/ Paulus</t>
  </si>
  <si>
    <t>Penerimaan merupakan persembahan syukur dengan perkiraan kenaikan anggaran 40% dari PKA tahun 2021-2022
Perkiraan Pengeluaran:
PF: 1,500,000
Multimedia, dokumentasi &amp; lain2: 2,400,000
Kata Sambutan MS: 500,000
Pemandu Lagu: 250,000
Tim Musik: 250,000
Dekorasi: 1,000,000
JBI: 750,000
Keamanan (satgas) &amp; Kebersihan: 250,000
Konsumsi: 1,750,000</t>
  </si>
  <si>
    <t>Saya dan PKLU GPIB membaca Alkitab Bersama (SPMAB) &amp; Olahraga bersama</t>
  </si>
  <si>
    <t>Melakukan kegiatan MEMBACA Alkitab &amp; SBU, bersekutu bersama, serta melakukan gerakan senam bersama, melalui Virtual (Youtube). Agar lansia tetap aktif, meningkatkan spiritualitas, mencegah dan memperlambat perkembangan Demensia dengan membaca, dan menjadi teladan</t>
  </si>
  <si>
    <t>Dewan Pelkat PKLU, Inforkom-litbang</t>
  </si>
  <si>
    <t>Apr-22 s.d. Mar-23
Senin-Jumat (Pagi &amp; Malam)
Sabtu (Selamat Pagi PKLU GPIB via Zoom - SPMAB, 
"Lansia bertanya tentang Kesehatan - 
dr Tommy menjawab", Senam Pagi)</t>
  </si>
  <si>
    <t>Virtual (Youtube)</t>
  </si>
  <si>
    <t>120 kali</t>
  </si>
  <si>
    <t>Menjawab kebutuhan di masa pandemik dimana ruang bergerak PKLU terbatas dan harus dituntut untuk melek digital
Pemasukan diperoleh dari persembahan kasih sukarela yang diberikan dari yang mengikuti SPMAB dengan perkiraan 500rb / bulan x 12 bulan = 6,000,000
Pengeluaran adalah untuk Editor Video selama 12 bulan @1,000,000,-/bulan + Uang Ganti Pulsa untuk Komunikasi @150,000 / bulan = 1,800,000</t>
  </si>
  <si>
    <t>Tidak ada realisasi, karena masih di pihak Google</t>
  </si>
  <si>
    <t xml:space="preserve">Penulisan Sabda-Sabda
</t>
  </si>
  <si>
    <t>Lokakarya Editor Sabda</t>
  </si>
  <si>
    <t>Mempersiapkan dan menyegarkan para editor Sabda  dalam menjalankan fungsinya sesuai cara mengedit yang baik</t>
  </si>
  <si>
    <t>Oktober'22</t>
  </si>
  <si>
    <t>April , Juli,  September, Desember 2022</t>
  </si>
  <si>
    <t>2 kali lokakarya</t>
  </si>
  <si>
    <t>Pembahasan dan penyusunan daftar bacaan Sabda 2023 dan silabus Sabda PA, PT &amp; GP sesuai Kurikulum GPIB</t>
  </si>
  <si>
    <t>Menyusun daftar bacaan Sabda berdasarkan Kurikulum GPIB dengan memperhatikan tema tahunan, perangkat teologi GPIB serta  perkembangan terbaru</t>
  </si>
  <si>
    <t>Agustus'22 - November'22</t>
  </si>
  <si>
    <t>Honorarium narasumber 8 org x 3jt=24jt + moderator 8 org x 700rb=5.600.000 + pemilih bahan bacaan 700rb x 52 mgg=36.400.000 + pemilih tema2 sabda 12 org x 1jt=12jt + tim kerja 10 org x 1jt=10jt. Total= Rp. 88.000.000</t>
  </si>
  <si>
    <t>Lokakarya Penulisan Sabda</t>
  </si>
  <si>
    <t>Mempersiapkan dan menyegarkan para penulis Sabda dengan wawasan teologis, kemampuan berbahasa  dan teknik menulis yang baik</t>
  </si>
  <si>
    <t>Biro Penerbitan, Inforkom Litbang</t>
  </si>
  <si>
    <t>Januari-Februari 2023</t>
  </si>
  <si>
    <t>1 kali per tahun</t>
  </si>
  <si>
    <t>2 kali</t>
  </si>
  <si>
    <t>Dilaksanakan pada bulan Februari'23</t>
  </si>
  <si>
    <t xml:space="preserve">
Pengeditan Sabda-Sabda
</t>
  </si>
  <si>
    <t xml:space="preserve">Pengadaan buku sabda : SBU,SGD/K,SBA,SBT,SBP,SBAH,SBTH
</t>
  </si>
  <si>
    <t>Penyetakan buku sesuai kebutuhan dan tepat waktu</t>
  </si>
  <si>
    <t>April'22-Maret 2023</t>
  </si>
  <si>
    <t>6 edisi'tahun</t>
  </si>
  <si>
    <t>Anggaran dilihat pada biaya rutin Biro Penerbitan</t>
  </si>
  <si>
    <t>6 Edisi</t>
  </si>
  <si>
    <t>Rp 6.000.000</t>
  </si>
  <si>
    <t>Rp 5.000.000</t>
  </si>
  <si>
    <t>Seleksi calon vikaris GPIB (Gelombang II)</t>
  </si>
  <si>
    <t>Seleksi Gelombang I dilaksanakan oleh Dep.PPSDI-PPK
Hasil seleksi Gelombang I dan II : 70 orang</t>
  </si>
  <si>
    <t xml:space="preserve"> Pengadaan Materi bina PHMJ dan BPPJ</t>
  </si>
  <si>
    <t>September-Oktober'22</t>
  </si>
  <si>
    <t>SOSIALISASI TEOLOGI GPIB BAGI PENDETA</t>
  </si>
  <si>
    <t>Terwujudnya persekutuan Jemaat GPIB berdasarkan Firman Tuhan dengan Pemahaman Iman GPIB yang dinyatakan secara dinamis inovatif melalui hidup rukun, bersatu, saling menghargai, membantu dan semakin kokoh (Sasaran Persekutuan No. 1)</t>
  </si>
  <si>
    <t>Inforkom-Litbang</t>
  </si>
  <si>
    <t>29-30 November dan -7 Desember 2022.</t>
  </si>
  <si>
    <t>Pembekalan Vikarais dan mentor tahun I</t>
  </si>
  <si>
    <t>Tim kerja</t>
  </si>
  <si>
    <t>September - November'22</t>
  </si>
  <si>
    <t>Jakarta - Lawang</t>
  </si>
  <si>
    <t>Anggaran yang semula di PPSDI hanya untuk 10 hari, namun berdasarkan Tager 2021, pembekalan dilaksanakan selama 1 bulan. Oleh sebab itu terjadi penyesuaian anggaran</t>
  </si>
  <si>
    <t>SUB.KAJIAN</t>
  </si>
  <si>
    <t>PERSIDANGAN GEREJAWI</t>
  </si>
  <si>
    <t>WCC</t>
  </si>
  <si>
    <t>Turut hadir dalam rangka memberi arah bagi kehadiran gereja di tengah dunia dengan berbagai pergumulannya</t>
  </si>
  <si>
    <t>MS</t>
  </si>
  <si>
    <t>Sidang Tahunan GPI</t>
  </si>
  <si>
    <t>Turut berperan aktif dalam menentukan arah hidup bergereja anggota-anggota GPI</t>
  </si>
  <si>
    <t>Dihadiri oleh FMS</t>
  </si>
  <si>
    <t>Rapat rutin</t>
  </si>
  <si>
    <t>melakukan koordinasi dan evaluasi</t>
  </si>
  <si>
    <t>Dep.teol</t>
  </si>
  <si>
    <t>sub-sub bidang teologi</t>
  </si>
  <si>
    <t>minimal 1 x sebulan dihadiri oleh ketua sub bidang</t>
  </si>
  <si>
    <t>TPG - lintas bidang</t>
  </si>
  <si>
    <t>Daring/luring</t>
  </si>
  <si>
    <t>Anggaran rutin MS</t>
  </si>
  <si>
    <t>Ambon</t>
  </si>
  <si>
    <t>Karlsruhe - Jerman</t>
  </si>
  <si>
    <t>31 Agustus - 08 September'22</t>
  </si>
  <si>
    <t xml:space="preserve">Dihadiri oleh 2 orang utusan FMS </t>
  </si>
  <si>
    <t>Anggaran MS</t>
  </si>
  <si>
    <t>November '22</t>
  </si>
  <si>
    <t>Dilaksanakan langsung oleh dewan PA dan koordinasi tentang Tata Ibadah bersama sub,bid,Ibadah TPG</t>
  </si>
  <si>
    <t>Rp 735.110.000</t>
  </si>
  <si>
    <t>Rp 1.000.000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</si>
</sst>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_(* \(#,##0\);_(* &quot;-&quot;_);_(@_)"/>
    <numFmt numFmtId="43" formatCode="_(* #,##0.00_);_(* \(#,##0.00\);_(* &quot;-&quot;??_);_(@_)"/>
    <numFmt numFmtId="164" formatCode="_-&quot;Rp&quot;* #,##0_-;\-&quot;Rp&quot;* #,##0_-;_-&quot;Rp&quot;* &quot;-&quot;_-;_-@_-"/>
    <numFmt numFmtId="165" formatCode="_(* #,##0_);_(* \(#,##0\);_(* &quot;-&quot;??_);_(@_)"/>
    <numFmt numFmtId="166" formatCode="[$-409]d\-mmm\-yy;@"/>
    <numFmt numFmtId="167" formatCode="&quot;Rp&quot;#,##0"/>
    <numFmt numFmtId="168" formatCode="_-* #,##0_-;\-* #,##0_-;_-* &quot;-&quot;_-;_-@_-"/>
    <numFmt numFmtId="169" formatCode="mmm\-d"/>
    <numFmt numFmtId="170" formatCode="_(&quot;Rp&quot;* #,##0_);_(&quot;Rp&quot;* \(#,##0\);_(&quot;Rp&quot;* &quot;-&quot;_);_(@_)"/>
    <numFmt numFmtId="171" formatCode="_-[$Rp-421]* #,##0_-;\-[$Rp-421]* #,##0_-;_-[$Rp-421]* &quot;-&quot;_-;_-@_-"/>
  </numFmts>
  <fonts count="37">
    <font>
      <sz val="12"/>
      <color theme="1"/>
      <name val="Calibri"/>
      <family val="2"/>
      <scheme val="minor"/>
    </font>
    <font>
      <sz val="12"/>
      <color theme="1"/>
      <name val="Calibri"/>
      <family val="2"/>
      <scheme val="minor"/>
    </font>
    <font>
      <b/>
      <sz val="14"/>
      <name val="Arial"/>
      <family val="2"/>
    </font>
    <font>
      <sz val="10"/>
      <name val="Arial"/>
      <family val="2"/>
    </font>
    <font>
      <b/>
      <sz val="11"/>
      <name val="Arial"/>
      <family val="2"/>
    </font>
    <font>
      <b/>
      <sz val="12"/>
      <name val="Arial"/>
      <family val="2"/>
    </font>
    <font>
      <b/>
      <sz val="12"/>
      <color rgb="FF000000"/>
      <name val="Arial"/>
      <family val="2"/>
    </font>
    <font>
      <b/>
      <sz val="11"/>
      <color rgb="FF002060"/>
      <name val="Arial"/>
      <family val="2"/>
    </font>
    <font>
      <sz val="10"/>
      <color theme="1"/>
      <name val="Arial"/>
      <family val="2"/>
    </font>
    <font>
      <sz val="12"/>
      <color theme="1"/>
      <name val="Tahoma"/>
      <family val="2"/>
    </font>
    <font>
      <sz val="12"/>
      <name val="Tahoma"/>
      <family val="2"/>
    </font>
    <font>
      <sz val="11"/>
      <color theme="1"/>
      <name val="Calibri"/>
      <family val="2"/>
      <scheme val="minor"/>
    </font>
    <font>
      <sz val="12"/>
      <color indexed="8"/>
      <name val="Tahoma"/>
      <family val="2"/>
    </font>
    <font>
      <sz val="11"/>
      <name val="Arial"/>
      <family val="2"/>
    </font>
    <font>
      <b/>
      <sz val="12"/>
      <name val="Tahoma"/>
      <family val="2"/>
    </font>
    <font>
      <sz val="12"/>
      <color rgb="FF000000"/>
      <name val="Tahoma"/>
      <family val="2"/>
    </font>
    <font>
      <sz val="12"/>
      <name val="Calibri"/>
      <family val="2"/>
      <scheme val="minor"/>
    </font>
    <font>
      <sz val="11"/>
      <name val="Tahoma"/>
      <family val="2"/>
    </font>
    <font>
      <sz val="9"/>
      <color indexed="81"/>
      <name val="Tahoma"/>
      <family val="2"/>
    </font>
    <font>
      <b/>
      <sz val="9"/>
      <color indexed="81"/>
      <name val="Tahoma"/>
      <family val="2"/>
    </font>
    <font>
      <b/>
      <sz val="12"/>
      <color theme="1"/>
      <name val="Arial"/>
      <family val="2"/>
    </font>
    <font>
      <b/>
      <sz val="14"/>
      <name val="Tahoma"/>
      <family val="2"/>
    </font>
    <font>
      <sz val="11"/>
      <color indexed="8"/>
      <name val="Tahoma"/>
      <family val="2"/>
    </font>
    <font>
      <b/>
      <sz val="12"/>
      <color indexed="8"/>
      <name val="Tahoma"/>
      <family val="2"/>
    </font>
    <font>
      <sz val="11"/>
      <color theme="1"/>
      <name val="Tahoma"/>
      <family val="2"/>
    </font>
    <font>
      <sz val="14"/>
      <color theme="1"/>
      <name val="Calibri"/>
      <family val="2"/>
    </font>
    <font>
      <sz val="12"/>
      <color theme="1"/>
      <name val="Calibri"/>
      <family val="2"/>
    </font>
    <font>
      <b/>
      <sz val="16"/>
      <color theme="1"/>
      <name val="Tahoma"/>
      <family val="2"/>
    </font>
    <font>
      <b/>
      <sz val="12"/>
      <color theme="1"/>
      <name val="Tahoma"/>
      <family val="2"/>
    </font>
    <font>
      <sz val="11"/>
      <color rgb="FF000000"/>
      <name val="Tahoma"/>
      <family val="2"/>
    </font>
    <font>
      <sz val="10"/>
      <color theme="1"/>
      <name val="Tahoma"/>
      <family val="2"/>
    </font>
    <font>
      <b/>
      <sz val="10"/>
      <name val="Arial"/>
      <family val="2"/>
    </font>
    <font>
      <sz val="12"/>
      <name val="Arial"/>
      <family val="2"/>
    </font>
    <font>
      <sz val="10"/>
      <name val="Tahoma"/>
      <family val="2"/>
    </font>
    <font>
      <b/>
      <sz val="16"/>
      <name val="Tahoma"/>
      <family val="2"/>
    </font>
    <font>
      <sz val="10"/>
      <color theme="1"/>
      <name val="Calibri"/>
      <family val="2"/>
      <scheme val="minor"/>
    </font>
    <font>
      <sz val="11"/>
      <color rgb="FFFF2600"/>
      <name val="Tahoma"/>
      <family val="2"/>
    </font>
  </fonts>
  <fills count="15">
    <fill>
      <patternFill patternType="none"/>
    </fill>
    <fill>
      <patternFill patternType="gray125"/>
    </fill>
    <fill>
      <patternFill patternType="solid">
        <fgColor rgb="FFFFC000"/>
        <bgColor indexed="64"/>
      </patternFill>
    </fill>
    <fill>
      <patternFill patternType="solid">
        <fgColor rgb="FFFFFF66"/>
        <bgColor indexed="64"/>
      </patternFill>
    </fill>
    <fill>
      <patternFill patternType="solid">
        <fgColor theme="0"/>
        <bgColor indexed="64"/>
      </patternFill>
    </fill>
    <fill>
      <patternFill patternType="solid">
        <fgColor theme="9"/>
        <bgColor indexed="64"/>
      </patternFill>
    </fill>
    <fill>
      <patternFill patternType="solid">
        <fgColor theme="7" tint="0.59999389629810485"/>
        <bgColor indexed="64"/>
      </patternFill>
    </fill>
    <fill>
      <patternFill patternType="solid">
        <fgColor rgb="FFFFFFFF"/>
        <bgColor rgb="FF000000"/>
      </patternFill>
    </fill>
    <fill>
      <patternFill patternType="solid">
        <fgColor theme="8" tint="0.39997558519241921"/>
        <bgColor indexed="64"/>
      </patternFill>
    </fill>
    <fill>
      <patternFill patternType="solid">
        <fgColor theme="0"/>
        <bgColor theme="0"/>
      </patternFill>
    </fill>
    <fill>
      <patternFill patternType="solid">
        <fgColor rgb="FFFFFFFF"/>
        <bgColor rgb="FFFFFFFF"/>
      </patternFill>
    </fill>
    <fill>
      <patternFill patternType="solid">
        <fgColor theme="4"/>
        <bgColor indexed="64"/>
      </patternFill>
    </fill>
    <fill>
      <patternFill patternType="solid">
        <fgColor rgb="FF7030A0"/>
        <bgColor indexed="64"/>
      </patternFill>
    </fill>
    <fill>
      <patternFill patternType="solid">
        <fgColor theme="5"/>
        <bgColor indexed="64"/>
      </patternFill>
    </fill>
    <fill>
      <patternFill patternType="solid">
        <fgColor theme="6"/>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style="thin">
        <color rgb="FF000000"/>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auto="1"/>
      </bottom>
      <diagonal/>
    </border>
    <border>
      <left style="thin">
        <color rgb="FF000000"/>
      </left>
      <right/>
      <top style="thin">
        <color rgb="FF000000"/>
      </top>
      <bottom style="thin">
        <color auto="1"/>
      </bottom>
      <diagonal/>
    </border>
    <border>
      <left/>
      <right style="thin">
        <color rgb="FF000000"/>
      </right>
      <top style="thin">
        <color rgb="FF000000"/>
      </top>
      <bottom style="thin">
        <color auto="1"/>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indexed="64"/>
      </left>
      <right/>
      <top/>
      <bottom style="thin">
        <color indexed="64"/>
      </bottom>
      <diagonal/>
    </border>
    <border>
      <left/>
      <right/>
      <top/>
      <bottom style="thin">
        <color indexed="64"/>
      </bottom>
      <diagonal/>
    </border>
  </borders>
  <cellStyleXfs count="6">
    <xf numFmtId="0" fontId="0" fillId="0" borderId="0"/>
    <xf numFmtId="43" fontId="1" fillId="0" borderId="0" applyFont="0" applyFill="0" applyBorder="0" applyAlignment="0" applyProtection="0"/>
    <xf numFmtId="0" fontId="3" fillId="0" borderId="0"/>
    <xf numFmtId="41" fontId="1" fillId="0" borderId="0" applyFont="0" applyFill="0" applyBorder="0" applyAlignment="0" applyProtection="0"/>
    <xf numFmtId="0" fontId="11" fillId="0" borderId="0"/>
    <xf numFmtId="0" fontId="26" fillId="0" borderId="0"/>
  </cellStyleXfs>
  <cellXfs count="323">
    <xf numFmtId="0" fontId="0" fillId="0" borderId="0" xfId="0"/>
    <xf numFmtId="0" fontId="3" fillId="0" borderId="0" xfId="2"/>
    <xf numFmtId="0" fontId="2" fillId="2" borderId="0" xfId="0" applyFont="1" applyFill="1" applyAlignment="1">
      <alignment horizontal="center" vertical="center"/>
    </xf>
    <xf numFmtId="0" fontId="4" fillId="0" borderId="0" xfId="0" applyFont="1" applyAlignment="1">
      <alignment horizontal="center" vertical="center" wrapText="1"/>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165" fontId="4" fillId="0" borderId="1" xfId="1" applyNumberFormat="1" applyFont="1" applyBorder="1" applyAlignment="1">
      <alignment horizontal="center" vertical="center" wrapText="1"/>
    </xf>
    <xf numFmtId="165" fontId="4" fillId="3" borderId="1"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0" borderId="0" xfId="0" applyFont="1" applyAlignment="1">
      <alignment horizontal="left" vertical="center" wrapText="1"/>
    </xf>
    <xf numFmtId="0" fontId="4" fillId="5" borderId="1"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7" fillId="0" borderId="1" xfId="0" applyFont="1" applyBorder="1" applyAlignment="1">
      <alignment horizontal="left" vertical="center" wrapText="1"/>
    </xf>
    <xf numFmtId="1" fontId="4" fillId="0" borderId="1" xfId="1" applyNumberFormat="1" applyFont="1" applyBorder="1" applyAlignment="1">
      <alignment horizontal="right" vertical="center" wrapText="1"/>
    </xf>
    <xf numFmtId="0" fontId="8" fillId="0" borderId="0" xfId="0" applyFont="1" applyAlignment="1">
      <alignment vertical="center"/>
    </xf>
    <xf numFmtId="1" fontId="4" fillId="4" borderId="1" xfId="0" applyNumberFormat="1" applyFont="1" applyFill="1" applyBorder="1" applyAlignment="1">
      <alignment horizontal="right" vertical="center" wrapText="1"/>
    </xf>
    <xf numFmtId="0" fontId="8" fillId="4" borderId="1" xfId="0" applyFont="1" applyFill="1" applyBorder="1" applyAlignment="1">
      <alignment vertical="center"/>
    </xf>
    <xf numFmtId="0" fontId="3" fillId="0" borderId="1" xfId="2" applyBorder="1"/>
    <xf numFmtId="0" fontId="4" fillId="0" borderId="1" xfId="0" applyFont="1" applyBorder="1" applyAlignment="1">
      <alignment horizontal="center" vertical="center" wrapText="1"/>
    </xf>
    <xf numFmtId="1" fontId="4" fillId="4" borderId="1" xfId="0" applyNumberFormat="1" applyFont="1" applyFill="1" applyBorder="1" applyAlignment="1">
      <alignment horizontal="center" vertical="center" wrapText="1"/>
    </xf>
    <xf numFmtId="0" fontId="9" fillId="4" borderId="1" xfId="0" applyFont="1" applyFill="1" applyBorder="1" applyAlignment="1">
      <alignment vertical="center" wrapText="1"/>
    </xf>
    <xf numFmtId="0" fontId="9" fillId="0" borderId="1" xfId="0" applyFont="1" applyFill="1" applyBorder="1" applyAlignment="1">
      <alignment vertical="center" wrapText="1"/>
    </xf>
    <xf numFmtId="164" fontId="10" fillId="4" borderId="1" xfId="0" applyNumberFormat="1" applyFont="1" applyFill="1" applyBorder="1" applyAlignment="1">
      <alignment vertical="center"/>
    </xf>
    <xf numFmtId="0" fontId="3" fillId="0" borderId="1" xfId="2" applyBorder="1" applyAlignment="1">
      <alignment vertical="center" wrapText="1"/>
    </xf>
    <xf numFmtId="0" fontId="10" fillId="4" borderId="1" xfId="4" applyFont="1" applyFill="1" applyBorder="1" applyAlignment="1">
      <alignment horizontal="left" vertical="center" wrapText="1"/>
    </xf>
    <xf numFmtId="0" fontId="12" fillId="0" borderId="1" xfId="0" applyFont="1" applyFill="1" applyBorder="1" applyAlignment="1">
      <alignment horizontal="center" vertical="center" wrapText="1"/>
    </xf>
    <xf numFmtId="0" fontId="12" fillId="0" borderId="1" xfId="0" applyFont="1" applyFill="1" applyBorder="1" applyAlignment="1">
      <alignment horizontal="left" vertical="center" wrapText="1"/>
    </xf>
    <xf numFmtId="0" fontId="13" fillId="4" borderId="1" xfId="0" applyFont="1" applyFill="1" applyBorder="1" applyAlignment="1">
      <alignment horizontal="left" vertical="center" wrapText="1"/>
    </xf>
    <xf numFmtId="166" fontId="12" fillId="0" borderId="1" xfId="0" applyNumberFormat="1" applyFont="1" applyFill="1" applyBorder="1" applyAlignment="1">
      <alignment horizontal="center" vertical="center" wrapText="1"/>
    </xf>
    <xf numFmtId="0" fontId="9" fillId="0" borderId="5" xfId="0" applyFont="1" applyBorder="1" applyAlignment="1">
      <alignment horizontal="left" vertical="center" wrapText="1"/>
    </xf>
    <xf numFmtId="0" fontId="9" fillId="0" borderId="5" xfId="0" applyFont="1" applyBorder="1" applyAlignment="1">
      <alignment horizontal="center" vertical="center" wrapText="1"/>
    </xf>
    <xf numFmtId="164" fontId="10" fillId="4" borderId="5" xfId="0" applyNumberFormat="1" applyFont="1" applyFill="1" applyBorder="1" applyAlignment="1">
      <alignment horizontal="center" vertical="justify" wrapText="1"/>
    </xf>
    <xf numFmtId="0" fontId="10" fillId="0" borderId="1" xfId="0" applyFont="1" applyFill="1" applyBorder="1" applyAlignment="1">
      <alignment vertical="center" wrapText="1"/>
    </xf>
    <xf numFmtId="0" fontId="10" fillId="0" borderId="1" xfId="0" applyFont="1" applyFill="1" applyBorder="1" applyAlignment="1">
      <alignment horizontal="center" vertical="center" wrapText="1"/>
    </xf>
    <xf numFmtId="15" fontId="10" fillId="0" borderId="1" xfId="0" applyNumberFormat="1" applyFont="1" applyFill="1" applyBorder="1" applyAlignment="1">
      <alignment horizontal="center" vertical="center" wrapText="1"/>
    </xf>
    <xf numFmtId="164" fontId="10" fillId="0" borderId="1" xfId="3"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0" fontId="4" fillId="0"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3" fillId="6" borderId="1" xfId="2" applyFill="1" applyBorder="1"/>
    <xf numFmtId="0" fontId="10" fillId="6" borderId="1" xfId="0" applyFont="1" applyFill="1" applyBorder="1" applyAlignment="1">
      <alignment vertical="center" wrapText="1"/>
    </xf>
    <xf numFmtId="0" fontId="10" fillId="6" borderId="1" xfId="0" applyFont="1" applyFill="1" applyBorder="1" applyAlignment="1">
      <alignment horizontal="center" vertical="center" wrapText="1"/>
    </xf>
    <xf numFmtId="15" fontId="10" fillId="6" borderId="1" xfId="0" applyNumberFormat="1" applyFont="1" applyFill="1" applyBorder="1" applyAlignment="1">
      <alignment horizontal="center" vertical="center" wrapText="1"/>
    </xf>
    <xf numFmtId="164" fontId="10" fillId="6" borderId="1" xfId="3" applyNumberFormat="1" applyFont="1" applyFill="1" applyBorder="1" applyAlignment="1">
      <alignment horizontal="left" vertical="center" wrapText="1"/>
    </xf>
    <xf numFmtId="0" fontId="10" fillId="6" borderId="1" xfId="0" applyFont="1" applyFill="1" applyBorder="1" applyAlignment="1">
      <alignment horizontal="left" vertical="center" wrapText="1"/>
    </xf>
    <xf numFmtId="0" fontId="3" fillId="6" borderId="1" xfId="2" applyFill="1" applyBorder="1" applyAlignment="1">
      <alignment vertical="center" wrapText="1"/>
    </xf>
    <xf numFmtId="0" fontId="13" fillId="0" borderId="1" xfId="0" applyFont="1" applyBorder="1" applyAlignment="1">
      <alignment horizontal="center" vertical="center" wrapText="1"/>
    </xf>
    <xf numFmtId="0" fontId="4" fillId="0" borderId="1" xfId="0" applyFont="1" applyFill="1" applyBorder="1" applyAlignment="1">
      <alignment horizontal="left" vertical="center" wrapText="1"/>
    </xf>
    <xf numFmtId="0" fontId="3" fillId="0" borderId="1" xfId="2" applyFill="1" applyBorder="1" applyAlignment="1">
      <alignment vertical="center" wrapText="1"/>
    </xf>
    <xf numFmtId="0" fontId="0" fillId="0" borderId="1" xfId="0" applyBorder="1" applyAlignment="1">
      <alignment vertical="center" wrapText="1"/>
    </xf>
    <xf numFmtId="0" fontId="15" fillId="0" borderId="1" xfId="0" applyFont="1" applyBorder="1" applyAlignment="1">
      <alignment vertical="center" wrapText="1"/>
    </xf>
    <xf numFmtId="0" fontId="15" fillId="7" borderId="1" xfId="0" applyFont="1" applyFill="1" applyBorder="1" applyAlignment="1">
      <alignment horizontal="left" vertical="top" wrapText="1"/>
    </xf>
    <xf numFmtId="0" fontId="9" fillId="0" borderId="6" xfId="0" applyFont="1" applyFill="1" applyBorder="1" applyAlignment="1">
      <alignment horizontal="center" vertical="center" wrapText="1"/>
    </xf>
    <xf numFmtId="0" fontId="9" fillId="0" borderId="6" xfId="0" applyFont="1" applyFill="1" applyBorder="1" applyAlignment="1">
      <alignment vertical="center" wrapText="1"/>
    </xf>
    <xf numFmtId="164" fontId="9" fillId="4" borderId="7" xfId="0" applyNumberFormat="1" applyFont="1" applyFill="1" applyBorder="1" applyAlignment="1">
      <alignment vertical="center" wrapText="1"/>
    </xf>
    <xf numFmtId="0" fontId="9" fillId="4" borderId="1" xfId="0" applyFont="1" applyFill="1" applyBorder="1" applyAlignment="1">
      <alignment horizontal="center" vertical="center" wrapText="1"/>
    </xf>
    <xf numFmtId="164" fontId="15" fillId="7" borderId="1" xfId="0" applyNumberFormat="1" applyFont="1" applyFill="1" applyBorder="1" applyAlignment="1">
      <alignment horizontal="left" vertical="center" wrapText="1"/>
    </xf>
    <xf numFmtId="0" fontId="9" fillId="4" borderId="8" xfId="0" applyFont="1" applyFill="1" applyBorder="1" applyAlignment="1">
      <alignment horizontal="left" vertical="center" wrapText="1"/>
    </xf>
    <xf numFmtId="0" fontId="9" fillId="4" borderId="1" xfId="0" applyFont="1" applyFill="1" applyBorder="1" applyAlignment="1">
      <alignment vertical="center"/>
    </xf>
    <xf numFmtId="164" fontId="16" fillId="0" borderId="1" xfId="0" applyNumberFormat="1" applyFont="1" applyFill="1" applyBorder="1" applyAlignment="1">
      <alignment vertical="center" wrapText="1"/>
    </xf>
    <xf numFmtId="0" fontId="0" fillId="0" borderId="6" xfId="0" applyFill="1" applyBorder="1" applyAlignment="1">
      <alignment vertical="center" wrapText="1"/>
    </xf>
    <xf numFmtId="0" fontId="9" fillId="4" borderId="6" xfId="0" applyFont="1" applyFill="1" applyBorder="1" applyAlignment="1">
      <alignment vertical="center" wrapText="1"/>
    </xf>
    <xf numFmtId="0" fontId="0" fillId="0" borderId="6" xfId="0" applyFont="1" applyFill="1" applyBorder="1" applyAlignment="1">
      <alignment vertical="center"/>
    </xf>
    <xf numFmtId="164" fontId="10" fillId="4" borderId="1" xfId="0" applyNumberFormat="1" applyFont="1" applyFill="1" applyBorder="1" applyAlignment="1">
      <alignment vertical="center" wrapText="1"/>
    </xf>
    <xf numFmtId="0" fontId="9" fillId="0" borderId="6" xfId="0" applyFont="1" applyFill="1" applyBorder="1" applyAlignment="1">
      <alignment horizontal="center" vertical="center"/>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17" fillId="0" borderId="6" xfId="0" applyFont="1" applyBorder="1" applyAlignment="1">
      <alignment vertical="center" wrapText="1"/>
    </xf>
    <xf numFmtId="0" fontId="17" fillId="0" borderId="1" xfId="0" applyFont="1" applyBorder="1" applyAlignment="1">
      <alignment vertical="center" wrapText="1"/>
    </xf>
    <xf numFmtId="0" fontId="17" fillId="0" borderId="1" xfId="0" applyFont="1" applyBorder="1" applyAlignment="1">
      <alignment vertical="center"/>
    </xf>
    <xf numFmtId="17" fontId="10" fillId="0" borderId="1" xfId="0" applyNumberFormat="1" applyFont="1" applyFill="1" applyBorder="1" applyAlignment="1">
      <alignment vertical="center" wrapText="1"/>
    </xf>
    <xf numFmtId="17" fontId="10" fillId="0" borderId="1" xfId="0" applyNumberFormat="1" applyFont="1" applyFill="1" applyBorder="1" applyAlignment="1">
      <alignment horizontal="center" vertical="center" wrapText="1"/>
    </xf>
    <xf numFmtId="0" fontId="17" fillId="0" borderId="1" xfId="0" applyFont="1" applyBorder="1" applyAlignment="1">
      <alignment horizontal="center" vertical="center"/>
    </xf>
    <xf numFmtId="0" fontId="4" fillId="0" borderId="2" xfId="0" applyFont="1" applyBorder="1" applyAlignment="1">
      <alignment horizontal="center" vertical="center" wrapText="1"/>
    </xf>
    <xf numFmtId="0" fontId="4" fillId="0" borderId="4" xfId="0" applyFont="1" applyBorder="1" applyAlignment="1">
      <alignment horizontal="left" vertical="center" wrapText="1"/>
    </xf>
    <xf numFmtId="0" fontId="10" fillId="4" borderId="6" xfId="0" applyFont="1" applyFill="1" applyBorder="1" applyAlignment="1">
      <alignment vertical="center" wrapText="1"/>
    </xf>
    <xf numFmtId="0" fontId="17" fillId="0" borderId="1" xfId="0" applyFont="1" applyFill="1" applyBorder="1" applyAlignment="1">
      <alignment vertical="center" wrapText="1"/>
    </xf>
    <xf numFmtId="0" fontId="10" fillId="4" borderId="6" xfId="0"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3" xfId="0" applyFont="1" applyBorder="1" applyAlignment="1">
      <alignment horizontal="center" vertical="center" wrapText="1"/>
    </xf>
    <xf numFmtId="0" fontId="12" fillId="4" borderId="9" xfId="0" applyFont="1" applyFill="1" applyBorder="1" applyAlignment="1">
      <alignment horizontal="left" vertical="center" wrapText="1"/>
    </xf>
    <xf numFmtId="164" fontId="12" fillId="4" borderId="1" xfId="0" applyNumberFormat="1" applyFont="1" applyFill="1" applyBorder="1" applyAlignment="1">
      <alignment horizontal="left" vertical="center" wrapText="1"/>
    </xf>
    <xf numFmtId="0" fontId="4" fillId="8" borderId="1" xfId="0" applyFont="1" applyFill="1" applyBorder="1" applyAlignment="1">
      <alignment horizontal="center" vertical="center" wrapText="1"/>
    </xf>
    <xf numFmtId="0" fontId="14" fillId="0" borderId="1" xfId="0" applyFont="1" applyFill="1" applyBorder="1" applyAlignment="1">
      <alignment vertical="center" wrapText="1"/>
    </xf>
    <xf numFmtId="0" fontId="4" fillId="0" borderId="6" xfId="0" applyFont="1" applyBorder="1" applyAlignment="1">
      <alignment horizontal="left" vertical="center" wrapText="1"/>
    </xf>
    <xf numFmtId="0" fontId="13" fillId="0" borderId="6" xfId="0" applyFont="1" applyBorder="1" applyAlignment="1">
      <alignment horizontal="center" vertical="center" wrapText="1"/>
    </xf>
    <xf numFmtId="0" fontId="4" fillId="0" borderId="6" xfId="0" applyFont="1" applyBorder="1" applyAlignment="1">
      <alignment horizontal="center" vertical="center" wrapText="1"/>
    </xf>
    <xf numFmtId="165" fontId="4" fillId="0" borderId="6" xfId="1" applyNumberFormat="1" applyFont="1" applyBorder="1" applyAlignment="1">
      <alignment horizontal="center" vertical="center" wrapText="1"/>
    </xf>
    <xf numFmtId="1" fontId="4" fillId="0" borderId="6" xfId="1" applyNumberFormat="1" applyFont="1" applyBorder="1" applyAlignment="1">
      <alignment horizontal="right" vertical="center" wrapText="1"/>
    </xf>
    <xf numFmtId="164" fontId="10" fillId="4" borderId="6" xfId="0" applyNumberFormat="1" applyFont="1" applyFill="1" applyBorder="1" applyAlignment="1">
      <alignment vertical="center" wrapText="1"/>
    </xf>
    <xf numFmtId="0" fontId="10" fillId="4" borderId="10" xfId="0" applyFont="1" applyFill="1" applyBorder="1" applyAlignment="1">
      <alignment horizontal="center" vertical="center" wrapText="1"/>
    </xf>
    <xf numFmtId="0" fontId="4" fillId="0" borderId="10" xfId="0" applyFont="1" applyBorder="1" applyAlignment="1">
      <alignment horizontal="left" vertical="center" wrapText="1"/>
    </xf>
    <xf numFmtId="0" fontId="13" fillId="0" borderId="10" xfId="0" applyFont="1" applyBorder="1" applyAlignment="1">
      <alignment horizontal="center" vertical="center" wrapText="1"/>
    </xf>
    <xf numFmtId="0" fontId="4" fillId="0" borderId="10" xfId="0" applyFont="1" applyBorder="1" applyAlignment="1">
      <alignment horizontal="center" vertical="center" wrapText="1"/>
    </xf>
    <xf numFmtId="165" fontId="4" fillId="0" borderId="10" xfId="1" applyNumberFormat="1" applyFont="1" applyBorder="1" applyAlignment="1">
      <alignment horizontal="center" vertical="center" wrapText="1"/>
    </xf>
    <xf numFmtId="164" fontId="10" fillId="4" borderId="10" xfId="0" applyNumberFormat="1" applyFont="1" applyFill="1" applyBorder="1" applyAlignment="1">
      <alignment vertical="center" wrapText="1"/>
    </xf>
    <xf numFmtId="1" fontId="4" fillId="0" borderId="10" xfId="1" applyNumberFormat="1" applyFont="1" applyBorder="1" applyAlignment="1">
      <alignment horizontal="right" vertical="center" wrapText="1"/>
    </xf>
    <xf numFmtId="164" fontId="10" fillId="4" borderId="9" xfId="0" applyNumberFormat="1" applyFont="1" applyFill="1" applyBorder="1" applyAlignment="1">
      <alignment vertical="center" wrapText="1"/>
    </xf>
    <xf numFmtId="164" fontId="14" fillId="4" borderId="1" xfId="0" applyNumberFormat="1" applyFont="1" applyFill="1" applyBorder="1" applyAlignment="1">
      <alignment vertical="center" wrapText="1"/>
    </xf>
    <xf numFmtId="164" fontId="14" fillId="0" borderId="1" xfId="3" applyNumberFormat="1" applyFont="1" applyFill="1" applyBorder="1" applyAlignment="1">
      <alignment horizontal="left" vertical="center" wrapText="1"/>
    </xf>
    <xf numFmtId="0" fontId="8" fillId="4" borderId="11" xfId="0" applyFont="1" applyFill="1" applyBorder="1" applyAlignment="1">
      <alignment vertical="center"/>
    </xf>
    <xf numFmtId="0" fontId="13" fillId="0" borderId="4" xfId="0" applyFont="1" applyFill="1" applyBorder="1" applyAlignment="1">
      <alignment horizontal="left" vertical="center" wrapText="1"/>
    </xf>
    <xf numFmtId="0" fontId="13" fillId="6"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2" xfId="0" applyFont="1" applyBorder="1" applyAlignment="1">
      <alignment horizontal="left" vertical="center" wrapText="1"/>
    </xf>
    <xf numFmtId="164" fontId="22" fillId="0" borderId="1" xfId="0" applyNumberFormat="1" applyFont="1" applyBorder="1" applyAlignment="1">
      <alignment horizontal="left" vertical="center" wrapText="1"/>
    </xf>
    <xf numFmtId="0" fontId="23" fillId="0" borderId="1" xfId="0" applyFont="1" applyBorder="1" applyAlignment="1">
      <alignment horizontal="center" vertical="center" wrapText="1"/>
    </xf>
    <xf numFmtId="0" fontId="4" fillId="0" borderId="2" xfId="0" applyFont="1" applyFill="1" applyBorder="1" applyAlignment="1">
      <alignment horizontal="center" vertical="center" wrapText="1"/>
    </xf>
    <xf numFmtId="0" fontId="9" fillId="0" borderId="5" xfId="0" applyFont="1" applyFill="1" applyBorder="1" applyAlignment="1">
      <alignment horizontal="left" vertical="center" wrapText="1"/>
    </xf>
    <xf numFmtId="164" fontId="10" fillId="0" borderId="5" xfId="0" applyNumberFormat="1" applyFont="1" applyFill="1" applyBorder="1" applyAlignment="1">
      <alignment horizontal="center" vertical="center" wrapText="1"/>
    </xf>
    <xf numFmtId="0" fontId="3" fillId="0" borderId="1" xfId="2" applyFill="1" applyBorder="1"/>
    <xf numFmtId="0" fontId="13" fillId="0" borderId="1" xfId="0" applyFont="1" applyFill="1" applyBorder="1" applyAlignment="1">
      <alignment horizontal="center" vertical="center" wrapText="1"/>
    </xf>
    <xf numFmtId="0" fontId="9" fillId="0" borderId="5" xfId="0" quotePrefix="1" applyFont="1" applyBorder="1" applyAlignment="1">
      <alignment horizontal="center" vertical="center" wrapText="1"/>
    </xf>
    <xf numFmtId="164" fontId="10" fillId="0" borderId="1" xfId="3" applyNumberFormat="1" applyFont="1" applyFill="1" applyBorder="1" applyAlignment="1">
      <alignment horizontal="center" vertical="center" wrapText="1"/>
    </xf>
    <xf numFmtId="0" fontId="9" fillId="0" borderId="5" xfId="0" quotePrefix="1" applyFont="1" applyBorder="1" applyAlignment="1">
      <alignment horizontal="left" vertical="center" wrapText="1"/>
    </xf>
    <xf numFmtId="0" fontId="3" fillId="0" borderId="0" xfId="2" applyBorder="1" applyAlignment="1">
      <alignment vertical="center"/>
    </xf>
    <xf numFmtId="0" fontId="3" fillId="0" borderId="7" xfId="2" applyBorder="1" applyAlignment="1">
      <alignment vertical="center"/>
    </xf>
    <xf numFmtId="164" fontId="10" fillId="4" borderId="5" xfId="0" applyNumberFormat="1" applyFont="1" applyFill="1" applyBorder="1" applyAlignment="1">
      <alignment horizontal="center" vertical="center" wrapText="1"/>
    </xf>
    <xf numFmtId="0" fontId="24" fillId="9" borderId="12" xfId="0" applyFont="1" applyFill="1" applyBorder="1" applyAlignment="1">
      <alignment horizontal="left" vertical="center" wrapText="1"/>
    </xf>
    <xf numFmtId="0" fontId="9" fillId="10" borderId="5" xfId="0" applyFont="1" applyFill="1" applyBorder="1" applyAlignment="1">
      <alignment vertical="center" wrapText="1"/>
    </xf>
    <xf numFmtId="0" fontId="9" fillId="0" borderId="13" xfId="0" applyFont="1" applyBorder="1" applyAlignment="1">
      <alignment vertical="center" wrapText="1"/>
    </xf>
    <xf numFmtId="0" fontId="9" fillId="10" borderId="13" xfId="0" applyFont="1" applyFill="1" applyBorder="1" applyAlignment="1">
      <alignment horizontal="center" vertical="center" wrapText="1"/>
    </xf>
    <xf numFmtId="17" fontId="9" fillId="0" borderId="13" xfId="0" applyNumberFormat="1" applyFont="1" applyBorder="1" applyAlignment="1">
      <alignment horizontal="center" vertical="center" wrapText="1"/>
    </xf>
    <xf numFmtId="16" fontId="9" fillId="10" borderId="13" xfId="0" applyNumberFormat="1" applyFont="1" applyFill="1" applyBorder="1" applyAlignment="1">
      <alignment horizontal="center" vertical="center" wrapText="1"/>
    </xf>
    <xf numFmtId="0" fontId="25" fillId="0" borderId="5" xfId="0" applyFont="1" applyFill="1" applyBorder="1" applyAlignment="1">
      <alignment vertical="center" wrapText="1"/>
    </xf>
    <xf numFmtId="0" fontId="25" fillId="0" borderId="5" xfId="0" applyFont="1" applyFill="1" applyBorder="1" applyAlignment="1">
      <alignment horizontal="center" vertical="center" wrapText="1"/>
    </xf>
    <xf numFmtId="15" fontId="25" fillId="0" borderId="5" xfId="0" applyNumberFormat="1" applyFont="1" applyFill="1" applyBorder="1" applyAlignment="1">
      <alignment horizontal="center" vertical="center" wrapText="1"/>
    </xf>
    <xf numFmtId="16" fontId="25" fillId="0" borderId="5" xfId="0" applyNumberFormat="1" applyFont="1" applyFill="1" applyBorder="1" applyAlignment="1">
      <alignment horizontal="center" vertical="center" wrapText="1"/>
    </xf>
    <xf numFmtId="167" fontId="25" fillId="0" borderId="5" xfId="0" applyNumberFormat="1" applyFont="1" applyFill="1" applyBorder="1" applyAlignment="1">
      <alignment horizontal="center" vertical="center"/>
    </xf>
    <xf numFmtId="0" fontId="14" fillId="5" borderId="1" xfId="0" applyFont="1" applyFill="1" applyBorder="1" applyAlignment="1">
      <alignment vertical="center" wrapText="1"/>
    </xf>
    <xf numFmtId="0" fontId="10" fillId="5" borderId="1" xfId="0" applyFont="1" applyFill="1" applyBorder="1" applyAlignment="1">
      <alignment vertical="center" wrapText="1"/>
    </xf>
    <xf numFmtId="0" fontId="10" fillId="5" borderId="1" xfId="0" applyFont="1" applyFill="1" applyBorder="1" applyAlignment="1">
      <alignment horizontal="center" vertical="center" wrapText="1"/>
    </xf>
    <xf numFmtId="15" fontId="10" fillId="5" borderId="1" xfId="0" applyNumberFormat="1" applyFont="1" applyFill="1" applyBorder="1" applyAlignment="1">
      <alignment horizontal="center" vertical="center" wrapText="1"/>
    </xf>
    <xf numFmtId="0" fontId="13" fillId="5" borderId="1" xfId="0" applyFont="1" applyFill="1" applyBorder="1" applyAlignment="1">
      <alignment horizontal="center" vertical="center" wrapText="1"/>
    </xf>
    <xf numFmtId="164" fontId="10" fillId="5" borderId="1" xfId="3" applyNumberFormat="1" applyFont="1" applyFill="1" applyBorder="1" applyAlignment="1">
      <alignment horizontal="left" vertical="center" wrapText="1"/>
    </xf>
    <xf numFmtId="0" fontId="10" fillId="5"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3" fillId="5" borderId="1" xfId="2" applyFill="1" applyBorder="1"/>
    <xf numFmtId="0" fontId="3" fillId="5" borderId="1" xfId="2" applyFill="1" applyBorder="1" applyAlignment="1">
      <alignment vertical="center" wrapText="1"/>
    </xf>
    <xf numFmtId="0" fontId="14" fillId="6" borderId="1" xfId="0" applyFont="1" applyFill="1" applyBorder="1" applyAlignment="1">
      <alignment vertical="center" wrapText="1"/>
    </xf>
    <xf numFmtId="0" fontId="14" fillId="11" borderId="1" xfId="0" applyFont="1" applyFill="1" applyBorder="1" applyAlignment="1">
      <alignment vertical="center" wrapText="1"/>
    </xf>
    <xf numFmtId="0" fontId="10" fillId="11" borderId="1" xfId="0" applyFont="1" applyFill="1" applyBorder="1" applyAlignment="1">
      <alignment vertical="center" wrapText="1"/>
    </xf>
    <xf numFmtId="0" fontId="10" fillId="11" borderId="1" xfId="0" applyFont="1" applyFill="1" applyBorder="1" applyAlignment="1">
      <alignment horizontal="center" vertical="center" wrapText="1"/>
    </xf>
    <xf numFmtId="15" fontId="10" fillId="11" borderId="1" xfId="0" applyNumberFormat="1" applyFont="1" applyFill="1" applyBorder="1" applyAlignment="1">
      <alignment horizontal="center" vertical="center" wrapText="1"/>
    </xf>
    <xf numFmtId="0" fontId="13" fillId="11" borderId="1" xfId="0" applyFont="1" applyFill="1" applyBorder="1" applyAlignment="1">
      <alignment horizontal="center" vertical="center" wrapText="1"/>
    </xf>
    <xf numFmtId="164" fontId="10" fillId="11" borderId="1" xfId="3" applyNumberFormat="1" applyFont="1" applyFill="1" applyBorder="1" applyAlignment="1">
      <alignment horizontal="left" vertical="center" wrapText="1"/>
    </xf>
    <xf numFmtId="0" fontId="10" fillId="11" borderId="1" xfId="0" applyFont="1" applyFill="1" applyBorder="1" applyAlignment="1">
      <alignment horizontal="left" vertical="center" wrapText="1"/>
    </xf>
    <xf numFmtId="0" fontId="4" fillId="11" borderId="1" xfId="0" applyFont="1" applyFill="1" applyBorder="1" applyAlignment="1">
      <alignment horizontal="center" vertical="center" wrapText="1"/>
    </xf>
    <xf numFmtId="0" fontId="4" fillId="11" borderId="1" xfId="0" applyFont="1" applyFill="1" applyBorder="1" applyAlignment="1">
      <alignment horizontal="left" vertical="center" wrapText="1"/>
    </xf>
    <xf numFmtId="0" fontId="3" fillId="11" borderId="1" xfId="2" applyFill="1" applyBorder="1"/>
    <xf numFmtId="0" fontId="3" fillId="11" borderId="1" xfId="2" applyFill="1" applyBorder="1" applyAlignment="1">
      <alignment vertical="center" wrapText="1"/>
    </xf>
    <xf numFmtId="0" fontId="14" fillId="0" borderId="2" xfId="0" applyFont="1" applyFill="1" applyBorder="1" applyAlignment="1">
      <alignment vertical="center" wrapText="1"/>
    </xf>
    <xf numFmtId="0" fontId="10" fillId="0" borderId="3" xfId="0" applyFont="1" applyFill="1" applyBorder="1" applyAlignment="1">
      <alignment vertical="center" wrapText="1"/>
    </xf>
    <xf numFmtId="0" fontId="10" fillId="0" borderId="3" xfId="0" applyFont="1" applyFill="1" applyBorder="1" applyAlignment="1">
      <alignment horizontal="center" vertical="center" wrapText="1"/>
    </xf>
    <xf numFmtId="15" fontId="10" fillId="0" borderId="3"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164" fontId="10" fillId="0" borderId="3" xfId="3" applyNumberFormat="1" applyFont="1" applyFill="1" applyBorder="1" applyAlignment="1">
      <alignment horizontal="left" vertical="center" wrapText="1"/>
    </xf>
    <xf numFmtId="0" fontId="10" fillId="0" borderId="3" xfId="0" applyFont="1" applyFill="1" applyBorder="1" applyAlignment="1">
      <alignment horizontal="left" vertical="center" wrapText="1"/>
    </xf>
    <xf numFmtId="164" fontId="14" fillId="0" borderId="3" xfId="3" applyNumberFormat="1" applyFont="1" applyFill="1" applyBorder="1" applyAlignment="1">
      <alignment horizontal="left" vertical="center" wrapText="1"/>
    </xf>
    <xf numFmtId="0" fontId="4" fillId="0" borderId="3" xfId="0" applyFont="1" applyFill="1" applyBorder="1" applyAlignment="1">
      <alignment horizontal="left" vertical="center" wrapText="1"/>
    </xf>
    <xf numFmtId="0" fontId="3" fillId="0" borderId="4" xfId="2" applyFill="1" applyBorder="1" applyAlignment="1">
      <alignment vertical="center" wrapText="1"/>
    </xf>
    <xf numFmtId="0" fontId="9" fillId="0" borderId="5" xfId="5" applyFont="1" applyBorder="1" applyAlignment="1">
      <alignment vertical="center" wrapText="1"/>
    </xf>
    <xf numFmtId="0" fontId="15" fillId="0" borderId="5" xfId="5" applyFont="1" applyBorder="1" applyAlignment="1">
      <alignment horizontal="center" vertical="center"/>
    </xf>
    <xf numFmtId="0" fontId="9" fillId="0" borderId="5" xfId="5" applyFont="1" applyBorder="1" applyAlignment="1">
      <alignment horizontal="center" vertical="center" wrapText="1"/>
    </xf>
    <xf numFmtId="0" fontId="9" fillId="0" borderId="5" xfId="5" applyFont="1" applyBorder="1" applyAlignment="1">
      <alignment horizontal="center" vertical="center"/>
    </xf>
    <xf numFmtId="0" fontId="15" fillId="0" borderId="5" xfId="0" applyFont="1" applyBorder="1" applyAlignment="1">
      <alignment horizontal="center" vertical="center"/>
    </xf>
    <xf numFmtId="0" fontId="9" fillId="0" borderId="5" xfId="5" applyFont="1" applyBorder="1" applyAlignment="1">
      <alignment horizontal="left" vertical="center" wrapText="1"/>
    </xf>
    <xf numFmtId="168" fontId="10" fillId="0" borderId="1" xfId="3" applyNumberFormat="1" applyFont="1" applyFill="1" applyBorder="1" applyAlignment="1">
      <alignment horizontal="left" vertical="center" wrapText="1"/>
    </xf>
    <xf numFmtId="0" fontId="14" fillId="12" borderId="1" xfId="0" applyFont="1" applyFill="1" applyBorder="1" applyAlignment="1">
      <alignment vertical="center" wrapText="1"/>
    </xf>
    <xf numFmtId="0" fontId="10" fillId="12" borderId="1" xfId="0" applyFont="1" applyFill="1" applyBorder="1" applyAlignment="1">
      <alignment vertical="center" wrapText="1"/>
    </xf>
    <xf numFmtId="0" fontId="10" fillId="12" borderId="1" xfId="0" applyFont="1" applyFill="1" applyBorder="1" applyAlignment="1">
      <alignment horizontal="center" vertical="center" wrapText="1"/>
    </xf>
    <xf numFmtId="15" fontId="10" fillId="12" borderId="1" xfId="0" applyNumberFormat="1" applyFont="1" applyFill="1" applyBorder="1" applyAlignment="1">
      <alignment horizontal="center" vertical="center" wrapText="1"/>
    </xf>
    <xf numFmtId="0" fontId="13" fillId="12" borderId="1" xfId="0" applyFont="1" applyFill="1" applyBorder="1" applyAlignment="1">
      <alignment horizontal="center" vertical="center" wrapText="1"/>
    </xf>
    <xf numFmtId="164" fontId="10" fillId="12" borderId="1" xfId="3" applyNumberFormat="1" applyFont="1" applyFill="1" applyBorder="1" applyAlignment="1">
      <alignment horizontal="left" vertical="center" wrapText="1"/>
    </xf>
    <xf numFmtId="0" fontId="10" fillId="12" borderId="1" xfId="0" applyFont="1" applyFill="1" applyBorder="1" applyAlignment="1">
      <alignment horizontal="left" vertical="center" wrapText="1"/>
    </xf>
    <xf numFmtId="0" fontId="4" fillId="12" borderId="1" xfId="0" applyFont="1" applyFill="1" applyBorder="1" applyAlignment="1">
      <alignment horizontal="center" vertical="center" wrapText="1"/>
    </xf>
    <xf numFmtId="0" fontId="4" fillId="12" borderId="1" xfId="0" applyFont="1" applyFill="1" applyBorder="1" applyAlignment="1">
      <alignment horizontal="left" vertical="center" wrapText="1"/>
    </xf>
    <xf numFmtId="0" fontId="3" fillId="12" borderId="1" xfId="2" applyFill="1" applyBorder="1"/>
    <xf numFmtId="0" fontId="3" fillId="12" borderId="1" xfId="2" applyFill="1" applyBorder="1" applyAlignment="1">
      <alignment vertical="center" wrapText="1"/>
    </xf>
    <xf numFmtId="0" fontId="10" fillId="0" borderId="1" xfId="0" applyFont="1" applyBorder="1" applyAlignment="1">
      <alignment vertical="center" wrapText="1"/>
    </xf>
    <xf numFmtId="0" fontId="27" fillId="0" borderId="1" xfId="0" applyFont="1" applyFill="1" applyBorder="1" applyAlignment="1">
      <alignment vertical="center" wrapText="1"/>
    </xf>
    <xf numFmtId="0" fontId="27" fillId="13" borderId="1" xfId="0" applyFont="1" applyFill="1" applyBorder="1" applyAlignment="1">
      <alignment vertical="center" wrapText="1"/>
    </xf>
    <xf numFmtId="0" fontId="27" fillId="0" borderId="2" xfId="0" applyFont="1" applyFill="1" applyBorder="1" applyAlignment="1">
      <alignment vertical="center" wrapText="1"/>
    </xf>
    <xf numFmtId="0" fontId="28" fillId="0" borderId="1" xfId="0" applyFont="1" applyFill="1" applyBorder="1" applyAlignment="1">
      <alignment horizontal="center" vertical="center" wrapText="1"/>
    </xf>
    <xf numFmtId="0" fontId="24" fillId="0" borderId="12" xfId="0" applyFont="1" applyFill="1" applyBorder="1" applyAlignment="1">
      <alignment vertical="center"/>
    </xf>
    <xf numFmtId="0" fontId="24" fillId="0" borderId="16" xfId="0" applyFont="1" applyFill="1" applyBorder="1" applyAlignment="1">
      <alignment vertical="center" wrapText="1"/>
    </xf>
    <xf numFmtId="0" fontId="17" fillId="0" borderId="16" xfId="0" applyFont="1" applyFill="1" applyBorder="1" applyAlignment="1">
      <alignment horizontal="center" vertical="center" wrapText="1"/>
    </xf>
    <xf numFmtId="0" fontId="17" fillId="0" borderId="17" xfId="0" applyFont="1" applyFill="1" applyBorder="1" applyAlignment="1">
      <alignment horizontal="center" vertical="center" wrapText="1"/>
    </xf>
    <xf numFmtId="169" fontId="29" fillId="0" borderId="16" xfId="0" applyNumberFormat="1" applyFont="1" applyFill="1" applyBorder="1" applyAlignment="1">
      <alignment horizontal="center" vertical="center" wrapText="1"/>
    </xf>
    <xf numFmtId="0" fontId="29" fillId="0" borderId="17" xfId="0" applyFont="1" applyFill="1" applyBorder="1" applyAlignment="1">
      <alignment horizontal="center" vertical="center" wrapText="1"/>
    </xf>
    <xf numFmtId="3" fontId="17" fillId="0" borderId="16" xfId="0" applyNumberFormat="1" applyFont="1" applyFill="1" applyBorder="1" applyAlignment="1">
      <alignment vertical="center" wrapText="1"/>
    </xf>
    <xf numFmtId="3" fontId="17" fillId="0" borderId="17" xfId="0" applyNumberFormat="1" applyFont="1" applyFill="1" applyBorder="1" applyAlignment="1">
      <alignment vertical="center" wrapText="1"/>
    </xf>
    <xf numFmtId="0" fontId="29" fillId="0" borderId="16" xfId="0" applyFont="1" applyFill="1" applyBorder="1" applyAlignment="1">
      <alignment vertical="center" wrapText="1"/>
    </xf>
    <xf numFmtId="0" fontId="9" fillId="0" borderId="12" xfId="0" applyFont="1" applyFill="1" applyBorder="1" applyAlignment="1">
      <alignment vertical="center" wrapText="1"/>
    </xf>
    <xf numFmtId="0" fontId="9" fillId="0" borderId="5" xfId="0" applyFont="1" applyFill="1" applyBorder="1" applyAlignment="1">
      <alignment vertical="center" wrapText="1"/>
    </xf>
    <xf numFmtId="0" fontId="10" fillId="0" borderId="5" xfId="0" applyFont="1" applyFill="1" applyBorder="1" applyAlignment="1">
      <alignment horizontal="center" vertical="center" wrapText="1"/>
    </xf>
    <xf numFmtId="0" fontId="10" fillId="0" borderId="16" xfId="0" applyFont="1" applyFill="1" applyBorder="1" applyAlignment="1">
      <alignment horizontal="center" vertical="center" wrapText="1"/>
    </xf>
    <xf numFmtId="0" fontId="15" fillId="0" borderId="18" xfId="0" quotePrefix="1"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16" xfId="0" quotePrefix="1" applyFont="1" applyFill="1" applyBorder="1" applyAlignment="1">
      <alignment vertical="center" wrapText="1"/>
    </xf>
    <xf numFmtId="3" fontId="10" fillId="0" borderId="16" xfId="0" applyNumberFormat="1" applyFont="1" applyFill="1" applyBorder="1" applyAlignment="1">
      <alignment vertical="center" wrapText="1"/>
    </xf>
    <xf numFmtId="3" fontId="10" fillId="0" borderId="17" xfId="0" applyNumberFormat="1" applyFont="1" applyFill="1" applyBorder="1" applyAlignment="1">
      <alignment vertical="center" wrapText="1"/>
    </xf>
    <xf numFmtId="0" fontId="30" fillId="4" borderId="1" xfId="0" applyFont="1" applyFill="1" applyBorder="1" applyAlignment="1">
      <alignment vertical="center" wrapText="1"/>
    </xf>
    <xf numFmtId="0" fontId="3" fillId="0" borderId="1" xfId="0" applyFont="1" applyBorder="1" applyAlignment="1">
      <alignment horizontal="center" vertical="center" wrapText="1"/>
    </xf>
    <xf numFmtId="0" fontId="9" fillId="4" borderId="6" xfId="0" applyFont="1" applyFill="1" applyBorder="1" applyAlignment="1">
      <alignment horizontal="left" vertical="center" wrapText="1"/>
    </xf>
    <xf numFmtId="0" fontId="5" fillId="0" borderId="1" xfId="0" applyFont="1" applyBorder="1" applyAlignment="1">
      <alignment horizontal="left" vertical="center" wrapText="1"/>
    </xf>
    <xf numFmtId="0" fontId="32" fillId="0" borderId="1" xfId="0" applyFont="1" applyBorder="1" applyAlignment="1">
      <alignment horizontal="center" vertical="center" wrapText="1"/>
    </xf>
    <xf numFmtId="164" fontId="10" fillId="14" borderId="1" xfId="0" applyNumberFormat="1" applyFont="1" applyFill="1" applyBorder="1" applyAlignment="1">
      <alignment vertical="center" wrapText="1"/>
    </xf>
    <xf numFmtId="0" fontId="4" fillId="14" borderId="1" xfId="0" applyFont="1" applyFill="1" applyBorder="1" applyAlignment="1">
      <alignment horizontal="left" vertical="center" wrapText="1"/>
    </xf>
    <xf numFmtId="0" fontId="3" fillId="14" borderId="1" xfId="2" applyFill="1" applyBorder="1"/>
    <xf numFmtId="0" fontId="30" fillId="0" borderId="6" xfId="0" applyFont="1" applyFill="1" applyBorder="1" applyAlignment="1">
      <alignment vertical="center" wrapText="1"/>
    </xf>
    <xf numFmtId="0" fontId="31" fillId="0" borderId="1" xfId="0" applyFont="1" applyBorder="1" applyAlignment="1">
      <alignment horizontal="center" vertical="center" wrapText="1"/>
    </xf>
    <xf numFmtId="0" fontId="5" fillId="0" borderId="1" xfId="0" applyFont="1" applyBorder="1" applyAlignment="1">
      <alignment horizontal="center" vertical="center" wrapText="1"/>
    </xf>
    <xf numFmtId="170" fontId="32" fillId="0" borderId="1" xfId="1" applyNumberFormat="1" applyFont="1" applyBorder="1" applyAlignment="1">
      <alignment horizontal="center" vertical="center" wrapText="1"/>
    </xf>
    <xf numFmtId="0" fontId="32" fillId="0" borderId="1" xfId="2" applyFont="1" applyBorder="1"/>
    <xf numFmtId="164" fontId="17" fillId="0" borderId="6" xfId="0" applyNumberFormat="1" applyFont="1" applyFill="1" applyBorder="1" applyAlignment="1">
      <alignment vertical="center" wrapText="1"/>
    </xf>
    <xf numFmtId="0" fontId="10" fillId="4" borderId="1" xfId="0" applyFont="1" applyFill="1" applyBorder="1" applyAlignment="1">
      <alignment horizontal="center" vertical="center" wrapText="1"/>
    </xf>
    <xf numFmtId="166" fontId="12" fillId="0" borderId="6" xfId="0" applyNumberFormat="1" applyFont="1" applyFill="1" applyBorder="1" applyAlignment="1">
      <alignment horizontal="center" vertical="center" wrapText="1"/>
    </xf>
    <xf numFmtId="0" fontId="3" fillId="0" borderId="2" xfId="2" applyBorder="1"/>
    <xf numFmtId="0" fontId="3" fillId="0" borderId="4" xfId="2" applyBorder="1"/>
    <xf numFmtId="0" fontId="3" fillId="0" borderId="6" xfId="2" applyBorder="1" applyAlignment="1">
      <alignment vertical="center" wrapText="1"/>
    </xf>
    <xf numFmtId="164" fontId="17" fillId="0" borderId="1" xfId="0" applyNumberFormat="1" applyFont="1" applyFill="1" applyBorder="1" applyAlignment="1">
      <alignment vertical="center" wrapText="1"/>
    </xf>
    <xf numFmtId="0" fontId="10" fillId="0" borderId="1" xfId="2" applyFont="1" applyBorder="1" applyAlignment="1">
      <alignment vertical="center" wrapText="1"/>
    </xf>
    <xf numFmtId="0" fontId="34" fillId="4" borderId="1" xfId="0" applyFont="1" applyFill="1" applyBorder="1" applyAlignment="1">
      <alignment horizontal="left" vertical="center" wrapText="1"/>
    </xf>
    <xf numFmtId="0" fontId="9" fillId="4" borderId="6" xfId="0" applyFont="1" applyFill="1" applyBorder="1" applyAlignment="1">
      <alignment wrapText="1"/>
    </xf>
    <xf numFmtId="0" fontId="33" fillId="0" borderId="1" xfId="0" applyFont="1" applyBorder="1" applyAlignment="1">
      <alignment horizontal="left" vertical="center"/>
    </xf>
    <xf numFmtId="0" fontId="10" fillId="0" borderId="1" xfId="0" applyFont="1" applyBorder="1" applyAlignment="1">
      <alignment horizontal="left" vertical="center"/>
    </xf>
    <xf numFmtId="0" fontId="33" fillId="0" borderId="1" xfId="0" applyFont="1" applyBorder="1" applyAlignment="1">
      <alignment horizontal="center" vertical="center"/>
    </xf>
    <xf numFmtId="0" fontId="3" fillId="0" borderId="1" xfId="0" applyFont="1" applyBorder="1" applyAlignment="1">
      <alignment horizontal="left" vertical="center" wrapText="1"/>
    </xf>
    <xf numFmtId="0" fontId="30" fillId="0" borderId="6" xfId="0" applyFont="1" applyFill="1" applyBorder="1" applyAlignment="1">
      <alignment horizontal="center" vertical="center" wrapText="1"/>
    </xf>
    <xf numFmtId="164" fontId="33" fillId="0" borderId="1" xfId="0" applyNumberFormat="1" applyFont="1" applyFill="1" applyBorder="1" applyAlignment="1">
      <alignment vertical="center" wrapText="1"/>
    </xf>
    <xf numFmtId="0" fontId="33" fillId="0" borderId="1" xfId="0" applyFont="1" applyFill="1" applyBorder="1" applyAlignment="1">
      <alignment horizontal="left" vertical="center"/>
    </xf>
    <xf numFmtId="170" fontId="31" fillId="0" borderId="1" xfId="1" applyNumberFormat="1" applyFont="1" applyFill="1" applyBorder="1" applyAlignment="1">
      <alignment horizontal="right" vertical="center" wrapText="1"/>
    </xf>
    <xf numFmtId="0" fontId="30" fillId="0" borderId="1" xfId="0" applyFont="1" applyBorder="1" applyAlignment="1">
      <alignment horizontal="left" vertical="center"/>
    </xf>
    <xf numFmtId="0" fontId="33" fillId="0" borderId="1" xfId="0" applyFont="1" applyBorder="1" applyAlignment="1">
      <alignment vertical="center" wrapText="1"/>
    </xf>
    <xf numFmtId="0" fontId="35" fillId="0" borderId="0" xfId="0" applyFont="1" applyAlignment="1">
      <alignment vertical="center" wrapText="1"/>
    </xf>
    <xf numFmtId="170" fontId="31" fillId="0" borderId="1" xfId="1" applyNumberFormat="1" applyFont="1" applyBorder="1" applyAlignment="1">
      <alignment horizontal="right" vertical="center" wrapText="1"/>
    </xf>
    <xf numFmtId="0" fontId="13" fillId="0" borderId="1" xfId="0" applyFont="1" applyBorder="1" applyAlignment="1">
      <alignment horizontal="left" vertical="center" wrapText="1"/>
    </xf>
    <xf numFmtId="0" fontId="30" fillId="4" borderId="1" xfId="0" applyFont="1" applyFill="1" applyBorder="1" applyAlignment="1">
      <alignment horizontal="center" vertical="center" wrapText="1"/>
    </xf>
    <xf numFmtId="171" fontId="35" fillId="0" borderId="1" xfId="0" applyNumberFormat="1" applyFont="1" applyBorder="1" applyAlignment="1">
      <alignment horizontal="left" vertical="center" wrapText="1"/>
    </xf>
    <xf numFmtId="0" fontId="34" fillId="0" borderId="1" xfId="0" applyFont="1" applyBorder="1" applyAlignment="1">
      <alignment horizontal="center" vertical="center" wrapText="1"/>
    </xf>
    <xf numFmtId="0" fontId="4" fillId="4" borderId="1" xfId="0" applyFont="1" applyFill="1" applyBorder="1" applyAlignment="1">
      <alignment vertical="center" wrapText="1"/>
    </xf>
    <xf numFmtId="0" fontId="4" fillId="7" borderId="4" xfId="0" applyFont="1" applyFill="1" applyBorder="1" applyAlignment="1">
      <alignment vertical="center" wrapText="1"/>
    </xf>
    <xf numFmtId="0" fontId="9" fillId="0" borderId="1" xfId="0" applyFont="1" applyFill="1" applyBorder="1" applyAlignment="1">
      <alignment horizontal="left" vertical="center" wrapText="1"/>
    </xf>
    <xf numFmtId="0" fontId="15" fillId="0" borderId="1" xfId="0" applyFont="1" applyBorder="1" applyAlignment="1">
      <alignment horizontal="center" vertical="center"/>
    </xf>
    <xf numFmtId="0" fontId="8" fillId="0" borderId="1" xfId="0" applyFont="1" applyBorder="1" applyAlignment="1">
      <alignment vertical="center"/>
    </xf>
    <xf numFmtId="0" fontId="15" fillId="0" borderId="4" xfId="0" applyFont="1" applyBorder="1" applyAlignment="1">
      <alignment vertical="center"/>
    </xf>
    <xf numFmtId="0" fontId="15" fillId="0" borderId="4" xfId="0" applyFont="1" applyBorder="1" applyAlignment="1">
      <alignment vertical="center" wrapText="1"/>
    </xf>
    <xf numFmtId="0" fontId="15" fillId="0" borderId="4" xfId="0" applyFont="1" applyBorder="1" applyAlignment="1">
      <alignment horizontal="center" vertical="center"/>
    </xf>
    <xf numFmtId="164" fontId="36" fillId="0" borderId="4" xfId="0" applyNumberFormat="1" applyFont="1" applyBorder="1" applyAlignment="1">
      <alignment vertical="center"/>
    </xf>
    <xf numFmtId="0" fontId="9" fillId="0" borderId="1" xfId="0" applyFont="1" applyFill="1" applyBorder="1" applyAlignment="1">
      <alignment vertical="center"/>
    </xf>
    <xf numFmtId="0" fontId="10" fillId="0" borderId="1" xfId="0" applyFont="1" applyBorder="1" applyAlignment="1">
      <alignment horizontal="center" vertical="center" wrapText="1"/>
    </xf>
    <xf numFmtId="0" fontId="15" fillId="0" borderId="4" xfId="0" applyFont="1" applyBorder="1" applyAlignment="1">
      <alignment horizontal="center" vertical="center" wrapText="1"/>
    </xf>
    <xf numFmtId="17" fontId="10" fillId="7" borderId="4" xfId="0" applyNumberFormat="1" applyFont="1" applyFill="1" applyBorder="1" applyAlignment="1">
      <alignment horizontal="left" vertical="center" wrapText="1"/>
    </xf>
    <xf numFmtId="0" fontId="10" fillId="7" borderId="4" xfId="0" applyFont="1" applyFill="1" applyBorder="1" applyAlignment="1">
      <alignment horizontal="center" vertical="center" wrapText="1"/>
    </xf>
    <xf numFmtId="0" fontId="10" fillId="4" borderId="1" xfId="0" applyFont="1" applyFill="1" applyBorder="1" applyAlignment="1">
      <alignment vertical="center" wrapText="1"/>
    </xf>
    <xf numFmtId="0" fontId="10" fillId="0" borderId="1" xfId="2" applyFont="1" applyFill="1" applyBorder="1" applyAlignment="1">
      <alignment vertical="center" wrapText="1"/>
    </xf>
    <xf numFmtId="0" fontId="10" fillId="4" borderId="1" xfId="0" applyFont="1" applyFill="1" applyBorder="1" applyAlignment="1">
      <alignment horizontal="left" vertical="center" wrapText="1"/>
    </xf>
    <xf numFmtId="0" fontId="14" fillId="5" borderId="1"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0" fillId="0" borderId="1" xfId="2" applyFont="1" applyBorder="1"/>
    <xf numFmtId="0" fontId="4" fillId="4"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20" fillId="4" borderId="2" xfId="0" applyFont="1" applyFill="1" applyBorder="1" applyAlignment="1">
      <alignment horizontal="left" vertical="center"/>
    </xf>
    <xf numFmtId="0" fontId="20" fillId="4" borderId="3" xfId="0" applyFont="1" applyFill="1" applyBorder="1" applyAlignment="1">
      <alignment horizontal="left" vertical="center"/>
    </xf>
    <xf numFmtId="0" fontId="20" fillId="4" borderId="4" xfId="0" applyFont="1" applyFill="1" applyBorder="1" applyAlignment="1">
      <alignment horizontal="left" vertical="center"/>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17" fillId="0" borderId="6"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9" xfId="0" applyFont="1" applyBorder="1" applyAlignment="1">
      <alignment horizontal="center" vertical="center" wrapText="1"/>
    </xf>
    <xf numFmtId="0" fontId="13" fillId="0" borderId="6" xfId="0" applyFont="1" applyBorder="1" applyAlignment="1">
      <alignment vertical="center" wrapText="1"/>
    </xf>
    <xf numFmtId="0" fontId="13" fillId="0" borderId="10" xfId="0" applyFont="1" applyBorder="1" applyAlignment="1">
      <alignment vertical="center" wrapText="1"/>
    </xf>
    <xf numFmtId="0" fontId="13" fillId="0" borderId="9" xfId="0" applyFont="1" applyBorder="1" applyAlignment="1">
      <alignment vertical="center" wrapText="1"/>
    </xf>
    <xf numFmtId="0" fontId="17" fillId="0" borderId="6" xfId="0" applyFont="1" applyBorder="1" applyAlignment="1">
      <alignment horizontal="center" vertical="center"/>
    </xf>
    <xf numFmtId="0" fontId="17" fillId="0" borderId="10" xfId="0" applyFont="1" applyBorder="1" applyAlignment="1">
      <alignment horizontal="center" vertical="center"/>
    </xf>
    <xf numFmtId="0" fontId="17" fillId="0" borderId="9" xfId="0" applyFont="1" applyBorder="1" applyAlignment="1">
      <alignment horizontal="center" vertical="center"/>
    </xf>
    <xf numFmtId="0" fontId="17" fillId="0" borderId="6" xfId="0" applyFont="1" applyBorder="1" applyAlignment="1">
      <alignment vertical="center" wrapText="1"/>
    </xf>
    <xf numFmtId="0" fontId="17" fillId="0" borderId="10" xfId="0" applyFont="1" applyBorder="1" applyAlignment="1">
      <alignment vertical="center" wrapText="1"/>
    </xf>
    <xf numFmtId="0" fontId="17" fillId="0" borderId="9" xfId="0" applyFont="1" applyBorder="1" applyAlignment="1">
      <alignment vertical="center" wrapText="1"/>
    </xf>
    <xf numFmtId="17" fontId="10" fillId="0" borderId="6" xfId="0" applyNumberFormat="1" applyFont="1" applyFill="1" applyBorder="1" applyAlignment="1">
      <alignment horizontal="center" vertical="center"/>
    </xf>
    <xf numFmtId="17" fontId="10" fillId="0" borderId="10" xfId="0" applyNumberFormat="1" applyFont="1" applyFill="1" applyBorder="1" applyAlignment="1">
      <alignment horizontal="center" vertical="center"/>
    </xf>
    <xf numFmtId="17" fontId="10" fillId="0" borderId="9" xfId="0" applyNumberFormat="1" applyFont="1" applyFill="1" applyBorder="1" applyAlignment="1">
      <alignment horizontal="center" vertical="center"/>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9" xfId="0" applyFont="1" applyBorder="1" applyAlignment="1">
      <alignment horizontal="center" vertical="center" wrapText="1"/>
    </xf>
    <xf numFmtId="0" fontId="21" fillId="8" borderId="2" xfId="0" applyFont="1" applyFill="1" applyBorder="1" applyAlignment="1">
      <alignment horizontal="left" vertical="center" wrapText="1"/>
    </xf>
    <xf numFmtId="0" fontId="21" fillId="8" borderId="3" xfId="0" applyFont="1" applyFill="1" applyBorder="1" applyAlignment="1">
      <alignment horizontal="left" vertical="center" wrapText="1"/>
    </xf>
    <xf numFmtId="0" fontId="21" fillId="8" borderId="4" xfId="0" applyFont="1" applyFill="1" applyBorder="1" applyAlignment="1">
      <alignment horizontal="left" vertical="center" wrapText="1"/>
    </xf>
    <xf numFmtId="165" fontId="4" fillId="0" borderId="2" xfId="1" applyNumberFormat="1" applyFont="1" applyBorder="1" applyAlignment="1">
      <alignment horizontal="center" vertical="center" wrapText="1"/>
    </xf>
    <xf numFmtId="165" fontId="4" fillId="0" borderId="3" xfId="1" applyNumberFormat="1" applyFont="1" applyBorder="1" applyAlignment="1">
      <alignment horizontal="center" vertical="center" wrapText="1"/>
    </xf>
    <xf numFmtId="165" fontId="4" fillId="0" borderId="4" xfId="1" applyNumberFormat="1" applyFont="1" applyBorder="1" applyAlignment="1">
      <alignment horizontal="center" vertical="center" wrapText="1"/>
    </xf>
    <xf numFmtId="0" fontId="4" fillId="3" borderId="0" xfId="0" applyFont="1" applyFill="1" applyAlignment="1">
      <alignment horizontal="center" vertical="center" wrapText="1"/>
    </xf>
    <xf numFmtId="0" fontId="2" fillId="2" borderId="0" xfId="0" applyFont="1" applyFill="1" applyAlignment="1">
      <alignment horizontal="center" vertical="center"/>
    </xf>
    <xf numFmtId="0" fontId="5" fillId="3" borderId="0" xfId="0" applyFont="1" applyFill="1" applyAlignment="1">
      <alignment horizontal="center" vertical="center" wrapText="1"/>
    </xf>
    <xf numFmtId="0" fontId="6" fillId="3" borderId="0" xfId="2" applyFont="1" applyFill="1" applyAlignment="1">
      <alignment horizontal="center" vertical="top"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4" xfId="0" applyFont="1" applyFill="1" applyBorder="1" applyAlignment="1">
      <alignment horizontal="left" vertical="center" wrapText="1"/>
    </xf>
    <xf numFmtId="0" fontId="3" fillId="0" borderId="2" xfId="2" applyBorder="1" applyAlignment="1">
      <alignment horizontal="center" vertical="center" wrapText="1"/>
    </xf>
    <xf numFmtId="0" fontId="3" fillId="0" borderId="4" xfId="2" applyBorder="1" applyAlignment="1">
      <alignment horizontal="center" vertical="center" wrapText="1"/>
    </xf>
    <xf numFmtId="167" fontId="10" fillId="0" borderId="14" xfId="0" applyNumberFormat="1" applyFont="1" applyBorder="1" applyAlignment="1">
      <alignment horizontal="center" vertical="center"/>
    </xf>
    <xf numFmtId="167" fontId="10" fillId="0" borderId="15" xfId="0" applyNumberFormat="1" applyFont="1" applyBorder="1" applyAlignment="1">
      <alignment horizontal="center" vertical="center"/>
    </xf>
    <xf numFmtId="0" fontId="27" fillId="0" borderId="19" xfId="0" applyFont="1" applyFill="1" applyBorder="1" applyAlignment="1">
      <alignment horizontal="center" vertical="center" wrapText="1"/>
    </xf>
    <xf numFmtId="0" fontId="27" fillId="0" borderId="20" xfId="0" applyFont="1" applyFill="1" applyBorder="1" applyAlignment="1">
      <alignment horizontal="center" vertical="center" wrapText="1"/>
    </xf>
    <xf numFmtId="0" fontId="34" fillId="0" borderId="2" xfId="0" applyFont="1" applyFill="1" applyBorder="1" applyAlignment="1">
      <alignment horizontal="center" vertical="center"/>
    </xf>
    <xf numFmtId="0" fontId="34" fillId="0" borderId="3" xfId="0" applyFont="1" applyFill="1" applyBorder="1" applyAlignment="1">
      <alignment horizontal="center" vertical="center"/>
    </xf>
    <xf numFmtId="0" fontId="34" fillId="0" borderId="4" xfId="0" applyFont="1" applyFill="1" applyBorder="1" applyAlignment="1">
      <alignment horizontal="center" vertical="center"/>
    </xf>
    <xf numFmtId="0" fontId="4" fillId="3" borderId="1" xfId="0" applyFont="1" applyFill="1" applyBorder="1" applyAlignment="1">
      <alignment horizontal="center" vertical="center" wrapText="1"/>
    </xf>
    <xf numFmtId="164" fontId="22" fillId="0" borderId="1" xfId="0" applyNumberFormat="1" applyFont="1" applyFill="1" applyBorder="1" applyAlignment="1">
      <alignment horizontal="left" vertical="center" wrapText="1"/>
    </xf>
    <xf numFmtId="0" fontId="12" fillId="0" borderId="2" xfId="0" applyFont="1" applyFill="1" applyBorder="1" applyAlignment="1">
      <alignment horizontal="left" vertical="center" wrapText="1"/>
    </xf>
  </cellXfs>
  <cellStyles count="6">
    <cellStyle name="Comma" xfId="1" builtinId="3"/>
    <cellStyle name="Comma [0]" xfId="3" builtinId="6"/>
    <cellStyle name="Normal" xfId="0" builtinId="0"/>
    <cellStyle name="Normal 10" xfId="4" xr:uid="{00000000-0005-0000-0000-000003000000}"/>
    <cellStyle name="Normal 2" xfId="5" xr:uid="{1E7C8A61-E587-014D-863D-1FC2165AF8AF}"/>
    <cellStyle name="Normal 4" xfId="2" xr:uid="{00000000-0005-0000-0000-000004000000}"/>
  </cellStyles>
  <dxfs count="10">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92D050"/>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FFFF66"/>
        </patternFill>
      </fill>
    </dxf>
    <dxf>
      <font>
        <b/>
        <i val="0"/>
        <strike val="0"/>
        <color rgb="FF002060"/>
      </font>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359834</xdr:colOff>
      <xdr:row>0</xdr:row>
      <xdr:rowOff>83736</xdr:rowOff>
    </xdr:from>
    <xdr:to>
      <xdr:col>2</xdr:col>
      <xdr:colOff>1352550</xdr:colOff>
      <xdr:row>6</xdr:row>
      <xdr:rowOff>74081</xdr:rowOff>
    </xdr:to>
    <xdr:pic>
      <xdr:nvPicPr>
        <xdr:cNvPr id="2" name="Picture 1">
          <a:extLst>
            <a:ext uri="{FF2B5EF4-FFF2-40B4-BE49-F238E27FC236}">
              <a16:creationId xmlns:a16="http://schemas.microsoft.com/office/drawing/2014/main" id="{1F8BF150-019B-A542-A405-61491CA8B28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77434" y="83736"/>
          <a:ext cx="1030816" cy="1082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96"/>
  <sheetViews>
    <sheetView tabSelected="1" workbookViewId="0">
      <selection activeCell="B37" sqref="B37"/>
    </sheetView>
  </sheetViews>
  <sheetFormatPr baseColWidth="10" defaultColWidth="10.33203125" defaultRowHeight="13"/>
  <cols>
    <col min="1" max="1" width="10.33203125" style="16"/>
    <col min="2" max="2" width="11.6640625" style="16" bestFit="1" customWidth="1"/>
    <col min="3" max="3" width="63.1640625" style="16" customWidth="1"/>
    <col min="4" max="4" width="4.5" style="16" hidden="1" customWidth="1"/>
    <col min="5" max="5" width="18.5" style="16" hidden="1" customWidth="1"/>
    <col min="6" max="7" width="33.6640625" style="16" hidden="1" customWidth="1"/>
    <col min="8" max="8" width="71.33203125" style="16" customWidth="1"/>
    <col min="9" max="9" width="23.83203125" style="16" bestFit="1" customWidth="1"/>
    <col min="10" max="10" width="20.6640625" style="16" bestFit="1" customWidth="1"/>
    <col min="11" max="11" width="24" style="16" bestFit="1" customWidth="1"/>
    <col min="12" max="12" width="25.6640625" style="16" customWidth="1"/>
    <col min="13" max="13" width="16.83203125" style="16" customWidth="1"/>
    <col min="14" max="14" width="33.5" style="16" hidden="1" customWidth="1"/>
    <col min="15" max="15" width="65.5" style="16" hidden="1" customWidth="1"/>
    <col min="16" max="16" width="17.33203125" style="16" customWidth="1"/>
    <col min="17" max="17" width="19.1640625" style="16" customWidth="1"/>
    <col min="18" max="18" width="47.5" style="16" hidden="1" customWidth="1"/>
    <col min="19" max="19" width="18.83203125" style="16" customWidth="1"/>
    <col min="20" max="20" width="19" style="16" customWidth="1"/>
    <col min="21" max="21" width="48.83203125" style="16" customWidth="1"/>
    <col min="22" max="262" width="10.33203125" style="16"/>
    <col min="263" max="263" width="4.1640625" style="16" customWidth="1"/>
    <col min="264" max="264" width="25.5" style="16" customWidth="1"/>
    <col min="265" max="265" width="44.1640625" style="16" customWidth="1"/>
    <col min="266" max="266" width="17.6640625" style="16" customWidth="1"/>
    <col min="267" max="267" width="26.5" style="16" customWidth="1"/>
    <col min="268" max="268" width="12.33203125" style="16" customWidth="1"/>
    <col min="269" max="269" width="10.33203125" style="16"/>
    <col min="270" max="270" width="16.6640625" style="16" customWidth="1"/>
    <col min="271" max="271" width="18.5" style="16" customWidth="1"/>
    <col min="272" max="272" width="15.1640625" style="16" customWidth="1"/>
    <col min="273" max="273" width="17.6640625" style="16" customWidth="1"/>
    <col min="274" max="274" width="21.5" style="16" customWidth="1"/>
    <col min="275" max="518" width="10.33203125" style="16"/>
    <col min="519" max="519" width="4.1640625" style="16" customWidth="1"/>
    <col min="520" max="520" width="25.5" style="16" customWidth="1"/>
    <col min="521" max="521" width="44.1640625" style="16" customWidth="1"/>
    <col min="522" max="522" width="17.6640625" style="16" customWidth="1"/>
    <col min="523" max="523" width="26.5" style="16" customWidth="1"/>
    <col min="524" max="524" width="12.33203125" style="16" customWidth="1"/>
    <col min="525" max="525" width="10.33203125" style="16"/>
    <col min="526" max="526" width="16.6640625" style="16" customWidth="1"/>
    <col min="527" max="527" width="18.5" style="16" customWidth="1"/>
    <col min="528" max="528" width="15.1640625" style="16" customWidth="1"/>
    <col min="529" max="529" width="17.6640625" style="16" customWidth="1"/>
    <col min="530" max="530" width="21.5" style="16" customWidth="1"/>
    <col min="531" max="774" width="10.33203125" style="16"/>
    <col min="775" max="775" width="4.1640625" style="16" customWidth="1"/>
    <col min="776" max="776" width="25.5" style="16" customWidth="1"/>
    <col min="777" max="777" width="44.1640625" style="16" customWidth="1"/>
    <col min="778" max="778" width="17.6640625" style="16" customWidth="1"/>
    <col min="779" max="779" width="26.5" style="16" customWidth="1"/>
    <col min="780" max="780" width="12.33203125" style="16" customWidth="1"/>
    <col min="781" max="781" width="10.33203125" style="16"/>
    <col min="782" max="782" width="16.6640625" style="16" customWidth="1"/>
    <col min="783" max="783" width="18.5" style="16" customWidth="1"/>
    <col min="784" max="784" width="15.1640625" style="16" customWidth="1"/>
    <col min="785" max="785" width="17.6640625" style="16" customWidth="1"/>
    <col min="786" max="786" width="21.5" style="16" customWidth="1"/>
    <col min="787" max="1030" width="10.33203125" style="16"/>
    <col min="1031" max="1031" width="4.1640625" style="16" customWidth="1"/>
    <col min="1032" max="1032" width="25.5" style="16" customWidth="1"/>
    <col min="1033" max="1033" width="44.1640625" style="16" customWidth="1"/>
    <col min="1034" max="1034" width="17.6640625" style="16" customWidth="1"/>
    <col min="1035" max="1035" width="26.5" style="16" customWidth="1"/>
    <col min="1036" max="1036" width="12.33203125" style="16" customWidth="1"/>
    <col min="1037" max="1037" width="10.33203125" style="16"/>
    <col min="1038" max="1038" width="16.6640625" style="16" customWidth="1"/>
    <col min="1039" max="1039" width="18.5" style="16" customWidth="1"/>
    <col min="1040" max="1040" width="15.1640625" style="16" customWidth="1"/>
    <col min="1041" max="1041" width="17.6640625" style="16" customWidth="1"/>
    <col min="1042" max="1042" width="21.5" style="16" customWidth="1"/>
    <col min="1043" max="1286" width="10.33203125" style="16"/>
    <col min="1287" max="1287" width="4.1640625" style="16" customWidth="1"/>
    <col min="1288" max="1288" width="25.5" style="16" customWidth="1"/>
    <col min="1289" max="1289" width="44.1640625" style="16" customWidth="1"/>
    <col min="1290" max="1290" width="17.6640625" style="16" customWidth="1"/>
    <col min="1291" max="1291" width="26.5" style="16" customWidth="1"/>
    <col min="1292" max="1292" width="12.33203125" style="16" customWidth="1"/>
    <col min="1293" max="1293" width="10.33203125" style="16"/>
    <col min="1294" max="1294" width="16.6640625" style="16" customWidth="1"/>
    <col min="1295" max="1295" width="18.5" style="16" customWidth="1"/>
    <col min="1296" max="1296" width="15.1640625" style="16" customWidth="1"/>
    <col min="1297" max="1297" width="17.6640625" style="16" customWidth="1"/>
    <col min="1298" max="1298" width="21.5" style="16" customWidth="1"/>
    <col min="1299" max="1542" width="10.33203125" style="16"/>
    <col min="1543" max="1543" width="4.1640625" style="16" customWidth="1"/>
    <col min="1544" max="1544" width="25.5" style="16" customWidth="1"/>
    <col min="1545" max="1545" width="44.1640625" style="16" customWidth="1"/>
    <col min="1546" max="1546" width="17.6640625" style="16" customWidth="1"/>
    <col min="1547" max="1547" width="26.5" style="16" customWidth="1"/>
    <col min="1548" max="1548" width="12.33203125" style="16" customWidth="1"/>
    <col min="1549" max="1549" width="10.33203125" style="16"/>
    <col min="1550" max="1550" width="16.6640625" style="16" customWidth="1"/>
    <col min="1551" max="1551" width="18.5" style="16" customWidth="1"/>
    <col min="1552" max="1552" width="15.1640625" style="16" customWidth="1"/>
    <col min="1553" max="1553" width="17.6640625" style="16" customWidth="1"/>
    <col min="1554" max="1554" width="21.5" style="16" customWidth="1"/>
    <col min="1555" max="1798" width="10.33203125" style="16"/>
    <col min="1799" max="1799" width="4.1640625" style="16" customWidth="1"/>
    <col min="1800" max="1800" width="25.5" style="16" customWidth="1"/>
    <col min="1801" max="1801" width="44.1640625" style="16" customWidth="1"/>
    <col min="1802" max="1802" width="17.6640625" style="16" customWidth="1"/>
    <col min="1803" max="1803" width="26.5" style="16" customWidth="1"/>
    <col min="1804" max="1804" width="12.33203125" style="16" customWidth="1"/>
    <col min="1805" max="1805" width="10.33203125" style="16"/>
    <col min="1806" max="1806" width="16.6640625" style="16" customWidth="1"/>
    <col min="1807" max="1807" width="18.5" style="16" customWidth="1"/>
    <col min="1808" max="1808" width="15.1640625" style="16" customWidth="1"/>
    <col min="1809" max="1809" width="17.6640625" style="16" customWidth="1"/>
    <col min="1810" max="1810" width="21.5" style="16" customWidth="1"/>
    <col min="1811" max="2054" width="10.33203125" style="16"/>
    <col min="2055" max="2055" width="4.1640625" style="16" customWidth="1"/>
    <col min="2056" max="2056" width="25.5" style="16" customWidth="1"/>
    <col min="2057" max="2057" width="44.1640625" style="16" customWidth="1"/>
    <col min="2058" max="2058" width="17.6640625" style="16" customWidth="1"/>
    <col min="2059" max="2059" width="26.5" style="16" customWidth="1"/>
    <col min="2060" max="2060" width="12.33203125" style="16" customWidth="1"/>
    <col min="2061" max="2061" width="10.33203125" style="16"/>
    <col min="2062" max="2062" width="16.6640625" style="16" customWidth="1"/>
    <col min="2063" max="2063" width="18.5" style="16" customWidth="1"/>
    <col min="2064" max="2064" width="15.1640625" style="16" customWidth="1"/>
    <col min="2065" max="2065" width="17.6640625" style="16" customWidth="1"/>
    <col min="2066" max="2066" width="21.5" style="16" customWidth="1"/>
    <col min="2067" max="2310" width="10.33203125" style="16"/>
    <col min="2311" max="2311" width="4.1640625" style="16" customWidth="1"/>
    <col min="2312" max="2312" width="25.5" style="16" customWidth="1"/>
    <col min="2313" max="2313" width="44.1640625" style="16" customWidth="1"/>
    <col min="2314" max="2314" width="17.6640625" style="16" customWidth="1"/>
    <col min="2315" max="2315" width="26.5" style="16" customWidth="1"/>
    <col min="2316" max="2316" width="12.33203125" style="16" customWidth="1"/>
    <col min="2317" max="2317" width="10.33203125" style="16"/>
    <col min="2318" max="2318" width="16.6640625" style="16" customWidth="1"/>
    <col min="2319" max="2319" width="18.5" style="16" customWidth="1"/>
    <col min="2320" max="2320" width="15.1640625" style="16" customWidth="1"/>
    <col min="2321" max="2321" width="17.6640625" style="16" customWidth="1"/>
    <col min="2322" max="2322" width="21.5" style="16" customWidth="1"/>
    <col min="2323" max="2566" width="10.33203125" style="16"/>
    <col min="2567" max="2567" width="4.1640625" style="16" customWidth="1"/>
    <col min="2568" max="2568" width="25.5" style="16" customWidth="1"/>
    <col min="2569" max="2569" width="44.1640625" style="16" customWidth="1"/>
    <col min="2570" max="2570" width="17.6640625" style="16" customWidth="1"/>
    <col min="2571" max="2571" width="26.5" style="16" customWidth="1"/>
    <col min="2572" max="2572" width="12.33203125" style="16" customWidth="1"/>
    <col min="2573" max="2573" width="10.33203125" style="16"/>
    <col min="2574" max="2574" width="16.6640625" style="16" customWidth="1"/>
    <col min="2575" max="2575" width="18.5" style="16" customWidth="1"/>
    <col min="2576" max="2576" width="15.1640625" style="16" customWidth="1"/>
    <col min="2577" max="2577" width="17.6640625" style="16" customWidth="1"/>
    <col min="2578" max="2578" width="21.5" style="16" customWidth="1"/>
    <col min="2579" max="2822" width="10.33203125" style="16"/>
    <col min="2823" max="2823" width="4.1640625" style="16" customWidth="1"/>
    <col min="2824" max="2824" width="25.5" style="16" customWidth="1"/>
    <col min="2825" max="2825" width="44.1640625" style="16" customWidth="1"/>
    <col min="2826" max="2826" width="17.6640625" style="16" customWidth="1"/>
    <col min="2827" max="2827" width="26.5" style="16" customWidth="1"/>
    <col min="2828" max="2828" width="12.33203125" style="16" customWidth="1"/>
    <col min="2829" max="2829" width="10.33203125" style="16"/>
    <col min="2830" max="2830" width="16.6640625" style="16" customWidth="1"/>
    <col min="2831" max="2831" width="18.5" style="16" customWidth="1"/>
    <col min="2832" max="2832" width="15.1640625" style="16" customWidth="1"/>
    <col min="2833" max="2833" width="17.6640625" style="16" customWidth="1"/>
    <col min="2834" max="2834" width="21.5" style="16" customWidth="1"/>
    <col min="2835" max="3078" width="10.33203125" style="16"/>
    <col min="3079" max="3079" width="4.1640625" style="16" customWidth="1"/>
    <col min="3080" max="3080" width="25.5" style="16" customWidth="1"/>
    <col min="3081" max="3081" width="44.1640625" style="16" customWidth="1"/>
    <col min="3082" max="3082" width="17.6640625" style="16" customWidth="1"/>
    <col min="3083" max="3083" width="26.5" style="16" customWidth="1"/>
    <col min="3084" max="3084" width="12.33203125" style="16" customWidth="1"/>
    <col min="3085" max="3085" width="10.33203125" style="16"/>
    <col min="3086" max="3086" width="16.6640625" style="16" customWidth="1"/>
    <col min="3087" max="3087" width="18.5" style="16" customWidth="1"/>
    <col min="3088" max="3088" width="15.1640625" style="16" customWidth="1"/>
    <col min="3089" max="3089" width="17.6640625" style="16" customWidth="1"/>
    <col min="3090" max="3090" width="21.5" style="16" customWidth="1"/>
    <col min="3091" max="3334" width="10.33203125" style="16"/>
    <col min="3335" max="3335" width="4.1640625" style="16" customWidth="1"/>
    <col min="3336" max="3336" width="25.5" style="16" customWidth="1"/>
    <col min="3337" max="3337" width="44.1640625" style="16" customWidth="1"/>
    <col min="3338" max="3338" width="17.6640625" style="16" customWidth="1"/>
    <col min="3339" max="3339" width="26.5" style="16" customWidth="1"/>
    <col min="3340" max="3340" width="12.33203125" style="16" customWidth="1"/>
    <col min="3341" max="3341" width="10.33203125" style="16"/>
    <col min="3342" max="3342" width="16.6640625" style="16" customWidth="1"/>
    <col min="3343" max="3343" width="18.5" style="16" customWidth="1"/>
    <col min="3344" max="3344" width="15.1640625" style="16" customWidth="1"/>
    <col min="3345" max="3345" width="17.6640625" style="16" customWidth="1"/>
    <col min="3346" max="3346" width="21.5" style="16" customWidth="1"/>
    <col min="3347" max="3590" width="10.33203125" style="16"/>
    <col min="3591" max="3591" width="4.1640625" style="16" customWidth="1"/>
    <col min="3592" max="3592" width="25.5" style="16" customWidth="1"/>
    <col min="3593" max="3593" width="44.1640625" style="16" customWidth="1"/>
    <col min="3594" max="3594" width="17.6640625" style="16" customWidth="1"/>
    <col min="3595" max="3595" width="26.5" style="16" customWidth="1"/>
    <col min="3596" max="3596" width="12.33203125" style="16" customWidth="1"/>
    <col min="3597" max="3597" width="10.33203125" style="16"/>
    <col min="3598" max="3598" width="16.6640625" style="16" customWidth="1"/>
    <col min="3599" max="3599" width="18.5" style="16" customWidth="1"/>
    <col min="3600" max="3600" width="15.1640625" style="16" customWidth="1"/>
    <col min="3601" max="3601" width="17.6640625" style="16" customWidth="1"/>
    <col min="3602" max="3602" width="21.5" style="16" customWidth="1"/>
    <col min="3603" max="3846" width="10.33203125" style="16"/>
    <col min="3847" max="3847" width="4.1640625" style="16" customWidth="1"/>
    <col min="3848" max="3848" width="25.5" style="16" customWidth="1"/>
    <col min="3849" max="3849" width="44.1640625" style="16" customWidth="1"/>
    <col min="3850" max="3850" width="17.6640625" style="16" customWidth="1"/>
    <col min="3851" max="3851" width="26.5" style="16" customWidth="1"/>
    <col min="3852" max="3852" width="12.33203125" style="16" customWidth="1"/>
    <col min="3853" max="3853" width="10.33203125" style="16"/>
    <col min="3854" max="3854" width="16.6640625" style="16" customWidth="1"/>
    <col min="3855" max="3855" width="18.5" style="16" customWidth="1"/>
    <col min="3856" max="3856" width="15.1640625" style="16" customWidth="1"/>
    <col min="3857" max="3857" width="17.6640625" style="16" customWidth="1"/>
    <col min="3858" max="3858" width="21.5" style="16" customWidth="1"/>
    <col min="3859" max="4102" width="10.33203125" style="16"/>
    <col min="4103" max="4103" width="4.1640625" style="16" customWidth="1"/>
    <col min="4104" max="4104" width="25.5" style="16" customWidth="1"/>
    <col min="4105" max="4105" width="44.1640625" style="16" customWidth="1"/>
    <col min="4106" max="4106" width="17.6640625" style="16" customWidth="1"/>
    <col min="4107" max="4107" width="26.5" style="16" customWidth="1"/>
    <col min="4108" max="4108" width="12.33203125" style="16" customWidth="1"/>
    <col min="4109" max="4109" width="10.33203125" style="16"/>
    <col min="4110" max="4110" width="16.6640625" style="16" customWidth="1"/>
    <col min="4111" max="4111" width="18.5" style="16" customWidth="1"/>
    <col min="4112" max="4112" width="15.1640625" style="16" customWidth="1"/>
    <col min="4113" max="4113" width="17.6640625" style="16" customWidth="1"/>
    <col min="4114" max="4114" width="21.5" style="16" customWidth="1"/>
    <col min="4115" max="4358" width="10.33203125" style="16"/>
    <col min="4359" max="4359" width="4.1640625" style="16" customWidth="1"/>
    <col min="4360" max="4360" width="25.5" style="16" customWidth="1"/>
    <col min="4361" max="4361" width="44.1640625" style="16" customWidth="1"/>
    <col min="4362" max="4362" width="17.6640625" style="16" customWidth="1"/>
    <col min="4363" max="4363" width="26.5" style="16" customWidth="1"/>
    <col min="4364" max="4364" width="12.33203125" style="16" customWidth="1"/>
    <col min="4365" max="4365" width="10.33203125" style="16"/>
    <col min="4366" max="4366" width="16.6640625" style="16" customWidth="1"/>
    <col min="4367" max="4367" width="18.5" style="16" customWidth="1"/>
    <col min="4368" max="4368" width="15.1640625" style="16" customWidth="1"/>
    <col min="4369" max="4369" width="17.6640625" style="16" customWidth="1"/>
    <col min="4370" max="4370" width="21.5" style="16" customWidth="1"/>
    <col min="4371" max="4614" width="10.33203125" style="16"/>
    <col min="4615" max="4615" width="4.1640625" style="16" customWidth="1"/>
    <col min="4616" max="4616" width="25.5" style="16" customWidth="1"/>
    <col min="4617" max="4617" width="44.1640625" style="16" customWidth="1"/>
    <col min="4618" max="4618" width="17.6640625" style="16" customWidth="1"/>
    <col min="4619" max="4619" width="26.5" style="16" customWidth="1"/>
    <col min="4620" max="4620" width="12.33203125" style="16" customWidth="1"/>
    <col min="4621" max="4621" width="10.33203125" style="16"/>
    <col min="4622" max="4622" width="16.6640625" style="16" customWidth="1"/>
    <col min="4623" max="4623" width="18.5" style="16" customWidth="1"/>
    <col min="4624" max="4624" width="15.1640625" style="16" customWidth="1"/>
    <col min="4625" max="4625" width="17.6640625" style="16" customWidth="1"/>
    <col min="4626" max="4626" width="21.5" style="16" customWidth="1"/>
    <col min="4627" max="4870" width="10.33203125" style="16"/>
    <col min="4871" max="4871" width="4.1640625" style="16" customWidth="1"/>
    <col min="4872" max="4872" width="25.5" style="16" customWidth="1"/>
    <col min="4873" max="4873" width="44.1640625" style="16" customWidth="1"/>
    <col min="4874" max="4874" width="17.6640625" style="16" customWidth="1"/>
    <col min="4875" max="4875" width="26.5" style="16" customWidth="1"/>
    <col min="4876" max="4876" width="12.33203125" style="16" customWidth="1"/>
    <col min="4877" max="4877" width="10.33203125" style="16"/>
    <col min="4878" max="4878" width="16.6640625" style="16" customWidth="1"/>
    <col min="4879" max="4879" width="18.5" style="16" customWidth="1"/>
    <col min="4880" max="4880" width="15.1640625" style="16" customWidth="1"/>
    <col min="4881" max="4881" width="17.6640625" style="16" customWidth="1"/>
    <col min="4882" max="4882" width="21.5" style="16" customWidth="1"/>
    <col min="4883" max="5126" width="10.33203125" style="16"/>
    <col min="5127" max="5127" width="4.1640625" style="16" customWidth="1"/>
    <col min="5128" max="5128" width="25.5" style="16" customWidth="1"/>
    <col min="5129" max="5129" width="44.1640625" style="16" customWidth="1"/>
    <col min="5130" max="5130" width="17.6640625" style="16" customWidth="1"/>
    <col min="5131" max="5131" width="26.5" style="16" customWidth="1"/>
    <col min="5132" max="5132" width="12.33203125" style="16" customWidth="1"/>
    <col min="5133" max="5133" width="10.33203125" style="16"/>
    <col min="5134" max="5134" width="16.6640625" style="16" customWidth="1"/>
    <col min="5135" max="5135" width="18.5" style="16" customWidth="1"/>
    <col min="5136" max="5136" width="15.1640625" style="16" customWidth="1"/>
    <col min="5137" max="5137" width="17.6640625" style="16" customWidth="1"/>
    <col min="5138" max="5138" width="21.5" style="16" customWidth="1"/>
    <col min="5139" max="5382" width="10.33203125" style="16"/>
    <col min="5383" max="5383" width="4.1640625" style="16" customWidth="1"/>
    <col min="5384" max="5384" width="25.5" style="16" customWidth="1"/>
    <col min="5385" max="5385" width="44.1640625" style="16" customWidth="1"/>
    <col min="5386" max="5386" width="17.6640625" style="16" customWidth="1"/>
    <col min="5387" max="5387" width="26.5" style="16" customWidth="1"/>
    <col min="5388" max="5388" width="12.33203125" style="16" customWidth="1"/>
    <col min="5389" max="5389" width="10.33203125" style="16"/>
    <col min="5390" max="5390" width="16.6640625" style="16" customWidth="1"/>
    <col min="5391" max="5391" width="18.5" style="16" customWidth="1"/>
    <col min="5392" max="5392" width="15.1640625" style="16" customWidth="1"/>
    <col min="5393" max="5393" width="17.6640625" style="16" customWidth="1"/>
    <col min="5394" max="5394" width="21.5" style="16" customWidth="1"/>
    <col min="5395" max="5638" width="10.33203125" style="16"/>
    <col min="5639" max="5639" width="4.1640625" style="16" customWidth="1"/>
    <col min="5640" max="5640" width="25.5" style="16" customWidth="1"/>
    <col min="5641" max="5641" width="44.1640625" style="16" customWidth="1"/>
    <col min="5642" max="5642" width="17.6640625" style="16" customWidth="1"/>
    <col min="5643" max="5643" width="26.5" style="16" customWidth="1"/>
    <col min="5644" max="5644" width="12.33203125" style="16" customWidth="1"/>
    <col min="5645" max="5645" width="10.33203125" style="16"/>
    <col min="5646" max="5646" width="16.6640625" style="16" customWidth="1"/>
    <col min="5647" max="5647" width="18.5" style="16" customWidth="1"/>
    <col min="5648" max="5648" width="15.1640625" style="16" customWidth="1"/>
    <col min="5649" max="5649" width="17.6640625" style="16" customWidth="1"/>
    <col min="5650" max="5650" width="21.5" style="16" customWidth="1"/>
    <col min="5651" max="5894" width="10.33203125" style="16"/>
    <col min="5895" max="5895" width="4.1640625" style="16" customWidth="1"/>
    <col min="5896" max="5896" width="25.5" style="16" customWidth="1"/>
    <col min="5897" max="5897" width="44.1640625" style="16" customWidth="1"/>
    <col min="5898" max="5898" width="17.6640625" style="16" customWidth="1"/>
    <col min="5899" max="5899" width="26.5" style="16" customWidth="1"/>
    <col min="5900" max="5900" width="12.33203125" style="16" customWidth="1"/>
    <col min="5901" max="5901" width="10.33203125" style="16"/>
    <col min="5902" max="5902" width="16.6640625" style="16" customWidth="1"/>
    <col min="5903" max="5903" width="18.5" style="16" customWidth="1"/>
    <col min="5904" max="5904" width="15.1640625" style="16" customWidth="1"/>
    <col min="5905" max="5905" width="17.6640625" style="16" customWidth="1"/>
    <col min="5906" max="5906" width="21.5" style="16" customWidth="1"/>
    <col min="5907" max="6150" width="10.33203125" style="16"/>
    <col min="6151" max="6151" width="4.1640625" style="16" customWidth="1"/>
    <col min="6152" max="6152" width="25.5" style="16" customWidth="1"/>
    <col min="6153" max="6153" width="44.1640625" style="16" customWidth="1"/>
    <col min="6154" max="6154" width="17.6640625" style="16" customWidth="1"/>
    <col min="6155" max="6155" width="26.5" style="16" customWidth="1"/>
    <col min="6156" max="6156" width="12.33203125" style="16" customWidth="1"/>
    <col min="6157" max="6157" width="10.33203125" style="16"/>
    <col min="6158" max="6158" width="16.6640625" style="16" customWidth="1"/>
    <col min="6159" max="6159" width="18.5" style="16" customWidth="1"/>
    <col min="6160" max="6160" width="15.1640625" style="16" customWidth="1"/>
    <col min="6161" max="6161" width="17.6640625" style="16" customWidth="1"/>
    <col min="6162" max="6162" width="21.5" style="16" customWidth="1"/>
    <col min="6163" max="6406" width="10.33203125" style="16"/>
    <col min="6407" max="6407" width="4.1640625" style="16" customWidth="1"/>
    <col min="6408" max="6408" width="25.5" style="16" customWidth="1"/>
    <col min="6409" max="6409" width="44.1640625" style="16" customWidth="1"/>
    <col min="6410" max="6410" width="17.6640625" style="16" customWidth="1"/>
    <col min="6411" max="6411" width="26.5" style="16" customWidth="1"/>
    <col min="6412" max="6412" width="12.33203125" style="16" customWidth="1"/>
    <col min="6413" max="6413" width="10.33203125" style="16"/>
    <col min="6414" max="6414" width="16.6640625" style="16" customWidth="1"/>
    <col min="6415" max="6415" width="18.5" style="16" customWidth="1"/>
    <col min="6416" max="6416" width="15.1640625" style="16" customWidth="1"/>
    <col min="6417" max="6417" width="17.6640625" style="16" customWidth="1"/>
    <col min="6418" max="6418" width="21.5" style="16" customWidth="1"/>
    <col min="6419" max="6662" width="10.33203125" style="16"/>
    <col min="6663" max="6663" width="4.1640625" style="16" customWidth="1"/>
    <col min="6664" max="6664" width="25.5" style="16" customWidth="1"/>
    <col min="6665" max="6665" width="44.1640625" style="16" customWidth="1"/>
    <col min="6666" max="6666" width="17.6640625" style="16" customWidth="1"/>
    <col min="6667" max="6667" width="26.5" style="16" customWidth="1"/>
    <col min="6668" max="6668" width="12.33203125" style="16" customWidth="1"/>
    <col min="6669" max="6669" width="10.33203125" style="16"/>
    <col min="6670" max="6670" width="16.6640625" style="16" customWidth="1"/>
    <col min="6671" max="6671" width="18.5" style="16" customWidth="1"/>
    <col min="6672" max="6672" width="15.1640625" style="16" customWidth="1"/>
    <col min="6673" max="6673" width="17.6640625" style="16" customWidth="1"/>
    <col min="6674" max="6674" width="21.5" style="16" customWidth="1"/>
    <col min="6675" max="6918" width="10.33203125" style="16"/>
    <col min="6919" max="6919" width="4.1640625" style="16" customWidth="1"/>
    <col min="6920" max="6920" width="25.5" style="16" customWidth="1"/>
    <col min="6921" max="6921" width="44.1640625" style="16" customWidth="1"/>
    <col min="6922" max="6922" width="17.6640625" style="16" customWidth="1"/>
    <col min="6923" max="6923" width="26.5" style="16" customWidth="1"/>
    <col min="6924" max="6924" width="12.33203125" style="16" customWidth="1"/>
    <col min="6925" max="6925" width="10.33203125" style="16"/>
    <col min="6926" max="6926" width="16.6640625" style="16" customWidth="1"/>
    <col min="6927" max="6927" width="18.5" style="16" customWidth="1"/>
    <col min="6928" max="6928" width="15.1640625" style="16" customWidth="1"/>
    <col min="6929" max="6929" width="17.6640625" style="16" customWidth="1"/>
    <col min="6930" max="6930" width="21.5" style="16" customWidth="1"/>
    <col min="6931" max="7174" width="10.33203125" style="16"/>
    <col min="7175" max="7175" width="4.1640625" style="16" customWidth="1"/>
    <col min="7176" max="7176" width="25.5" style="16" customWidth="1"/>
    <col min="7177" max="7177" width="44.1640625" style="16" customWidth="1"/>
    <col min="7178" max="7178" width="17.6640625" style="16" customWidth="1"/>
    <col min="7179" max="7179" width="26.5" style="16" customWidth="1"/>
    <col min="7180" max="7180" width="12.33203125" style="16" customWidth="1"/>
    <col min="7181" max="7181" width="10.33203125" style="16"/>
    <col min="7182" max="7182" width="16.6640625" style="16" customWidth="1"/>
    <col min="7183" max="7183" width="18.5" style="16" customWidth="1"/>
    <col min="7184" max="7184" width="15.1640625" style="16" customWidth="1"/>
    <col min="7185" max="7185" width="17.6640625" style="16" customWidth="1"/>
    <col min="7186" max="7186" width="21.5" style="16" customWidth="1"/>
    <col min="7187" max="7430" width="10.33203125" style="16"/>
    <col min="7431" max="7431" width="4.1640625" style="16" customWidth="1"/>
    <col min="7432" max="7432" width="25.5" style="16" customWidth="1"/>
    <col min="7433" max="7433" width="44.1640625" style="16" customWidth="1"/>
    <col min="7434" max="7434" width="17.6640625" style="16" customWidth="1"/>
    <col min="7435" max="7435" width="26.5" style="16" customWidth="1"/>
    <col min="7436" max="7436" width="12.33203125" style="16" customWidth="1"/>
    <col min="7437" max="7437" width="10.33203125" style="16"/>
    <col min="7438" max="7438" width="16.6640625" style="16" customWidth="1"/>
    <col min="7439" max="7439" width="18.5" style="16" customWidth="1"/>
    <col min="7440" max="7440" width="15.1640625" style="16" customWidth="1"/>
    <col min="7441" max="7441" width="17.6640625" style="16" customWidth="1"/>
    <col min="7442" max="7442" width="21.5" style="16" customWidth="1"/>
    <col min="7443" max="7686" width="10.33203125" style="16"/>
    <col min="7687" max="7687" width="4.1640625" style="16" customWidth="1"/>
    <col min="7688" max="7688" width="25.5" style="16" customWidth="1"/>
    <col min="7689" max="7689" width="44.1640625" style="16" customWidth="1"/>
    <col min="7690" max="7690" width="17.6640625" style="16" customWidth="1"/>
    <col min="7691" max="7691" width="26.5" style="16" customWidth="1"/>
    <col min="7692" max="7692" width="12.33203125" style="16" customWidth="1"/>
    <col min="7693" max="7693" width="10.33203125" style="16"/>
    <col min="7694" max="7694" width="16.6640625" style="16" customWidth="1"/>
    <col min="7695" max="7695" width="18.5" style="16" customWidth="1"/>
    <col min="7696" max="7696" width="15.1640625" style="16" customWidth="1"/>
    <col min="7697" max="7697" width="17.6640625" style="16" customWidth="1"/>
    <col min="7698" max="7698" width="21.5" style="16" customWidth="1"/>
    <col min="7699" max="7942" width="10.33203125" style="16"/>
    <col min="7943" max="7943" width="4.1640625" style="16" customWidth="1"/>
    <col min="7944" max="7944" width="25.5" style="16" customWidth="1"/>
    <col min="7945" max="7945" width="44.1640625" style="16" customWidth="1"/>
    <col min="7946" max="7946" width="17.6640625" style="16" customWidth="1"/>
    <col min="7947" max="7947" width="26.5" style="16" customWidth="1"/>
    <col min="7948" max="7948" width="12.33203125" style="16" customWidth="1"/>
    <col min="7949" max="7949" width="10.33203125" style="16"/>
    <col min="7950" max="7950" width="16.6640625" style="16" customWidth="1"/>
    <col min="7951" max="7951" width="18.5" style="16" customWidth="1"/>
    <col min="7952" max="7952" width="15.1640625" style="16" customWidth="1"/>
    <col min="7953" max="7953" width="17.6640625" style="16" customWidth="1"/>
    <col min="7954" max="7954" width="21.5" style="16" customWidth="1"/>
    <col min="7955" max="8198" width="10.33203125" style="16"/>
    <col min="8199" max="8199" width="4.1640625" style="16" customWidth="1"/>
    <col min="8200" max="8200" width="25.5" style="16" customWidth="1"/>
    <col min="8201" max="8201" width="44.1640625" style="16" customWidth="1"/>
    <col min="8202" max="8202" width="17.6640625" style="16" customWidth="1"/>
    <col min="8203" max="8203" width="26.5" style="16" customWidth="1"/>
    <col min="8204" max="8204" width="12.33203125" style="16" customWidth="1"/>
    <col min="8205" max="8205" width="10.33203125" style="16"/>
    <col min="8206" max="8206" width="16.6640625" style="16" customWidth="1"/>
    <col min="8207" max="8207" width="18.5" style="16" customWidth="1"/>
    <col min="8208" max="8208" width="15.1640625" style="16" customWidth="1"/>
    <col min="8209" max="8209" width="17.6640625" style="16" customWidth="1"/>
    <col min="8210" max="8210" width="21.5" style="16" customWidth="1"/>
    <col min="8211" max="8454" width="10.33203125" style="16"/>
    <col min="8455" max="8455" width="4.1640625" style="16" customWidth="1"/>
    <col min="8456" max="8456" width="25.5" style="16" customWidth="1"/>
    <col min="8457" max="8457" width="44.1640625" style="16" customWidth="1"/>
    <col min="8458" max="8458" width="17.6640625" style="16" customWidth="1"/>
    <col min="8459" max="8459" width="26.5" style="16" customWidth="1"/>
    <col min="8460" max="8460" width="12.33203125" style="16" customWidth="1"/>
    <col min="8461" max="8461" width="10.33203125" style="16"/>
    <col min="8462" max="8462" width="16.6640625" style="16" customWidth="1"/>
    <col min="8463" max="8463" width="18.5" style="16" customWidth="1"/>
    <col min="8464" max="8464" width="15.1640625" style="16" customWidth="1"/>
    <col min="8465" max="8465" width="17.6640625" style="16" customWidth="1"/>
    <col min="8466" max="8466" width="21.5" style="16" customWidth="1"/>
    <col min="8467" max="8710" width="10.33203125" style="16"/>
    <col min="8711" max="8711" width="4.1640625" style="16" customWidth="1"/>
    <col min="8712" max="8712" width="25.5" style="16" customWidth="1"/>
    <col min="8713" max="8713" width="44.1640625" style="16" customWidth="1"/>
    <col min="8714" max="8714" width="17.6640625" style="16" customWidth="1"/>
    <col min="8715" max="8715" width="26.5" style="16" customWidth="1"/>
    <col min="8716" max="8716" width="12.33203125" style="16" customWidth="1"/>
    <col min="8717" max="8717" width="10.33203125" style="16"/>
    <col min="8718" max="8718" width="16.6640625" style="16" customWidth="1"/>
    <col min="8719" max="8719" width="18.5" style="16" customWidth="1"/>
    <col min="8720" max="8720" width="15.1640625" style="16" customWidth="1"/>
    <col min="8721" max="8721" width="17.6640625" style="16" customWidth="1"/>
    <col min="8722" max="8722" width="21.5" style="16" customWidth="1"/>
    <col min="8723" max="8966" width="10.33203125" style="16"/>
    <col min="8967" max="8967" width="4.1640625" style="16" customWidth="1"/>
    <col min="8968" max="8968" width="25.5" style="16" customWidth="1"/>
    <col min="8969" max="8969" width="44.1640625" style="16" customWidth="1"/>
    <col min="8970" max="8970" width="17.6640625" style="16" customWidth="1"/>
    <col min="8971" max="8971" width="26.5" style="16" customWidth="1"/>
    <col min="8972" max="8972" width="12.33203125" style="16" customWidth="1"/>
    <col min="8973" max="8973" width="10.33203125" style="16"/>
    <col min="8974" max="8974" width="16.6640625" style="16" customWidth="1"/>
    <col min="8975" max="8975" width="18.5" style="16" customWidth="1"/>
    <col min="8976" max="8976" width="15.1640625" style="16" customWidth="1"/>
    <col min="8977" max="8977" width="17.6640625" style="16" customWidth="1"/>
    <col min="8978" max="8978" width="21.5" style="16" customWidth="1"/>
    <col min="8979" max="9222" width="10.33203125" style="16"/>
    <col min="9223" max="9223" width="4.1640625" style="16" customWidth="1"/>
    <col min="9224" max="9224" width="25.5" style="16" customWidth="1"/>
    <col min="9225" max="9225" width="44.1640625" style="16" customWidth="1"/>
    <col min="9226" max="9226" width="17.6640625" style="16" customWidth="1"/>
    <col min="9227" max="9227" width="26.5" style="16" customWidth="1"/>
    <col min="9228" max="9228" width="12.33203125" style="16" customWidth="1"/>
    <col min="9229" max="9229" width="10.33203125" style="16"/>
    <col min="9230" max="9230" width="16.6640625" style="16" customWidth="1"/>
    <col min="9231" max="9231" width="18.5" style="16" customWidth="1"/>
    <col min="9232" max="9232" width="15.1640625" style="16" customWidth="1"/>
    <col min="9233" max="9233" width="17.6640625" style="16" customWidth="1"/>
    <col min="9234" max="9234" width="21.5" style="16" customWidth="1"/>
    <col min="9235" max="9478" width="10.33203125" style="16"/>
    <col min="9479" max="9479" width="4.1640625" style="16" customWidth="1"/>
    <col min="9480" max="9480" width="25.5" style="16" customWidth="1"/>
    <col min="9481" max="9481" width="44.1640625" style="16" customWidth="1"/>
    <col min="9482" max="9482" width="17.6640625" style="16" customWidth="1"/>
    <col min="9483" max="9483" width="26.5" style="16" customWidth="1"/>
    <col min="9484" max="9484" width="12.33203125" style="16" customWidth="1"/>
    <col min="9485" max="9485" width="10.33203125" style="16"/>
    <col min="9486" max="9486" width="16.6640625" style="16" customWidth="1"/>
    <col min="9487" max="9487" width="18.5" style="16" customWidth="1"/>
    <col min="9488" max="9488" width="15.1640625" style="16" customWidth="1"/>
    <col min="9489" max="9489" width="17.6640625" style="16" customWidth="1"/>
    <col min="9490" max="9490" width="21.5" style="16" customWidth="1"/>
    <col min="9491" max="9734" width="10.33203125" style="16"/>
    <col min="9735" max="9735" width="4.1640625" style="16" customWidth="1"/>
    <col min="9736" max="9736" width="25.5" style="16" customWidth="1"/>
    <col min="9737" max="9737" width="44.1640625" style="16" customWidth="1"/>
    <col min="9738" max="9738" width="17.6640625" style="16" customWidth="1"/>
    <col min="9739" max="9739" width="26.5" style="16" customWidth="1"/>
    <col min="9740" max="9740" width="12.33203125" style="16" customWidth="1"/>
    <col min="9741" max="9741" width="10.33203125" style="16"/>
    <col min="9742" max="9742" width="16.6640625" style="16" customWidth="1"/>
    <col min="9743" max="9743" width="18.5" style="16" customWidth="1"/>
    <col min="9744" max="9744" width="15.1640625" style="16" customWidth="1"/>
    <col min="9745" max="9745" width="17.6640625" style="16" customWidth="1"/>
    <col min="9746" max="9746" width="21.5" style="16" customWidth="1"/>
    <col min="9747" max="9990" width="10.33203125" style="16"/>
    <col min="9991" max="9991" width="4.1640625" style="16" customWidth="1"/>
    <col min="9992" max="9992" width="25.5" style="16" customWidth="1"/>
    <col min="9993" max="9993" width="44.1640625" style="16" customWidth="1"/>
    <col min="9994" max="9994" width="17.6640625" style="16" customWidth="1"/>
    <col min="9995" max="9995" width="26.5" style="16" customWidth="1"/>
    <col min="9996" max="9996" width="12.33203125" style="16" customWidth="1"/>
    <col min="9997" max="9997" width="10.33203125" style="16"/>
    <col min="9998" max="9998" width="16.6640625" style="16" customWidth="1"/>
    <col min="9999" max="9999" width="18.5" style="16" customWidth="1"/>
    <col min="10000" max="10000" width="15.1640625" style="16" customWidth="1"/>
    <col min="10001" max="10001" width="17.6640625" style="16" customWidth="1"/>
    <col min="10002" max="10002" width="21.5" style="16" customWidth="1"/>
    <col min="10003" max="10246" width="10.33203125" style="16"/>
    <col min="10247" max="10247" width="4.1640625" style="16" customWidth="1"/>
    <col min="10248" max="10248" width="25.5" style="16" customWidth="1"/>
    <col min="10249" max="10249" width="44.1640625" style="16" customWidth="1"/>
    <col min="10250" max="10250" width="17.6640625" style="16" customWidth="1"/>
    <col min="10251" max="10251" width="26.5" style="16" customWidth="1"/>
    <col min="10252" max="10252" width="12.33203125" style="16" customWidth="1"/>
    <col min="10253" max="10253" width="10.33203125" style="16"/>
    <col min="10254" max="10254" width="16.6640625" style="16" customWidth="1"/>
    <col min="10255" max="10255" width="18.5" style="16" customWidth="1"/>
    <col min="10256" max="10256" width="15.1640625" style="16" customWidth="1"/>
    <col min="10257" max="10257" width="17.6640625" style="16" customWidth="1"/>
    <col min="10258" max="10258" width="21.5" style="16" customWidth="1"/>
    <col min="10259" max="10502" width="10.33203125" style="16"/>
    <col min="10503" max="10503" width="4.1640625" style="16" customWidth="1"/>
    <col min="10504" max="10504" width="25.5" style="16" customWidth="1"/>
    <col min="10505" max="10505" width="44.1640625" style="16" customWidth="1"/>
    <col min="10506" max="10506" width="17.6640625" style="16" customWidth="1"/>
    <col min="10507" max="10507" width="26.5" style="16" customWidth="1"/>
    <col min="10508" max="10508" width="12.33203125" style="16" customWidth="1"/>
    <col min="10509" max="10509" width="10.33203125" style="16"/>
    <col min="10510" max="10510" width="16.6640625" style="16" customWidth="1"/>
    <col min="10511" max="10511" width="18.5" style="16" customWidth="1"/>
    <col min="10512" max="10512" width="15.1640625" style="16" customWidth="1"/>
    <col min="10513" max="10513" width="17.6640625" style="16" customWidth="1"/>
    <col min="10514" max="10514" width="21.5" style="16" customWidth="1"/>
    <col min="10515" max="10758" width="10.33203125" style="16"/>
    <col min="10759" max="10759" width="4.1640625" style="16" customWidth="1"/>
    <col min="10760" max="10760" width="25.5" style="16" customWidth="1"/>
    <col min="10761" max="10761" width="44.1640625" style="16" customWidth="1"/>
    <col min="10762" max="10762" width="17.6640625" style="16" customWidth="1"/>
    <col min="10763" max="10763" width="26.5" style="16" customWidth="1"/>
    <col min="10764" max="10764" width="12.33203125" style="16" customWidth="1"/>
    <col min="10765" max="10765" width="10.33203125" style="16"/>
    <col min="10766" max="10766" width="16.6640625" style="16" customWidth="1"/>
    <col min="10767" max="10767" width="18.5" style="16" customWidth="1"/>
    <col min="10768" max="10768" width="15.1640625" style="16" customWidth="1"/>
    <col min="10769" max="10769" width="17.6640625" style="16" customWidth="1"/>
    <col min="10770" max="10770" width="21.5" style="16" customWidth="1"/>
    <col min="10771" max="11014" width="10.33203125" style="16"/>
    <col min="11015" max="11015" width="4.1640625" style="16" customWidth="1"/>
    <col min="11016" max="11016" width="25.5" style="16" customWidth="1"/>
    <col min="11017" max="11017" width="44.1640625" style="16" customWidth="1"/>
    <col min="11018" max="11018" width="17.6640625" style="16" customWidth="1"/>
    <col min="11019" max="11019" width="26.5" style="16" customWidth="1"/>
    <col min="11020" max="11020" width="12.33203125" style="16" customWidth="1"/>
    <col min="11021" max="11021" width="10.33203125" style="16"/>
    <col min="11022" max="11022" width="16.6640625" style="16" customWidth="1"/>
    <col min="11023" max="11023" width="18.5" style="16" customWidth="1"/>
    <col min="11024" max="11024" width="15.1640625" style="16" customWidth="1"/>
    <col min="11025" max="11025" width="17.6640625" style="16" customWidth="1"/>
    <col min="11026" max="11026" width="21.5" style="16" customWidth="1"/>
    <col min="11027" max="11270" width="10.33203125" style="16"/>
    <col min="11271" max="11271" width="4.1640625" style="16" customWidth="1"/>
    <col min="11272" max="11272" width="25.5" style="16" customWidth="1"/>
    <col min="11273" max="11273" width="44.1640625" style="16" customWidth="1"/>
    <col min="11274" max="11274" width="17.6640625" style="16" customWidth="1"/>
    <col min="11275" max="11275" width="26.5" style="16" customWidth="1"/>
    <col min="11276" max="11276" width="12.33203125" style="16" customWidth="1"/>
    <col min="11277" max="11277" width="10.33203125" style="16"/>
    <col min="11278" max="11278" width="16.6640625" style="16" customWidth="1"/>
    <col min="11279" max="11279" width="18.5" style="16" customWidth="1"/>
    <col min="11280" max="11280" width="15.1640625" style="16" customWidth="1"/>
    <col min="11281" max="11281" width="17.6640625" style="16" customWidth="1"/>
    <col min="11282" max="11282" width="21.5" style="16" customWidth="1"/>
    <col min="11283" max="11526" width="10.33203125" style="16"/>
    <col min="11527" max="11527" width="4.1640625" style="16" customWidth="1"/>
    <col min="11528" max="11528" width="25.5" style="16" customWidth="1"/>
    <col min="11529" max="11529" width="44.1640625" style="16" customWidth="1"/>
    <col min="11530" max="11530" width="17.6640625" style="16" customWidth="1"/>
    <col min="11531" max="11531" width="26.5" style="16" customWidth="1"/>
    <col min="11532" max="11532" width="12.33203125" style="16" customWidth="1"/>
    <col min="11533" max="11533" width="10.33203125" style="16"/>
    <col min="11534" max="11534" width="16.6640625" style="16" customWidth="1"/>
    <col min="11535" max="11535" width="18.5" style="16" customWidth="1"/>
    <col min="11536" max="11536" width="15.1640625" style="16" customWidth="1"/>
    <col min="11537" max="11537" width="17.6640625" style="16" customWidth="1"/>
    <col min="11538" max="11538" width="21.5" style="16" customWidth="1"/>
    <col min="11539" max="11782" width="10.33203125" style="16"/>
    <col min="11783" max="11783" width="4.1640625" style="16" customWidth="1"/>
    <col min="11784" max="11784" width="25.5" style="16" customWidth="1"/>
    <col min="11785" max="11785" width="44.1640625" style="16" customWidth="1"/>
    <col min="11786" max="11786" width="17.6640625" style="16" customWidth="1"/>
    <col min="11787" max="11787" width="26.5" style="16" customWidth="1"/>
    <col min="11788" max="11788" width="12.33203125" style="16" customWidth="1"/>
    <col min="11789" max="11789" width="10.33203125" style="16"/>
    <col min="11790" max="11790" width="16.6640625" style="16" customWidth="1"/>
    <col min="11791" max="11791" width="18.5" style="16" customWidth="1"/>
    <col min="11792" max="11792" width="15.1640625" style="16" customWidth="1"/>
    <col min="11793" max="11793" width="17.6640625" style="16" customWidth="1"/>
    <col min="11794" max="11794" width="21.5" style="16" customWidth="1"/>
    <col min="11795" max="12038" width="10.33203125" style="16"/>
    <col min="12039" max="12039" width="4.1640625" style="16" customWidth="1"/>
    <col min="12040" max="12040" width="25.5" style="16" customWidth="1"/>
    <col min="12041" max="12041" width="44.1640625" style="16" customWidth="1"/>
    <col min="12042" max="12042" width="17.6640625" style="16" customWidth="1"/>
    <col min="12043" max="12043" width="26.5" style="16" customWidth="1"/>
    <col min="12044" max="12044" width="12.33203125" style="16" customWidth="1"/>
    <col min="12045" max="12045" width="10.33203125" style="16"/>
    <col min="12046" max="12046" width="16.6640625" style="16" customWidth="1"/>
    <col min="12047" max="12047" width="18.5" style="16" customWidth="1"/>
    <col min="12048" max="12048" width="15.1640625" style="16" customWidth="1"/>
    <col min="12049" max="12049" width="17.6640625" style="16" customWidth="1"/>
    <col min="12050" max="12050" width="21.5" style="16" customWidth="1"/>
    <col min="12051" max="12294" width="10.33203125" style="16"/>
    <col min="12295" max="12295" width="4.1640625" style="16" customWidth="1"/>
    <col min="12296" max="12296" width="25.5" style="16" customWidth="1"/>
    <col min="12297" max="12297" width="44.1640625" style="16" customWidth="1"/>
    <col min="12298" max="12298" width="17.6640625" style="16" customWidth="1"/>
    <col min="12299" max="12299" width="26.5" style="16" customWidth="1"/>
    <col min="12300" max="12300" width="12.33203125" style="16" customWidth="1"/>
    <col min="12301" max="12301" width="10.33203125" style="16"/>
    <col min="12302" max="12302" width="16.6640625" style="16" customWidth="1"/>
    <col min="12303" max="12303" width="18.5" style="16" customWidth="1"/>
    <col min="12304" max="12304" width="15.1640625" style="16" customWidth="1"/>
    <col min="12305" max="12305" width="17.6640625" style="16" customWidth="1"/>
    <col min="12306" max="12306" width="21.5" style="16" customWidth="1"/>
    <col min="12307" max="12550" width="10.33203125" style="16"/>
    <col min="12551" max="12551" width="4.1640625" style="16" customWidth="1"/>
    <col min="12552" max="12552" width="25.5" style="16" customWidth="1"/>
    <col min="12553" max="12553" width="44.1640625" style="16" customWidth="1"/>
    <col min="12554" max="12554" width="17.6640625" style="16" customWidth="1"/>
    <col min="12555" max="12555" width="26.5" style="16" customWidth="1"/>
    <col min="12556" max="12556" width="12.33203125" style="16" customWidth="1"/>
    <col min="12557" max="12557" width="10.33203125" style="16"/>
    <col min="12558" max="12558" width="16.6640625" style="16" customWidth="1"/>
    <col min="12559" max="12559" width="18.5" style="16" customWidth="1"/>
    <col min="12560" max="12560" width="15.1640625" style="16" customWidth="1"/>
    <col min="12561" max="12561" width="17.6640625" style="16" customWidth="1"/>
    <col min="12562" max="12562" width="21.5" style="16" customWidth="1"/>
    <col min="12563" max="12806" width="10.33203125" style="16"/>
    <col min="12807" max="12807" width="4.1640625" style="16" customWidth="1"/>
    <col min="12808" max="12808" width="25.5" style="16" customWidth="1"/>
    <col min="12809" max="12809" width="44.1640625" style="16" customWidth="1"/>
    <col min="12810" max="12810" width="17.6640625" style="16" customWidth="1"/>
    <col min="12811" max="12811" width="26.5" style="16" customWidth="1"/>
    <col min="12812" max="12812" width="12.33203125" style="16" customWidth="1"/>
    <col min="12813" max="12813" width="10.33203125" style="16"/>
    <col min="12814" max="12814" width="16.6640625" style="16" customWidth="1"/>
    <col min="12815" max="12815" width="18.5" style="16" customWidth="1"/>
    <col min="12816" max="12816" width="15.1640625" style="16" customWidth="1"/>
    <col min="12817" max="12817" width="17.6640625" style="16" customWidth="1"/>
    <col min="12818" max="12818" width="21.5" style="16" customWidth="1"/>
    <col min="12819" max="13062" width="10.33203125" style="16"/>
    <col min="13063" max="13063" width="4.1640625" style="16" customWidth="1"/>
    <col min="13064" max="13064" width="25.5" style="16" customWidth="1"/>
    <col min="13065" max="13065" width="44.1640625" style="16" customWidth="1"/>
    <col min="13066" max="13066" width="17.6640625" style="16" customWidth="1"/>
    <col min="13067" max="13067" width="26.5" style="16" customWidth="1"/>
    <col min="13068" max="13068" width="12.33203125" style="16" customWidth="1"/>
    <col min="13069" max="13069" width="10.33203125" style="16"/>
    <col min="13070" max="13070" width="16.6640625" style="16" customWidth="1"/>
    <col min="13071" max="13071" width="18.5" style="16" customWidth="1"/>
    <col min="13072" max="13072" width="15.1640625" style="16" customWidth="1"/>
    <col min="13073" max="13073" width="17.6640625" style="16" customWidth="1"/>
    <col min="13074" max="13074" width="21.5" style="16" customWidth="1"/>
    <col min="13075" max="13318" width="10.33203125" style="16"/>
    <col min="13319" max="13319" width="4.1640625" style="16" customWidth="1"/>
    <col min="13320" max="13320" width="25.5" style="16" customWidth="1"/>
    <col min="13321" max="13321" width="44.1640625" style="16" customWidth="1"/>
    <col min="13322" max="13322" width="17.6640625" style="16" customWidth="1"/>
    <col min="13323" max="13323" width="26.5" style="16" customWidth="1"/>
    <col min="13324" max="13324" width="12.33203125" style="16" customWidth="1"/>
    <col min="13325" max="13325" width="10.33203125" style="16"/>
    <col min="13326" max="13326" width="16.6640625" style="16" customWidth="1"/>
    <col min="13327" max="13327" width="18.5" style="16" customWidth="1"/>
    <col min="13328" max="13328" width="15.1640625" style="16" customWidth="1"/>
    <col min="13329" max="13329" width="17.6640625" style="16" customWidth="1"/>
    <col min="13330" max="13330" width="21.5" style="16" customWidth="1"/>
    <col min="13331" max="13574" width="10.33203125" style="16"/>
    <col min="13575" max="13575" width="4.1640625" style="16" customWidth="1"/>
    <col min="13576" max="13576" width="25.5" style="16" customWidth="1"/>
    <col min="13577" max="13577" width="44.1640625" style="16" customWidth="1"/>
    <col min="13578" max="13578" width="17.6640625" style="16" customWidth="1"/>
    <col min="13579" max="13579" width="26.5" style="16" customWidth="1"/>
    <col min="13580" max="13580" width="12.33203125" style="16" customWidth="1"/>
    <col min="13581" max="13581" width="10.33203125" style="16"/>
    <col min="13582" max="13582" width="16.6640625" style="16" customWidth="1"/>
    <col min="13583" max="13583" width="18.5" style="16" customWidth="1"/>
    <col min="13584" max="13584" width="15.1640625" style="16" customWidth="1"/>
    <col min="13585" max="13585" width="17.6640625" style="16" customWidth="1"/>
    <col min="13586" max="13586" width="21.5" style="16" customWidth="1"/>
    <col min="13587" max="13830" width="10.33203125" style="16"/>
    <col min="13831" max="13831" width="4.1640625" style="16" customWidth="1"/>
    <col min="13832" max="13832" width="25.5" style="16" customWidth="1"/>
    <col min="13833" max="13833" width="44.1640625" style="16" customWidth="1"/>
    <col min="13834" max="13834" width="17.6640625" style="16" customWidth="1"/>
    <col min="13835" max="13835" width="26.5" style="16" customWidth="1"/>
    <col min="13836" max="13836" width="12.33203125" style="16" customWidth="1"/>
    <col min="13837" max="13837" width="10.33203125" style="16"/>
    <col min="13838" max="13838" width="16.6640625" style="16" customWidth="1"/>
    <col min="13839" max="13839" width="18.5" style="16" customWidth="1"/>
    <col min="13840" max="13840" width="15.1640625" style="16" customWidth="1"/>
    <col min="13841" max="13841" width="17.6640625" style="16" customWidth="1"/>
    <col min="13842" max="13842" width="21.5" style="16" customWidth="1"/>
    <col min="13843" max="14086" width="10.33203125" style="16"/>
    <col min="14087" max="14087" width="4.1640625" style="16" customWidth="1"/>
    <col min="14088" max="14088" width="25.5" style="16" customWidth="1"/>
    <col min="14089" max="14089" width="44.1640625" style="16" customWidth="1"/>
    <col min="14090" max="14090" width="17.6640625" style="16" customWidth="1"/>
    <col min="14091" max="14091" width="26.5" style="16" customWidth="1"/>
    <col min="14092" max="14092" width="12.33203125" style="16" customWidth="1"/>
    <col min="14093" max="14093" width="10.33203125" style="16"/>
    <col min="14094" max="14094" width="16.6640625" style="16" customWidth="1"/>
    <col min="14095" max="14095" width="18.5" style="16" customWidth="1"/>
    <col min="14096" max="14096" width="15.1640625" style="16" customWidth="1"/>
    <col min="14097" max="14097" width="17.6640625" style="16" customWidth="1"/>
    <col min="14098" max="14098" width="21.5" style="16" customWidth="1"/>
    <col min="14099" max="14342" width="10.33203125" style="16"/>
    <col min="14343" max="14343" width="4.1640625" style="16" customWidth="1"/>
    <col min="14344" max="14344" width="25.5" style="16" customWidth="1"/>
    <col min="14345" max="14345" width="44.1640625" style="16" customWidth="1"/>
    <col min="14346" max="14346" width="17.6640625" style="16" customWidth="1"/>
    <col min="14347" max="14347" width="26.5" style="16" customWidth="1"/>
    <col min="14348" max="14348" width="12.33203125" style="16" customWidth="1"/>
    <col min="14349" max="14349" width="10.33203125" style="16"/>
    <col min="14350" max="14350" width="16.6640625" style="16" customWidth="1"/>
    <col min="14351" max="14351" width="18.5" style="16" customWidth="1"/>
    <col min="14352" max="14352" width="15.1640625" style="16" customWidth="1"/>
    <col min="14353" max="14353" width="17.6640625" style="16" customWidth="1"/>
    <col min="14354" max="14354" width="21.5" style="16" customWidth="1"/>
    <col min="14355" max="14598" width="10.33203125" style="16"/>
    <col min="14599" max="14599" width="4.1640625" style="16" customWidth="1"/>
    <col min="14600" max="14600" width="25.5" style="16" customWidth="1"/>
    <col min="14601" max="14601" width="44.1640625" style="16" customWidth="1"/>
    <col min="14602" max="14602" width="17.6640625" style="16" customWidth="1"/>
    <col min="14603" max="14603" width="26.5" style="16" customWidth="1"/>
    <col min="14604" max="14604" width="12.33203125" style="16" customWidth="1"/>
    <col min="14605" max="14605" width="10.33203125" style="16"/>
    <col min="14606" max="14606" width="16.6640625" style="16" customWidth="1"/>
    <col min="14607" max="14607" width="18.5" style="16" customWidth="1"/>
    <col min="14608" max="14608" width="15.1640625" style="16" customWidth="1"/>
    <col min="14609" max="14609" width="17.6640625" style="16" customWidth="1"/>
    <col min="14610" max="14610" width="21.5" style="16" customWidth="1"/>
    <col min="14611" max="14854" width="10.33203125" style="16"/>
    <col min="14855" max="14855" width="4.1640625" style="16" customWidth="1"/>
    <col min="14856" max="14856" width="25.5" style="16" customWidth="1"/>
    <col min="14857" max="14857" width="44.1640625" style="16" customWidth="1"/>
    <col min="14858" max="14858" width="17.6640625" style="16" customWidth="1"/>
    <col min="14859" max="14859" width="26.5" style="16" customWidth="1"/>
    <col min="14860" max="14860" width="12.33203125" style="16" customWidth="1"/>
    <col min="14861" max="14861" width="10.33203125" style="16"/>
    <col min="14862" max="14862" width="16.6640625" style="16" customWidth="1"/>
    <col min="14863" max="14863" width="18.5" style="16" customWidth="1"/>
    <col min="14864" max="14864" width="15.1640625" style="16" customWidth="1"/>
    <col min="14865" max="14865" width="17.6640625" style="16" customWidth="1"/>
    <col min="14866" max="14866" width="21.5" style="16" customWidth="1"/>
    <col min="14867" max="15110" width="10.33203125" style="16"/>
    <col min="15111" max="15111" width="4.1640625" style="16" customWidth="1"/>
    <col min="15112" max="15112" width="25.5" style="16" customWidth="1"/>
    <col min="15113" max="15113" width="44.1640625" style="16" customWidth="1"/>
    <col min="15114" max="15114" width="17.6640625" style="16" customWidth="1"/>
    <col min="15115" max="15115" width="26.5" style="16" customWidth="1"/>
    <col min="15116" max="15116" width="12.33203125" style="16" customWidth="1"/>
    <col min="15117" max="15117" width="10.33203125" style="16"/>
    <col min="15118" max="15118" width="16.6640625" style="16" customWidth="1"/>
    <col min="15119" max="15119" width="18.5" style="16" customWidth="1"/>
    <col min="15120" max="15120" width="15.1640625" style="16" customWidth="1"/>
    <col min="15121" max="15121" width="17.6640625" style="16" customWidth="1"/>
    <col min="15122" max="15122" width="21.5" style="16" customWidth="1"/>
    <col min="15123" max="15366" width="10.33203125" style="16"/>
    <col min="15367" max="15367" width="4.1640625" style="16" customWidth="1"/>
    <col min="15368" max="15368" width="25.5" style="16" customWidth="1"/>
    <col min="15369" max="15369" width="44.1640625" style="16" customWidth="1"/>
    <col min="15370" max="15370" width="17.6640625" style="16" customWidth="1"/>
    <col min="15371" max="15371" width="26.5" style="16" customWidth="1"/>
    <col min="15372" max="15372" width="12.33203125" style="16" customWidth="1"/>
    <col min="15373" max="15373" width="10.33203125" style="16"/>
    <col min="15374" max="15374" width="16.6640625" style="16" customWidth="1"/>
    <col min="15375" max="15375" width="18.5" style="16" customWidth="1"/>
    <col min="15376" max="15376" width="15.1640625" style="16" customWidth="1"/>
    <col min="15377" max="15377" width="17.6640625" style="16" customWidth="1"/>
    <col min="15378" max="15378" width="21.5" style="16" customWidth="1"/>
    <col min="15379" max="15622" width="10.33203125" style="16"/>
    <col min="15623" max="15623" width="4.1640625" style="16" customWidth="1"/>
    <col min="15624" max="15624" width="25.5" style="16" customWidth="1"/>
    <col min="15625" max="15625" width="44.1640625" style="16" customWidth="1"/>
    <col min="15626" max="15626" width="17.6640625" style="16" customWidth="1"/>
    <col min="15627" max="15627" width="26.5" style="16" customWidth="1"/>
    <col min="15628" max="15628" width="12.33203125" style="16" customWidth="1"/>
    <col min="15629" max="15629" width="10.33203125" style="16"/>
    <col min="15630" max="15630" width="16.6640625" style="16" customWidth="1"/>
    <col min="15631" max="15631" width="18.5" style="16" customWidth="1"/>
    <col min="15632" max="15632" width="15.1640625" style="16" customWidth="1"/>
    <col min="15633" max="15633" width="17.6640625" style="16" customWidth="1"/>
    <col min="15634" max="15634" width="21.5" style="16" customWidth="1"/>
    <col min="15635" max="15878" width="10.33203125" style="16"/>
    <col min="15879" max="15879" width="4.1640625" style="16" customWidth="1"/>
    <col min="15880" max="15880" width="25.5" style="16" customWidth="1"/>
    <col min="15881" max="15881" width="44.1640625" style="16" customWidth="1"/>
    <col min="15882" max="15882" width="17.6640625" style="16" customWidth="1"/>
    <col min="15883" max="15883" width="26.5" style="16" customWidth="1"/>
    <col min="15884" max="15884" width="12.33203125" style="16" customWidth="1"/>
    <col min="15885" max="15885" width="10.33203125" style="16"/>
    <col min="15886" max="15886" width="16.6640625" style="16" customWidth="1"/>
    <col min="15887" max="15887" width="18.5" style="16" customWidth="1"/>
    <col min="15888" max="15888" width="15.1640625" style="16" customWidth="1"/>
    <col min="15889" max="15889" width="17.6640625" style="16" customWidth="1"/>
    <col min="15890" max="15890" width="21.5" style="16" customWidth="1"/>
    <col min="15891" max="16134" width="10.33203125" style="16"/>
    <col min="16135" max="16135" width="4.1640625" style="16" customWidth="1"/>
    <col min="16136" max="16136" width="25.5" style="16" customWidth="1"/>
    <col min="16137" max="16137" width="44.1640625" style="16" customWidth="1"/>
    <col min="16138" max="16138" width="17.6640625" style="16" customWidth="1"/>
    <col min="16139" max="16139" width="26.5" style="16" customWidth="1"/>
    <col min="16140" max="16140" width="12.33203125" style="16" customWidth="1"/>
    <col min="16141" max="16141" width="10.33203125" style="16"/>
    <col min="16142" max="16142" width="16.6640625" style="16" customWidth="1"/>
    <col min="16143" max="16143" width="18.5" style="16" customWidth="1"/>
    <col min="16144" max="16144" width="15.1640625" style="16" customWidth="1"/>
    <col min="16145" max="16145" width="17.6640625" style="16" customWidth="1"/>
    <col min="16146" max="16146" width="21.5" style="16" customWidth="1"/>
    <col min="16147" max="16384" width="10.33203125" style="16"/>
  </cols>
  <sheetData>
    <row r="1" spans="2:21" s="1" customFormat="1" ht="18">
      <c r="B1" s="305" t="s">
        <v>0</v>
      </c>
      <c r="C1" s="305"/>
      <c r="D1" s="305"/>
      <c r="E1" s="305"/>
      <c r="F1" s="305"/>
      <c r="G1" s="305"/>
      <c r="H1" s="305"/>
      <c r="I1" s="305"/>
      <c r="J1" s="305"/>
      <c r="K1" s="305"/>
      <c r="L1" s="305"/>
      <c r="M1" s="305"/>
      <c r="N1" s="305"/>
      <c r="O1" s="305"/>
      <c r="P1" s="305"/>
      <c r="Q1" s="305"/>
      <c r="R1" s="305"/>
    </row>
    <row r="2" spans="2:21" s="1" customFormat="1" ht="18">
      <c r="B2" s="305" t="s">
        <v>129</v>
      </c>
      <c r="C2" s="305"/>
      <c r="D2" s="305"/>
      <c r="E2" s="305"/>
      <c r="F2" s="305"/>
      <c r="G2" s="305"/>
      <c r="H2" s="305"/>
      <c r="I2" s="305"/>
      <c r="J2" s="305"/>
      <c r="K2" s="305"/>
      <c r="L2" s="305"/>
      <c r="M2" s="305"/>
      <c r="N2" s="305"/>
      <c r="O2" s="305"/>
      <c r="P2" s="305"/>
      <c r="Q2" s="305"/>
      <c r="R2" s="305"/>
    </row>
    <row r="3" spans="2:21" s="1" customFormat="1" ht="18">
      <c r="B3" s="305" t="s">
        <v>1</v>
      </c>
      <c r="C3" s="305"/>
      <c r="D3" s="305"/>
      <c r="E3" s="305"/>
      <c r="F3" s="305"/>
      <c r="G3" s="305"/>
      <c r="H3" s="305"/>
      <c r="I3" s="305"/>
      <c r="J3" s="305"/>
      <c r="K3" s="305"/>
      <c r="L3" s="305"/>
      <c r="M3" s="305"/>
      <c r="N3" s="305"/>
      <c r="O3" s="305"/>
      <c r="P3" s="305"/>
      <c r="Q3" s="305"/>
      <c r="R3" s="305"/>
    </row>
    <row r="4" spans="2:21" s="1" customFormat="1" ht="18">
      <c r="B4" s="2"/>
      <c r="C4" s="2"/>
      <c r="D4" s="2"/>
      <c r="E4" s="2"/>
      <c r="F4" s="2"/>
      <c r="G4" s="2"/>
      <c r="H4" s="2"/>
      <c r="I4" s="2"/>
      <c r="J4" s="2"/>
      <c r="K4" s="2"/>
      <c r="L4" s="2"/>
      <c r="M4" s="2"/>
      <c r="N4" s="2"/>
      <c r="O4" s="2"/>
      <c r="P4" s="2"/>
      <c r="Q4" s="2"/>
      <c r="R4" s="2"/>
      <c r="S4" s="2"/>
      <c r="T4" s="2"/>
      <c r="U4" s="2"/>
    </row>
    <row r="5" spans="2:21" s="1" customFormat="1" ht="14" hidden="1">
      <c r="B5" s="3"/>
      <c r="C5" s="3"/>
      <c r="D5" s="3"/>
      <c r="E5" s="3"/>
      <c r="F5" s="3"/>
      <c r="G5" s="3"/>
      <c r="H5" s="3"/>
      <c r="I5" s="3"/>
      <c r="J5" s="3"/>
      <c r="K5" s="3"/>
      <c r="L5" s="3"/>
      <c r="M5" s="3"/>
      <c r="N5" s="3"/>
      <c r="O5" s="3"/>
      <c r="P5" s="3"/>
      <c r="Q5" s="3"/>
      <c r="R5" s="3"/>
      <c r="S5" s="3"/>
      <c r="T5" s="3"/>
      <c r="U5" s="3"/>
    </row>
    <row r="6" spans="2:21" s="1" customFormat="1" ht="16">
      <c r="B6" s="306" t="s">
        <v>2</v>
      </c>
      <c r="C6" s="306"/>
      <c r="D6" s="306"/>
      <c r="E6" s="306"/>
      <c r="F6" s="306"/>
      <c r="G6" s="306"/>
      <c r="H6" s="306"/>
      <c r="I6" s="306"/>
      <c r="J6" s="306"/>
      <c r="K6" s="306"/>
      <c r="L6" s="306"/>
      <c r="M6" s="306"/>
      <c r="N6" s="306"/>
      <c r="O6" s="306"/>
      <c r="P6" s="306"/>
      <c r="Q6" s="306"/>
      <c r="R6" s="306"/>
    </row>
    <row r="7" spans="2:21" s="1" customFormat="1" ht="40" customHeight="1">
      <c r="B7" s="307" t="s">
        <v>36</v>
      </c>
      <c r="C7" s="307"/>
      <c r="D7" s="307"/>
      <c r="E7" s="307"/>
      <c r="F7" s="307"/>
      <c r="G7" s="307"/>
      <c r="H7" s="307"/>
      <c r="I7" s="307"/>
      <c r="J7" s="307"/>
      <c r="K7" s="307"/>
      <c r="L7" s="307"/>
      <c r="M7" s="307"/>
      <c r="N7" s="307"/>
      <c r="O7" s="307"/>
      <c r="P7" s="307"/>
      <c r="Q7" s="307"/>
      <c r="R7" s="307"/>
    </row>
    <row r="8" spans="2:21" s="1" customFormat="1" ht="14" hidden="1">
      <c r="B8" s="304" t="s">
        <v>3</v>
      </c>
      <c r="C8" s="304"/>
      <c r="D8" s="304"/>
      <c r="E8" s="304"/>
      <c r="F8" s="304"/>
      <c r="G8" s="304"/>
      <c r="H8" s="304"/>
      <c r="I8" s="304"/>
      <c r="J8" s="304"/>
      <c r="K8" s="304"/>
      <c r="L8" s="304"/>
      <c r="M8" s="304"/>
      <c r="N8" s="304"/>
      <c r="O8" s="304"/>
      <c r="P8" s="304"/>
      <c r="Q8" s="304"/>
      <c r="R8" s="304"/>
    </row>
    <row r="9" spans="2:21" s="1" customFormat="1" ht="14" hidden="1">
      <c r="B9" s="3"/>
      <c r="C9" s="3"/>
      <c r="D9" s="3"/>
      <c r="E9" s="3"/>
      <c r="F9" s="3"/>
      <c r="G9" s="3"/>
      <c r="H9" s="3"/>
      <c r="I9" s="3"/>
      <c r="J9" s="3"/>
      <c r="K9" s="3"/>
      <c r="L9" s="3"/>
      <c r="M9" s="3"/>
      <c r="N9" s="3"/>
      <c r="O9" s="3"/>
      <c r="P9" s="3"/>
      <c r="Q9" s="3"/>
      <c r="R9" s="3"/>
      <c r="S9" s="3"/>
      <c r="T9" s="3"/>
      <c r="U9" s="3"/>
    </row>
    <row r="10" spans="2:21" s="1" customFormat="1" ht="14" hidden="1">
      <c r="B10" s="304" t="s">
        <v>4</v>
      </c>
      <c r="C10" s="304"/>
      <c r="D10" s="304"/>
      <c r="E10" s="304"/>
      <c r="F10" s="304"/>
      <c r="G10" s="304"/>
      <c r="H10" s="304"/>
      <c r="I10" s="304"/>
      <c r="J10" s="304"/>
      <c r="K10" s="304"/>
      <c r="L10" s="304"/>
      <c r="M10" s="304"/>
      <c r="N10" s="304"/>
      <c r="O10" s="304"/>
      <c r="P10" s="304"/>
      <c r="Q10" s="304"/>
      <c r="R10" s="304"/>
    </row>
    <row r="11" spans="2:21" s="1" customFormat="1" ht="14" hidden="1">
      <c r="B11" s="304" t="s">
        <v>5</v>
      </c>
      <c r="C11" s="304"/>
      <c r="D11" s="304"/>
      <c r="E11" s="304"/>
      <c r="F11" s="304"/>
      <c r="G11" s="304"/>
      <c r="H11" s="304"/>
      <c r="I11" s="304"/>
      <c r="J11" s="304"/>
      <c r="K11" s="304"/>
      <c r="L11" s="304"/>
      <c r="M11" s="304"/>
      <c r="N11" s="304"/>
      <c r="O11" s="304"/>
      <c r="P11" s="304"/>
      <c r="Q11" s="304"/>
      <c r="R11" s="304"/>
    </row>
    <row r="12" spans="2:21" s="1" customFormat="1" ht="14" hidden="1">
      <c r="B12" s="304" t="s">
        <v>6</v>
      </c>
      <c r="C12" s="304"/>
      <c r="D12" s="304"/>
      <c r="E12" s="304"/>
      <c r="F12" s="304"/>
      <c r="G12" s="304"/>
      <c r="H12" s="304"/>
      <c r="I12" s="304"/>
      <c r="J12" s="304"/>
      <c r="K12" s="304"/>
      <c r="L12" s="304"/>
      <c r="M12" s="304"/>
      <c r="N12" s="304"/>
      <c r="O12" s="304"/>
      <c r="P12" s="304"/>
      <c r="Q12" s="304"/>
      <c r="R12" s="304"/>
    </row>
    <row r="13" spans="2:21" s="1" customFormat="1" ht="14" hidden="1">
      <c r="B13" s="3"/>
      <c r="C13" s="3"/>
      <c r="D13" s="3"/>
      <c r="E13" s="3"/>
      <c r="F13" s="3"/>
      <c r="G13" s="3"/>
      <c r="H13" s="3"/>
      <c r="I13" s="3"/>
      <c r="J13" s="3"/>
      <c r="K13" s="3"/>
      <c r="L13" s="3"/>
      <c r="M13" s="3"/>
      <c r="N13" s="3"/>
      <c r="O13" s="3"/>
      <c r="P13" s="3"/>
      <c r="Q13" s="3"/>
      <c r="R13" s="3"/>
      <c r="S13" s="3"/>
      <c r="T13" s="3"/>
      <c r="U13" s="3"/>
    </row>
    <row r="14" spans="2:21" s="1" customFormat="1" ht="14" hidden="1">
      <c r="B14" s="304" t="s">
        <v>7</v>
      </c>
      <c r="C14" s="304"/>
      <c r="D14" s="304"/>
      <c r="E14" s="304"/>
      <c r="F14" s="304"/>
      <c r="G14" s="304"/>
      <c r="H14" s="304"/>
      <c r="I14" s="304"/>
      <c r="J14" s="304"/>
      <c r="K14" s="304"/>
      <c r="L14" s="304"/>
      <c r="M14" s="304"/>
      <c r="N14" s="304"/>
      <c r="O14" s="304"/>
      <c r="P14" s="304"/>
      <c r="Q14" s="304"/>
      <c r="R14" s="304"/>
    </row>
    <row r="15" spans="2:21" s="1" customFormat="1" ht="14" hidden="1">
      <c r="B15" s="304" t="s">
        <v>8</v>
      </c>
      <c r="C15" s="304"/>
      <c r="D15" s="304"/>
      <c r="E15" s="304"/>
      <c r="F15" s="304"/>
      <c r="G15" s="304"/>
      <c r="H15" s="304"/>
      <c r="I15" s="304"/>
      <c r="J15" s="304"/>
      <c r="K15" s="304"/>
      <c r="L15" s="304"/>
      <c r="M15" s="304"/>
      <c r="N15" s="304"/>
      <c r="O15" s="304"/>
      <c r="P15" s="304"/>
      <c r="Q15" s="304"/>
      <c r="R15" s="304"/>
    </row>
    <row r="16" spans="2:21" s="1" customFormat="1" ht="14" hidden="1">
      <c r="B16" s="304" t="s">
        <v>6</v>
      </c>
      <c r="C16" s="304"/>
      <c r="D16" s="304"/>
      <c r="E16" s="304"/>
      <c r="F16" s="304"/>
      <c r="G16" s="304"/>
      <c r="H16" s="304"/>
      <c r="I16" s="304"/>
      <c r="J16" s="304"/>
      <c r="K16" s="304"/>
      <c r="L16" s="304"/>
      <c r="M16" s="304"/>
      <c r="N16" s="304"/>
      <c r="O16" s="304"/>
      <c r="P16" s="304"/>
      <c r="Q16" s="304"/>
      <c r="R16" s="304"/>
    </row>
    <row r="17" spans="2:21" s="1" customFormat="1" ht="14" hidden="1">
      <c r="B17" s="3"/>
      <c r="C17" s="3"/>
      <c r="D17" s="3"/>
      <c r="E17" s="3"/>
      <c r="F17" s="3"/>
      <c r="G17" s="3"/>
      <c r="H17" s="3"/>
      <c r="I17" s="3"/>
      <c r="J17" s="3"/>
      <c r="K17" s="3"/>
      <c r="L17" s="3"/>
      <c r="M17" s="3"/>
      <c r="N17" s="3"/>
      <c r="O17" s="3"/>
      <c r="P17" s="3"/>
      <c r="Q17" s="3"/>
      <c r="R17" s="3"/>
      <c r="S17" s="3"/>
      <c r="T17" s="3"/>
      <c r="U17" s="3"/>
    </row>
    <row r="18" spans="2:21" s="1" customFormat="1" ht="14" hidden="1">
      <c r="B18" s="304" t="s">
        <v>9</v>
      </c>
      <c r="C18" s="304"/>
      <c r="D18" s="304"/>
      <c r="E18" s="304"/>
      <c r="F18" s="304"/>
      <c r="G18" s="304"/>
      <c r="H18" s="304"/>
      <c r="I18" s="304"/>
      <c r="J18" s="304"/>
      <c r="K18" s="304"/>
      <c r="L18" s="304"/>
      <c r="M18" s="304"/>
      <c r="N18" s="304"/>
      <c r="O18" s="304"/>
      <c r="P18" s="304"/>
      <c r="Q18" s="304"/>
      <c r="R18" s="304"/>
    </row>
    <row r="19" spans="2:21" s="1" customFormat="1" ht="14" hidden="1">
      <c r="B19" s="304" t="s">
        <v>10</v>
      </c>
      <c r="C19" s="304"/>
      <c r="D19" s="304"/>
      <c r="E19" s="304"/>
      <c r="F19" s="304"/>
      <c r="G19" s="304"/>
      <c r="H19" s="304"/>
      <c r="I19" s="304"/>
      <c r="J19" s="304"/>
      <c r="K19" s="304"/>
      <c r="L19" s="304"/>
      <c r="M19" s="304"/>
      <c r="N19" s="304"/>
      <c r="O19" s="304"/>
      <c r="P19" s="304"/>
      <c r="Q19" s="304"/>
      <c r="R19" s="304"/>
    </row>
    <row r="20" spans="2:21" s="1" customFormat="1" ht="14">
      <c r="B20" s="3"/>
      <c r="C20" s="3"/>
      <c r="D20" s="3"/>
      <c r="E20" s="3"/>
      <c r="F20" s="3"/>
      <c r="G20" s="3"/>
      <c r="H20" s="3"/>
      <c r="I20" s="3"/>
      <c r="J20" s="3"/>
      <c r="K20" s="3"/>
      <c r="L20" s="3"/>
      <c r="M20" s="3"/>
      <c r="N20" s="3"/>
      <c r="O20" s="3"/>
      <c r="P20" s="3"/>
      <c r="Q20" s="3"/>
      <c r="R20" s="3"/>
      <c r="S20" s="3"/>
      <c r="T20" s="3"/>
      <c r="U20" s="3"/>
    </row>
    <row r="21" spans="2:21" s="1" customFormat="1" ht="16" customHeight="1">
      <c r="B21" s="273" t="s">
        <v>11</v>
      </c>
      <c r="C21" s="273" t="s">
        <v>12</v>
      </c>
      <c r="D21" s="273" t="s">
        <v>13</v>
      </c>
      <c r="E21" s="273" t="s">
        <v>14</v>
      </c>
      <c r="F21" s="273" t="s">
        <v>15</v>
      </c>
      <c r="G21" s="273" t="s">
        <v>16</v>
      </c>
      <c r="H21" s="273" t="s">
        <v>17</v>
      </c>
      <c r="I21" s="273" t="s">
        <v>18</v>
      </c>
      <c r="J21" s="273" t="s">
        <v>19</v>
      </c>
      <c r="K21" s="272" t="s">
        <v>20</v>
      </c>
      <c r="L21" s="272"/>
      <c r="M21" s="272"/>
      <c r="N21" s="272" t="s">
        <v>21</v>
      </c>
      <c r="O21" s="272"/>
      <c r="P21" s="273" t="s">
        <v>21</v>
      </c>
      <c r="Q21" s="273"/>
      <c r="R21" s="272" t="s">
        <v>22</v>
      </c>
      <c r="S21" s="273" t="s">
        <v>23</v>
      </c>
      <c r="T21" s="273"/>
      <c r="U21" s="273" t="s">
        <v>24</v>
      </c>
    </row>
    <row r="22" spans="2:21" s="1" customFormat="1" ht="15">
      <c r="B22" s="273"/>
      <c r="C22" s="273"/>
      <c r="D22" s="273"/>
      <c r="E22" s="273"/>
      <c r="F22" s="273"/>
      <c r="G22" s="273"/>
      <c r="H22" s="273"/>
      <c r="I22" s="273"/>
      <c r="J22" s="273"/>
      <c r="K22" s="4" t="s">
        <v>25</v>
      </c>
      <c r="L22" s="4" t="s">
        <v>26</v>
      </c>
      <c r="M22" s="4" t="s">
        <v>27</v>
      </c>
      <c r="N22" s="4" t="s">
        <v>28</v>
      </c>
      <c r="O22" s="4" t="s">
        <v>29</v>
      </c>
      <c r="P22" s="4" t="s">
        <v>28</v>
      </c>
      <c r="Q22" s="4" t="s">
        <v>29</v>
      </c>
      <c r="R22" s="272"/>
      <c r="S22" s="4" t="s">
        <v>28</v>
      </c>
      <c r="T22" s="4" t="s">
        <v>29</v>
      </c>
      <c r="U22" s="273"/>
    </row>
    <row r="23" spans="2:21" s="1" customFormat="1" ht="14" hidden="1">
      <c r="B23" s="320" t="s">
        <v>30</v>
      </c>
      <c r="C23" s="320"/>
      <c r="D23" s="5"/>
      <c r="E23" s="5"/>
      <c r="F23" s="5"/>
      <c r="G23" s="5"/>
      <c r="H23" s="6"/>
      <c r="I23" s="6"/>
      <c r="J23" s="6"/>
      <c r="K23" s="6"/>
      <c r="L23" s="6"/>
      <c r="M23" s="6"/>
      <c r="N23" s="6"/>
      <c r="O23" s="6"/>
      <c r="P23" s="6"/>
      <c r="Q23" s="6"/>
      <c r="R23" s="7"/>
      <c r="S23" s="6"/>
      <c r="T23" s="6"/>
      <c r="U23" s="6"/>
    </row>
    <row r="24" spans="2:21" s="1" customFormat="1" ht="15" hidden="1">
      <c r="B24" s="6" t="s">
        <v>31</v>
      </c>
      <c r="C24" s="7"/>
      <c r="D24" s="7"/>
      <c r="E24" s="7"/>
      <c r="F24" s="7"/>
      <c r="G24" s="7"/>
      <c r="H24" s="6"/>
      <c r="I24" s="6"/>
      <c r="J24" s="6"/>
      <c r="K24" s="6"/>
      <c r="L24" s="6"/>
      <c r="M24" s="6"/>
      <c r="N24" s="6"/>
      <c r="O24" s="6"/>
      <c r="P24" s="8"/>
      <c r="Q24" s="8"/>
      <c r="R24" s="7"/>
      <c r="S24" s="8"/>
      <c r="T24" s="8"/>
      <c r="U24" s="6"/>
    </row>
    <row r="25" spans="2:21" s="1" customFormat="1" ht="15" hidden="1">
      <c r="B25" s="6" t="s">
        <v>31</v>
      </c>
      <c r="C25" s="7" t="s">
        <v>31</v>
      </c>
      <c r="D25" s="7"/>
      <c r="E25" s="7"/>
      <c r="F25" s="7"/>
      <c r="G25" s="7"/>
      <c r="H25" s="6"/>
      <c r="I25" s="6"/>
      <c r="J25" s="6"/>
      <c r="K25" s="6"/>
      <c r="L25" s="6"/>
      <c r="M25" s="6"/>
      <c r="N25" s="6"/>
      <c r="O25" s="6"/>
      <c r="P25" s="8"/>
      <c r="Q25" s="8"/>
      <c r="R25" s="7"/>
      <c r="S25" s="8"/>
      <c r="T25" s="8"/>
      <c r="U25" s="6"/>
    </row>
    <row r="26" spans="2:21" s="1" customFormat="1" ht="15" hidden="1">
      <c r="B26" s="5"/>
      <c r="C26" s="5" t="s">
        <v>32</v>
      </c>
      <c r="D26" s="5"/>
      <c r="E26" s="5"/>
      <c r="F26" s="5"/>
      <c r="G26" s="5"/>
      <c r="H26" s="5"/>
      <c r="I26" s="5"/>
      <c r="J26" s="5"/>
      <c r="K26" s="5"/>
      <c r="L26" s="5"/>
      <c r="M26" s="5"/>
      <c r="N26" s="5"/>
      <c r="O26" s="5"/>
      <c r="P26" s="9">
        <f>SUM(P23:P25)</f>
        <v>0</v>
      </c>
      <c r="Q26" s="9">
        <f>SUM(Q23:Q25)</f>
        <v>0</v>
      </c>
      <c r="R26" s="10"/>
      <c r="S26" s="9">
        <f>SUM(S23:S25)</f>
        <v>0</v>
      </c>
      <c r="T26" s="9">
        <f>SUM(T23:T25)</f>
        <v>0</v>
      </c>
      <c r="U26" s="5"/>
    </row>
    <row r="27" spans="2:21" s="1" customFormat="1" ht="14" hidden="1">
      <c r="B27" s="3"/>
      <c r="C27" s="3"/>
      <c r="D27" s="3"/>
      <c r="E27" s="3"/>
      <c r="F27" s="3"/>
      <c r="G27" s="3"/>
      <c r="H27" s="3"/>
      <c r="I27" s="3"/>
      <c r="J27" s="3"/>
      <c r="K27" s="3"/>
      <c r="L27" s="3"/>
      <c r="M27" s="3"/>
      <c r="N27" s="3"/>
      <c r="O27" s="3"/>
      <c r="P27" s="3"/>
      <c r="Q27" s="3"/>
      <c r="R27" s="11"/>
      <c r="S27" s="3"/>
      <c r="T27" s="3"/>
      <c r="U27" s="3"/>
    </row>
    <row r="28" spans="2:21" s="1" customFormat="1" ht="29" customHeight="1">
      <c r="B28" s="277" t="s">
        <v>37</v>
      </c>
      <c r="C28" s="278"/>
      <c r="D28" s="278"/>
      <c r="E28" s="278"/>
      <c r="F28" s="278"/>
      <c r="G28" s="278"/>
      <c r="H28" s="278"/>
      <c r="I28" s="278"/>
      <c r="J28" s="278"/>
      <c r="K28" s="278"/>
      <c r="L28" s="278"/>
      <c r="M28" s="278"/>
      <c r="N28" s="278"/>
      <c r="O28" s="278"/>
      <c r="P28" s="278"/>
      <c r="Q28" s="278"/>
      <c r="R28" s="278"/>
      <c r="S28" s="278"/>
      <c r="T28" s="278"/>
      <c r="U28" s="279"/>
    </row>
    <row r="29" spans="2:21" s="1" customFormat="1" ht="19">
      <c r="B29" s="21"/>
      <c r="C29" s="108" t="s">
        <v>33</v>
      </c>
      <c r="D29" s="12"/>
      <c r="E29" s="12"/>
      <c r="F29" s="12"/>
      <c r="G29" s="13"/>
      <c r="H29" s="6"/>
      <c r="I29" s="6"/>
      <c r="J29" s="6"/>
      <c r="K29" s="6"/>
      <c r="L29" s="6"/>
      <c r="M29" s="6"/>
      <c r="N29" s="6"/>
      <c r="O29" s="6"/>
      <c r="P29" s="6"/>
      <c r="Q29" s="6"/>
      <c r="R29" s="7"/>
      <c r="S29" s="19"/>
      <c r="T29" s="19"/>
      <c r="U29" s="19"/>
    </row>
    <row r="30" spans="2:21" s="1" customFormat="1" ht="35" customHeight="1">
      <c r="B30" s="112">
        <v>1</v>
      </c>
      <c r="C30" s="28" t="s">
        <v>128</v>
      </c>
      <c r="D30" s="28" t="s">
        <v>128</v>
      </c>
      <c r="E30" s="28" t="s">
        <v>128</v>
      </c>
      <c r="F30" s="28" t="s">
        <v>128</v>
      </c>
      <c r="G30" s="28" t="s">
        <v>128</v>
      </c>
      <c r="H30" s="252" t="s">
        <v>130</v>
      </c>
      <c r="I30" s="27" t="s">
        <v>131</v>
      </c>
      <c r="J30" s="27" t="s">
        <v>132</v>
      </c>
      <c r="K30" s="27" t="s">
        <v>133</v>
      </c>
      <c r="L30" s="27" t="s">
        <v>134</v>
      </c>
      <c r="M30" s="27">
        <v>1</v>
      </c>
      <c r="N30" s="28" t="s">
        <v>128</v>
      </c>
      <c r="O30" s="28" t="s">
        <v>128</v>
      </c>
      <c r="P30" s="28"/>
      <c r="Q30" s="321">
        <v>4000000</v>
      </c>
      <c r="R30" s="28" t="s">
        <v>128</v>
      </c>
      <c r="S30" s="28"/>
      <c r="T30" s="28"/>
      <c r="U30" s="28" t="s">
        <v>58</v>
      </c>
    </row>
    <row r="31" spans="2:21" s="1" customFormat="1" ht="124" customHeight="1">
      <c r="B31" s="112">
        <v>2</v>
      </c>
      <c r="C31" s="28" t="s">
        <v>135</v>
      </c>
      <c r="D31" s="28" t="s">
        <v>135</v>
      </c>
      <c r="E31" s="28" t="s">
        <v>135</v>
      </c>
      <c r="F31" s="28" t="s">
        <v>135</v>
      </c>
      <c r="G31" s="28" t="s">
        <v>135</v>
      </c>
      <c r="H31" s="28" t="s">
        <v>136</v>
      </c>
      <c r="I31" s="27" t="s">
        <v>137</v>
      </c>
      <c r="J31" s="27" t="s">
        <v>138</v>
      </c>
      <c r="K31" s="27" t="s">
        <v>139</v>
      </c>
      <c r="L31" s="27" t="s">
        <v>140</v>
      </c>
      <c r="M31" s="27">
        <v>1</v>
      </c>
      <c r="N31" s="28"/>
      <c r="O31" s="28"/>
      <c r="P31" s="28"/>
      <c r="Q31" s="321">
        <v>500000</v>
      </c>
      <c r="R31" s="28"/>
      <c r="S31" s="28"/>
      <c r="T31" s="28"/>
      <c r="U31" s="28" t="s">
        <v>58</v>
      </c>
    </row>
    <row r="32" spans="2:21" s="1" customFormat="1" ht="47" customHeight="1">
      <c r="B32" s="112">
        <v>3</v>
      </c>
      <c r="C32" s="28" t="s">
        <v>141</v>
      </c>
      <c r="D32" s="28"/>
      <c r="E32" s="28"/>
      <c r="F32" s="28"/>
      <c r="G32" s="322"/>
      <c r="H32" s="28" t="s">
        <v>142</v>
      </c>
      <c r="I32" s="27" t="s">
        <v>137</v>
      </c>
      <c r="J32" s="27" t="s">
        <v>143</v>
      </c>
      <c r="K32" s="27" t="s">
        <v>117</v>
      </c>
      <c r="L32" s="27" t="s">
        <v>140</v>
      </c>
      <c r="M32" s="27">
        <v>1</v>
      </c>
      <c r="N32" s="28"/>
      <c r="O32" s="28"/>
      <c r="P32" s="28"/>
      <c r="Q32" s="321">
        <f>1000*50000</f>
        <v>50000000</v>
      </c>
      <c r="R32" s="28"/>
      <c r="S32" s="28"/>
      <c r="T32" s="28"/>
      <c r="U32" s="28" t="s">
        <v>58</v>
      </c>
    </row>
    <row r="33" spans="2:22" s="1" customFormat="1" ht="48" customHeight="1">
      <c r="B33" s="112"/>
      <c r="C33" s="115" t="s">
        <v>30</v>
      </c>
      <c r="D33" s="111"/>
      <c r="E33" s="111"/>
      <c r="F33" s="111"/>
      <c r="G33" s="113"/>
      <c r="H33" s="112"/>
      <c r="I33" s="112"/>
      <c r="J33" s="112"/>
      <c r="K33" s="112"/>
      <c r="L33" s="112"/>
      <c r="M33" s="112"/>
      <c r="N33" s="111"/>
      <c r="O33" s="111"/>
      <c r="P33" s="111"/>
      <c r="Q33" s="114"/>
      <c r="R33" s="111"/>
      <c r="S33" s="111"/>
      <c r="T33" s="111"/>
      <c r="U33" s="111"/>
    </row>
    <row r="34" spans="2:22" s="1" customFormat="1" ht="38" customHeight="1">
      <c r="B34" s="4">
        <v>1</v>
      </c>
      <c r="C34" s="266" t="s">
        <v>49</v>
      </c>
      <c r="D34" s="267"/>
      <c r="E34" s="267"/>
      <c r="F34" s="267"/>
      <c r="G34" s="268"/>
      <c r="H34" s="28" t="s">
        <v>50</v>
      </c>
      <c r="I34" s="27" t="s">
        <v>127</v>
      </c>
      <c r="J34" s="27" t="s">
        <v>152</v>
      </c>
      <c r="K34" s="30" t="s">
        <v>51</v>
      </c>
      <c r="L34" s="269" t="s">
        <v>41</v>
      </c>
      <c r="M34" s="269">
        <v>3</v>
      </c>
      <c r="N34" s="269"/>
      <c r="O34" s="269"/>
      <c r="P34" s="269"/>
      <c r="Q34" s="24">
        <v>2000000</v>
      </c>
      <c r="R34" s="270"/>
      <c r="S34" s="271"/>
      <c r="T34" s="24">
        <v>1500000</v>
      </c>
      <c r="U34" s="231" t="s">
        <v>47</v>
      </c>
    </row>
    <row r="35" spans="2:22" s="1" customFormat="1" ht="93" customHeight="1">
      <c r="B35" s="39">
        <v>2</v>
      </c>
      <c r="C35" s="22" t="s">
        <v>38</v>
      </c>
      <c r="D35" s="39"/>
      <c r="E35" s="39"/>
      <c r="F35" s="39"/>
      <c r="G35" s="116"/>
      <c r="H35" s="23" t="s">
        <v>39</v>
      </c>
      <c r="I35" s="27" t="s">
        <v>127</v>
      </c>
      <c r="J35" s="23" t="s">
        <v>40</v>
      </c>
      <c r="K35" s="49" t="s">
        <v>42</v>
      </c>
      <c r="L35" s="49" t="s">
        <v>41</v>
      </c>
      <c r="M35" s="39">
        <v>8</v>
      </c>
      <c r="N35" s="39"/>
      <c r="O35" s="39"/>
      <c r="P35" s="39"/>
      <c r="Q35" s="118">
        <f>(2*300000)+(2*75000)+(2*150000)</f>
        <v>1050000</v>
      </c>
      <c r="R35" s="50"/>
      <c r="S35" s="119"/>
      <c r="T35" s="119"/>
      <c r="U35" s="265" t="s">
        <v>260</v>
      </c>
    </row>
    <row r="36" spans="2:22" s="1" customFormat="1" ht="72" customHeight="1">
      <c r="B36" s="4">
        <v>3</v>
      </c>
      <c r="C36" s="26" t="s">
        <v>43</v>
      </c>
      <c r="D36" s="26" t="s">
        <v>43</v>
      </c>
      <c r="E36" s="12"/>
      <c r="F36" s="12"/>
      <c r="G36" s="12"/>
      <c r="H36" s="28" t="s">
        <v>44</v>
      </c>
      <c r="I36" s="27" t="s">
        <v>127</v>
      </c>
      <c r="J36" s="27" t="s">
        <v>45</v>
      </c>
      <c r="K36" s="49" t="s">
        <v>46</v>
      </c>
      <c r="L36" s="49" t="s">
        <v>41</v>
      </c>
      <c r="M36" s="49">
        <v>1</v>
      </c>
      <c r="N36" s="20">
        <v>1</v>
      </c>
      <c r="O36" s="20"/>
      <c r="P36" s="20"/>
      <c r="Q36" s="24">
        <v>4000000</v>
      </c>
      <c r="R36" s="24">
        <v>4000000</v>
      </c>
      <c r="S36" s="7"/>
      <c r="T36" s="19"/>
      <c r="U36" s="25" t="s">
        <v>48</v>
      </c>
      <c r="V36" s="25"/>
    </row>
    <row r="37" spans="2:22" s="1" customFormat="1" ht="36" customHeight="1">
      <c r="B37" s="4">
        <v>4</v>
      </c>
      <c r="C37" s="34" t="s">
        <v>59</v>
      </c>
      <c r="D37" s="34" t="s">
        <v>60</v>
      </c>
      <c r="E37" s="35" t="s">
        <v>61</v>
      </c>
      <c r="F37" s="35" t="s">
        <v>62</v>
      </c>
      <c r="G37" s="36" t="s">
        <v>63</v>
      </c>
      <c r="H37" s="34" t="s">
        <v>60</v>
      </c>
      <c r="I37" s="35" t="s">
        <v>61</v>
      </c>
      <c r="J37" s="35" t="s">
        <v>62</v>
      </c>
      <c r="K37" s="36" t="s">
        <v>63</v>
      </c>
      <c r="L37" s="120" t="s">
        <v>41</v>
      </c>
      <c r="M37" s="37"/>
      <c r="N37" s="38" t="s">
        <v>64</v>
      </c>
      <c r="O37" s="39"/>
      <c r="P37" s="37">
        <v>50000000</v>
      </c>
      <c r="Q37" s="37">
        <v>50000000</v>
      </c>
      <c r="R37" s="50"/>
      <c r="S37" s="119"/>
      <c r="T37" s="119"/>
      <c r="U37" s="51" t="s">
        <v>65</v>
      </c>
    </row>
    <row r="38" spans="2:22" s="1" customFormat="1" ht="33" customHeight="1">
      <c r="B38" s="109"/>
      <c r="C38" s="138" t="s">
        <v>144</v>
      </c>
      <c r="D38" s="139"/>
      <c r="E38" s="140"/>
      <c r="F38" s="140"/>
      <c r="G38" s="141"/>
      <c r="H38" s="139"/>
      <c r="I38" s="140"/>
      <c r="J38" s="140"/>
      <c r="K38" s="141"/>
      <c r="L38" s="142"/>
      <c r="M38" s="143"/>
      <c r="N38" s="144"/>
      <c r="O38" s="12"/>
      <c r="P38" s="143"/>
      <c r="Q38" s="143"/>
      <c r="R38" s="145"/>
      <c r="S38" s="146"/>
      <c r="T38" s="146"/>
      <c r="U38" s="147"/>
    </row>
    <row r="39" spans="2:22" s="1" customFormat="1" ht="30" customHeight="1">
      <c r="B39" s="109">
        <v>1</v>
      </c>
      <c r="C39" s="53" t="s">
        <v>145</v>
      </c>
      <c r="D39" s="34"/>
      <c r="E39" s="35"/>
      <c r="F39" s="35"/>
      <c r="G39" s="36"/>
      <c r="H39" s="31" t="s">
        <v>146</v>
      </c>
      <c r="I39" s="32" t="s">
        <v>127</v>
      </c>
      <c r="J39" s="32" t="s">
        <v>147</v>
      </c>
      <c r="K39" s="36"/>
      <c r="L39" s="120"/>
      <c r="M39" s="37"/>
      <c r="N39" s="38"/>
      <c r="O39" s="39"/>
      <c r="P39" s="37"/>
      <c r="Q39" s="37"/>
      <c r="R39" s="50"/>
      <c r="S39" s="119"/>
      <c r="T39" s="119"/>
      <c r="U39" s="123" t="s">
        <v>151</v>
      </c>
    </row>
    <row r="40" spans="2:22" s="1" customFormat="1" ht="51" customHeight="1">
      <c r="B40" s="109">
        <v>2</v>
      </c>
      <c r="C40" s="23" t="s">
        <v>52</v>
      </c>
      <c r="D40" s="34"/>
      <c r="E40" s="35"/>
      <c r="F40" s="35"/>
      <c r="G40" s="36"/>
      <c r="H40" s="117" t="s">
        <v>53</v>
      </c>
      <c r="I40" s="27" t="s">
        <v>127</v>
      </c>
      <c r="J40" s="121" t="s">
        <v>153</v>
      </c>
      <c r="K40" s="121" t="s">
        <v>148</v>
      </c>
      <c r="L40" s="32" t="s">
        <v>149</v>
      </c>
      <c r="M40" s="122" t="s">
        <v>150</v>
      </c>
      <c r="N40" s="38"/>
      <c r="O40" s="39"/>
      <c r="P40" s="37"/>
      <c r="Q40" s="118">
        <f>(2*300000)+(2*75000)+(2*150000)</f>
        <v>1050000</v>
      </c>
      <c r="R40" s="50"/>
      <c r="S40" s="119"/>
      <c r="T40" s="119"/>
      <c r="U40" s="123"/>
    </row>
    <row r="41" spans="2:22" s="1" customFormat="1" ht="112">
      <c r="B41" s="109">
        <v>3</v>
      </c>
      <c r="C41" s="22" t="s">
        <v>55</v>
      </c>
      <c r="D41" s="22" t="s">
        <v>55</v>
      </c>
      <c r="E41" s="12"/>
      <c r="F41" s="12"/>
      <c r="G41" s="12"/>
      <c r="H41" s="31" t="s">
        <v>56</v>
      </c>
      <c r="I41" s="27" t="s">
        <v>127</v>
      </c>
      <c r="J41" s="32" t="s">
        <v>54</v>
      </c>
      <c r="K41" s="32" t="s">
        <v>57</v>
      </c>
      <c r="L41" s="20" t="s">
        <v>41</v>
      </c>
      <c r="M41" s="20"/>
      <c r="N41" s="20"/>
      <c r="O41" s="20"/>
      <c r="P41" s="20"/>
      <c r="Q41" s="126">
        <v>1500000</v>
      </c>
      <c r="R41" s="33">
        <v>1500000</v>
      </c>
      <c r="S41" s="7"/>
      <c r="T41" s="19"/>
      <c r="U41" s="125" t="s">
        <v>58</v>
      </c>
    </row>
    <row r="42" spans="2:22" s="1" customFormat="1" ht="16">
      <c r="B42" s="109"/>
      <c r="C42" s="148" t="s">
        <v>154</v>
      </c>
      <c r="D42" s="43"/>
      <c r="E42" s="44"/>
      <c r="F42" s="44"/>
      <c r="G42" s="45"/>
      <c r="H42" s="43"/>
      <c r="I42" s="44"/>
      <c r="J42" s="44"/>
      <c r="K42" s="45"/>
      <c r="L42" s="107"/>
      <c r="M42" s="46"/>
      <c r="N42" s="47"/>
      <c r="O42" s="40"/>
      <c r="P42" s="46"/>
      <c r="Q42" s="46"/>
      <c r="R42" s="41"/>
      <c r="S42" s="42"/>
      <c r="T42" s="42"/>
      <c r="U42" s="48"/>
    </row>
    <row r="43" spans="2:22" s="1" customFormat="1" ht="160">
      <c r="B43" s="109">
        <v>4</v>
      </c>
      <c r="C43" s="127" t="s">
        <v>155</v>
      </c>
      <c r="D43" s="34"/>
      <c r="E43" s="35"/>
      <c r="F43" s="35"/>
      <c r="G43" s="36"/>
      <c r="H43" s="128" t="s">
        <v>156</v>
      </c>
      <c r="I43" s="129" t="s">
        <v>157</v>
      </c>
      <c r="J43" s="129" t="s">
        <v>158</v>
      </c>
      <c r="K43" s="131">
        <v>44835</v>
      </c>
      <c r="L43" s="132" t="s">
        <v>159</v>
      </c>
      <c r="M43" s="130">
        <v>1</v>
      </c>
      <c r="N43" s="38"/>
      <c r="O43" s="39"/>
      <c r="P43" s="37"/>
      <c r="Q43" s="313">
        <v>1500000</v>
      </c>
      <c r="R43" s="314"/>
      <c r="S43" s="119"/>
      <c r="T43" s="119"/>
      <c r="U43" s="128" t="s">
        <v>160</v>
      </c>
      <c r="V43" s="124"/>
    </row>
    <row r="44" spans="2:22" s="1" customFormat="1" ht="105" customHeight="1">
      <c r="B44" s="109">
        <v>5</v>
      </c>
      <c r="C44" s="133" t="s">
        <v>161</v>
      </c>
      <c r="D44" s="133" t="s">
        <v>161</v>
      </c>
      <c r="E44" s="133" t="s">
        <v>161</v>
      </c>
      <c r="F44" s="35"/>
      <c r="G44" s="36"/>
      <c r="H44" s="133" t="s">
        <v>162</v>
      </c>
      <c r="I44" s="134" t="s">
        <v>163</v>
      </c>
      <c r="J44" s="134" t="s">
        <v>164</v>
      </c>
      <c r="K44" s="135" t="s">
        <v>166</v>
      </c>
      <c r="L44" s="136" t="s">
        <v>165</v>
      </c>
      <c r="M44" s="134">
        <v>1</v>
      </c>
      <c r="N44" s="38"/>
      <c r="O44" s="39"/>
      <c r="P44" s="37"/>
      <c r="Q44" s="137">
        <f>(4000000*3)+3000000+1000000</f>
        <v>16000000</v>
      </c>
      <c r="R44" s="50"/>
      <c r="S44" s="119"/>
      <c r="T44" s="119"/>
      <c r="U44" s="133" t="s">
        <v>167</v>
      </c>
    </row>
    <row r="45" spans="2:22" s="1" customFormat="1" ht="26" customHeight="1">
      <c r="B45" s="109"/>
      <c r="C45" s="149" t="s">
        <v>168</v>
      </c>
      <c r="D45" s="150"/>
      <c r="E45" s="151"/>
      <c r="F45" s="151"/>
      <c r="G45" s="152"/>
      <c r="H45" s="150"/>
      <c r="I45" s="151"/>
      <c r="J45" s="151"/>
      <c r="K45" s="152"/>
      <c r="L45" s="153"/>
      <c r="M45" s="154"/>
      <c r="N45" s="155"/>
      <c r="O45" s="156"/>
      <c r="P45" s="154"/>
      <c r="Q45" s="154"/>
      <c r="R45" s="157"/>
      <c r="S45" s="158"/>
      <c r="T45" s="158"/>
      <c r="U45" s="159"/>
    </row>
    <row r="46" spans="2:22" s="1" customFormat="1" ht="93" customHeight="1">
      <c r="B46" s="109">
        <v>6</v>
      </c>
      <c r="C46" s="170" t="s">
        <v>169</v>
      </c>
      <c r="D46" s="34"/>
      <c r="E46" s="35"/>
      <c r="F46" s="35"/>
      <c r="G46" s="36"/>
      <c r="H46" s="170" t="s">
        <v>170</v>
      </c>
      <c r="I46" s="171" t="s">
        <v>171</v>
      </c>
      <c r="J46" s="172" t="s">
        <v>172</v>
      </c>
      <c r="K46" s="173" t="s">
        <v>173</v>
      </c>
      <c r="L46" s="172" t="s">
        <v>174</v>
      </c>
      <c r="M46" s="174" t="s">
        <v>175</v>
      </c>
      <c r="N46" s="38"/>
      <c r="O46" s="39"/>
      <c r="P46" s="37"/>
      <c r="Q46" s="176"/>
      <c r="R46" s="50"/>
      <c r="S46" s="119"/>
      <c r="T46" s="119"/>
      <c r="U46" s="175" t="s">
        <v>176</v>
      </c>
    </row>
    <row r="47" spans="2:22" s="1" customFormat="1" ht="15" hidden="1" customHeight="1">
      <c r="B47" s="109"/>
      <c r="C47" s="149"/>
      <c r="D47" s="150"/>
      <c r="E47" s="151"/>
      <c r="F47" s="151"/>
      <c r="G47" s="152"/>
      <c r="H47" s="150"/>
      <c r="I47" s="151"/>
      <c r="J47" s="151"/>
      <c r="K47" s="152"/>
      <c r="L47" s="153"/>
      <c r="M47" s="154"/>
      <c r="N47" s="155"/>
      <c r="O47" s="156"/>
      <c r="P47" s="154"/>
      <c r="Q47" s="154"/>
      <c r="R47" s="157"/>
      <c r="S47" s="158"/>
      <c r="T47" s="158"/>
      <c r="U47" s="159"/>
    </row>
    <row r="48" spans="2:22" s="1" customFormat="1" ht="30" customHeight="1">
      <c r="B48" s="109"/>
      <c r="C48" s="177" t="s">
        <v>177</v>
      </c>
      <c r="D48" s="178"/>
      <c r="E48" s="179"/>
      <c r="F48" s="179"/>
      <c r="G48" s="180"/>
      <c r="H48" s="178"/>
      <c r="I48" s="179"/>
      <c r="J48" s="179"/>
      <c r="K48" s="180"/>
      <c r="L48" s="181"/>
      <c r="M48" s="182"/>
      <c r="N48" s="183"/>
      <c r="O48" s="184"/>
      <c r="P48" s="182"/>
      <c r="Q48" s="182"/>
      <c r="R48" s="185"/>
      <c r="S48" s="186"/>
      <c r="T48" s="186"/>
      <c r="U48" s="187"/>
    </row>
    <row r="49" spans="1:21" ht="16" hidden="1">
      <c r="A49" s="1"/>
      <c r="B49" s="4"/>
      <c r="C49" s="88" t="s">
        <v>32</v>
      </c>
      <c r="D49" s="34"/>
      <c r="E49" s="35"/>
      <c r="F49" s="35"/>
      <c r="G49" s="36"/>
      <c r="H49" s="34"/>
      <c r="I49" s="35"/>
      <c r="J49" s="35"/>
      <c r="K49" s="36"/>
      <c r="L49" s="39"/>
      <c r="M49" s="37"/>
      <c r="N49" s="38"/>
      <c r="O49" s="39"/>
      <c r="P49" s="104">
        <f>SUM(P34:P37)</f>
        <v>50000000</v>
      </c>
      <c r="Q49" s="104">
        <f>SUM(Q34:Q37)</f>
        <v>57050000</v>
      </c>
      <c r="R49" s="50"/>
      <c r="S49" s="104">
        <f>SUM(S34:S37)</f>
        <v>0</v>
      </c>
      <c r="T49" s="104">
        <f>SUM(T34:T37)</f>
        <v>1500000</v>
      </c>
      <c r="U49" s="51"/>
    </row>
    <row r="50" spans="1:21" s="1" customFormat="1" ht="15" hidden="1">
      <c r="A50" s="16"/>
      <c r="B50" s="109"/>
      <c r="C50" s="160"/>
      <c r="D50" s="161"/>
      <c r="E50" s="162"/>
      <c r="F50" s="162"/>
      <c r="G50" s="163"/>
      <c r="H50" s="161"/>
      <c r="I50" s="162"/>
      <c r="J50" s="162"/>
      <c r="K50" s="163"/>
      <c r="L50" s="164"/>
      <c r="M50" s="165"/>
      <c r="N50" s="166"/>
      <c r="O50" s="164"/>
      <c r="P50" s="167"/>
      <c r="Q50" s="167"/>
      <c r="R50" s="168"/>
      <c r="S50" s="167"/>
      <c r="T50" s="167"/>
      <c r="U50" s="169"/>
    </row>
    <row r="51" spans="1:21" s="1" customFormat="1" ht="15" hidden="1">
      <c r="B51" s="109"/>
      <c r="C51" s="160"/>
      <c r="D51" s="161"/>
      <c r="E51" s="162"/>
      <c r="F51" s="162"/>
      <c r="G51" s="163"/>
      <c r="H51" s="161"/>
      <c r="I51" s="162"/>
      <c r="J51" s="162"/>
      <c r="K51" s="163"/>
      <c r="L51" s="164"/>
      <c r="M51" s="165"/>
      <c r="N51" s="166"/>
      <c r="O51" s="164"/>
      <c r="P51" s="167"/>
      <c r="Q51" s="167"/>
      <c r="R51" s="168"/>
      <c r="S51" s="167"/>
      <c r="T51" s="167"/>
      <c r="U51" s="169"/>
    </row>
    <row r="52" spans="1:21" s="1" customFormat="1" ht="18" hidden="1">
      <c r="B52" s="87"/>
      <c r="C52" s="298" t="s">
        <v>119</v>
      </c>
      <c r="D52" s="299"/>
      <c r="E52" s="299"/>
      <c r="F52" s="299"/>
      <c r="G52" s="299"/>
      <c r="H52" s="299"/>
      <c r="I52" s="299"/>
      <c r="J52" s="299"/>
      <c r="K52" s="299"/>
      <c r="L52" s="299"/>
      <c r="M52" s="299"/>
      <c r="N52" s="299"/>
      <c r="O52" s="299"/>
      <c r="P52" s="299"/>
      <c r="Q52" s="299"/>
      <c r="R52" s="299"/>
      <c r="S52" s="299"/>
      <c r="T52" s="299"/>
      <c r="U52" s="300"/>
    </row>
    <row r="53" spans="1:21" s="1" customFormat="1" ht="18" hidden="1">
      <c r="B53" s="4"/>
      <c r="C53" s="277" t="s">
        <v>67</v>
      </c>
      <c r="D53" s="278"/>
      <c r="E53" s="278"/>
      <c r="F53" s="278"/>
      <c r="G53" s="278"/>
      <c r="H53" s="278"/>
      <c r="I53" s="278"/>
      <c r="J53" s="278"/>
      <c r="K53" s="278"/>
      <c r="L53" s="278"/>
      <c r="M53" s="278"/>
      <c r="N53" s="278"/>
      <c r="O53" s="278"/>
      <c r="P53" s="278"/>
      <c r="Q53" s="278"/>
      <c r="R53" s="278"/>
      <c r="S53" s="278"/>
      <c r="T53" s="278"/>
      <c r="U53" s="279"/>
    </row>
    <row r="54" spans="1:21" ht="90" customHeight="1">
      <c r="A54" s="1"/>
      <c r="B54" s="109">
        <v>7</v>
      </c>
      <c r="C54" s="34" t="s">
        <v>178</v>
      </c>
      <c r="D54" s="110"/>
      <c r="E54" s="110"/>
      <c r="F54" s="110"/>
      <c r="G54" s="110"/>
      <c r="H54" s="34" t="s">
        <v>179</v>
      </c>
      <c r="I54" s="35" t="s">
        <v>157</v>
      </c>
      <c r="J54" s="35" t="s">
        <v>180</v>
      </c>
      <c r="K54" s="36">
        <v>44884</v>
      </c>
      <c r="L54" s="35" t="s">
        <v>181</v>
      </c>
      <c r="M54" s="108"/>
      <c r="N54" s="108"/>
      <c r="O54" s="108"/>
      <c r="P54" s="37">
        <v>2500000</v>
      </c>
      <c r="Q54" s="176">
        <v>14000000</v>
      </c>
      <c r="R54" s="108"/>
      <c r="S54" s="108"/>
      <c r="T54" s="108"/>
      <c r="U54" s="38" t="s">
        <v>182</v>
      </c>
    </row>
    <row r="55" spans="1:21" ht="163" customHeight="1">
      <c r="B55" s="109">
        <v>8</v>
      </c>
      <c r="C55" s="188" t="s">
        <v>59</v>
      </c>
      <c r="D55" s="110"/>
      <c r="E55" s="110"/>
      <c r="F55" s="110"/>
      <c r="G55" s="110"/>
      <c r="H55" s="34" t="s">
        <v>60</v>
      </c>
      <c r="I55" s="35" t="s">
        <v>61</v>
      </c>
      <c r="J55" s="35" t="s">
        <v>62</v>
      </c>
      <c r="K55" s="36" t="s">
        <v>63</v>
      </c>
      <c r="L55" s="35" t="s">
        <v>183</v>
      </c>
      <c r="M55" s="110"/>
      <c r="N55" s="110"/>
      <c r="O55" s="110"/>
      <c r="P55" s="37">
        <v>50000000</v>
      </c>
      <c r="Q55" s="37">
        <v>50000000</v>
      </c>
      <c r="R55" s="110"/>
      <c r="S55" s="108"/>
      <c r="T55" s="108"/>
      <c r="U55" s="38" t="s">
        <v>64</v>
      </c>
    </row>
    <row r="56" spans="1:21" ht="30" customHeight="1">
      <c r="B56" s="189"/>
      <c r="C56" s="190" t="s">
        <v>184</v>
      </c>
      <c r="D56" s="190" t="s">
        <v>184</v>
      </c>
      <c r="E56" s="190" t="s">
        <v>184</v>
      </c>
      <c r="F56" s="190" t="s">
        <v>184</v>
      </c>
      <c r="G56" s="190" t="s">
        <v>184</v>
      </c>
      <c r="H56" s="190"/>
      <c r="I56" s="190"/>
      <c r="J56" s="190"/>
      <c r="K56" s="190"/>
      <c r="L56" s="190"/>
      <c r="M56" s="190"/>
      <c r="N56" s="190"/>
      <c r="O56" s="190"/>
      <c r="P56" s="190"/>
      <c r="Q56" s="190"/>
      <c r="R56" s="190"/>
      <c r="S56" s="190"/>
      <c r="T56" s="190"/>
      <c r="U56" s="190"/>
    </row>
    <row r="57" spans="1:21" ht="206" hidden="1" customHeight="1">
      <c r="B57" s="192">
        <v>9</v>
      </c>
      <c r="C57" s="193" t="s">
        <v>185</v>
      </c>
      <c r="D57" s="189"/>
      <c r="E57" s="189"/>
      <c r="F57" s="189"/>
      <c r="G57" s="191"/>
      <c r="H57" s="194" t="s">
        <v>186</v>
      </c>
      <c r="I57" s="195" t="s">
        <v>157</v>
      </c>
      <c r="J57" s="196" t="s">
        <v>187</v>
      </c>
      <c r="K57" s="197" t="s">
        <v>188</v>
      </c>
      <c r="L57" s="198" t="s">
        <v>189</v>
      </c>
      <c r="M57" s="189"/>
      <c r="N57" s="189"/>
      <c r="O57" s="189"/>
      <c r="P57" s="199">
        <f>1200*25000</f>
        <v>30000000</v>
      </c>
      <c r="Q57" s="200">
        <f>1500000+2400000+500000+250000+250000+1000000+750000+250000+(50*35000)</f>
        <v>8650000</v>
      </c>
      <c r="R57" s="189"/>
      <c r="S57" s="189"/>
      <c r="T57" s="189"/>
      <c r="U57" s="201" t="s">
        <v>190</v>
      </c>
    </row>
    <row r="58" spans="1:21" ht="234" customHeight="1">
      <c r="B58" s="192">
        <v>9</v>
      </c>
      <c r="C58" s="193" t="s">
        <v>185</v>
      </c>
      <c r="D58" s="189"/>
      <c r="E58" s="189"/>
      <c r="F58" s="189"/>
      <c r="G58" s="191"/>
      <c r="H58" s="194" t="s">
        <v>186</v>
      </c>
      <c r="I58" s="195" t="s">
        <v>157</v>
      </c>
      <c r="J58" s="196" t="s">
        <v>187</v>
      </c>
      <c r="K58" s="197" t="s">
        <v>188</v>
      </c>
      <c r="L58" s="198" t="s">
        <v>189</v>
      </c>
      <c r="M58" s="189"/>
      <c r="N58" s="189"/>
      <c r="O58" s="189"/>
      <c r="P58" s="199">
        <f>1200*25000</f>
        <v>30000000</v>
      </c>
      <c r="Q58" s="200">
        <f>1500000+2400000+500000+250000+250000+1000000+750000+250000+(50*35000)</f>
        <v>8650000</v>
      </c>
      <c r="R58" s="189"/>
      <c r="S58" s="189"/>
      <c r="T58" s="189"/>
      <c r="U58" s="201" t="s">
        <v>190</v>
      </c>
    </row>
    <row r="59" spans="1:21" ht="219" customHeight="1">
      <c r="B59" s="192">
        <v>10</v>
      </c>
      <c r="C59" s="202" t="s">
        <v>191</v>
      </c>
      <c r="D59" s="189"/>
      <c r="E59" s="189"/>
      <c r="F59" s="189"/>
      <c r="G59" s="191"/>
      <c r="H59" s="203" t="s">
        <v>192</v>
      </c>
      <c r="I59" s="204" t="s">
        <v>157</v>
      </c>
      <c r="J59" s="205" t="s">
        <v>193</v>
      </c>
      <c r="K59" s="206" t="s">
        <v>194</v>
      </c>
      <c r="L59" s="207" t="s">
        <v>195</v>
      </c>
      <c r="M59" s="207" t="s">
        <v>196</v>
      </c>
      <c r="N59" s="189"/>
      <c r="O59" s="189"/>
      <c r="P59" s="209">
        <f>(25000*50)*12</f>
        <v>15000000</v>
      </c>
      <c r="Q59" s="210">
        <f>(12*1000000)+(150000*12)</f>
        <v>13800000</v>
      </c>
      <c r="R59" s="189"/>
      <c r="S59" s="189"/>
      <c r="T59" s="189"/>
      <c r="U59" s="208" t="s">
        <v>197</v>
      </c>
    </row>
    <row r="60" spans="1:21" ht="30" customHeight="1">
      <c r="B60" s="315" t="s">
        <v>67</v>
      </c>
      <c r="C60" s="316"/>
      <c r="D60" s="316"/>
      <c r="E60" s="316"/>
      <c r="F60" s="316"/>
      <c r="G60" s="316"/>
      <c r="H60" s="316"/>
      <c r="I60" s="316"/>
      <c r="J60" s="316"/>
      <c r="K60" s="316"/>
      <c r="L60" s="316"/>
      <c r="M60" s="316"/>
      <c r="N60" s="316"/>
      <c r="O60" s="316"/>
      <c r="P60" s="316"/>
      <c r="Q60" s="316"/>
      <c r="R60" s="316"/>
      <c r="S60" s="316"/>
      <c r="T60" s="316"/>
      <c r="U60" s="316"/>
    </row>
    <row r="61" spans="1:21" ht="30" customHeight="1">
      <c r="B61" s="4"/>
      <c r="C61" s="108" t="s">
        <v>33</v>
      </c>
      <c r="D61" s="12"/>
      <c r="E61" s="12"/>
      <c r="F61" s="12"/>
      <c r="G61" s="13"/>
      <c r="H61" s="28"/>
      <c r="I61" s="27"/>
      <c r="J61" s="27"/>
      <c r="K61" s="30"/>
      <c r="L61" s="20"/>
      <c r="M61" s="20"/>
      <c r="N61" s="20"/>
      <c r="O61" s="20"/>
      <c r="P61" s="20"/>
      <c r="Q61" s="20"/>
      <c r="R61" s="7"/>
      <c r="S61" s="19"/>
      <c r="T61" s="19"/>
      <c r="U61" s="19"/>
    </row>
    <row r="62" spans="1:21" ht="61" customHeight="1">
      <c r="B62" s="4">
        <v>1</v>
      </c>
      <c r="C62" s="29" t="s">
        <v>82</v>
      </c>
      <c r="D62" s="12"/>
      <c r="E62" s="12"/>
      <c r="F62" s="12"/>
      <c r="G62" s="13"/>
      <c r="H62" s="23" t="s">
        <v>83</v>
      </c>
      <c r="I62" s="27" t="s">
        <v>127</v>
      </c>
      <c r="J62" s="55" t="s">
        <v>70</v>
      </c>
      <c r="K62" s="30" t="s">
        <v>84</v>
      </c>
      <c r="L62" s="49" t="s">
        <v>66</v>
      </c>
      <c r="M62" s="49" t="s">
        <v>85</v>
      </c>
      <c r="N62" s="20"/>
      <c r="O62" s="20"/>
      <c r="P62" s="20"/>
      <c r="Q62" s="20"/>
      <c r="R62" s="7"/>
      <c r="S62" s="19"/>
      <c r="T62" s="19"/>
      <c r="U62" s="231" t="s">
        <v>92</v>
      </c>
    </row>
    <row r="63" spans="1:21" ht="78" customHeight="1">
      <c r="B63" s="109">
        <v>2</v>
      </c>
      <c r="C63" s="213" t="s">
        <v>200</v>
      </c>
      <c r="D63" s="12"/>
      <c r="E63" s="12"/>
      <c r="F63" s="12"/>
      <c r="G63" s="13"/>
      <c r="H63" s="64" t="s">
        <v>201</v>
      </c>
      <c r="I63" s="27" t="s">
        <v>127</v>
      </c>
      <c r="J63" s="64" t="s">
        <v>70</v>
      </c>
      <c r="K63" s="22" t="s">
        <v>202</v>
      </c>
      <c r="L63" s="215" t="s">
        <v>140</v>
      </c>
      <c r="M63" s="221" t="s">
        <v>214</v>
      </c>
      <c r="N63" s="214"/>
      <c r="O63" s="214"/>
      <c r="P63" s="214"/>
      <c r="Q63" s="66">
        <v>100000000</v>
      </c>
      <c r="R63" s="64" t="s">
        <v>69</v>
      </c>
      <c r="S63" s="64"/>
      <c r="T63" s="222">
        <v>15000000</v>
      </c>
      <c r="U63" s="215" t="s">
        <v>204</v>
      </c>
    </row>
    <row r="64" spans="1:21" ht="154" customHeight="1">
      <c r="B64" s="109">
        <v>3</v>
      </c>
      <c r="C64" s="53" t="s">
        <v>209</v>
      </c>
      <c r="D64" s="12"/>
      <c r="E64" s="12"/>
      <c r="F64" s="12"/>
      <c r="G64" s="13"/>
      <c r="H64" s="23" t="s">
        <v>210</v>
      </c>
      <c r="I64" s="23" t="s">
        <v>69</v>
      </c>
      <c r="J64" s="23" t="s">
        <v>211</v>
      </c>
      <c r="K64" s="23" t="s">
        <v>212</v>
      </c>
      <c r="L64" s="23" t="s">
        <v>140</v>
      </c>
      <c r="M64" s="23" t="s">
        <v>213</v>
      </c>
      <c r="N64" s="20"/>
      <c r="O64" s="20"/>
      <c r="P64" s="20"/>
      <c r="Q64" s="230">
        <v>150000000</v>
      </c>
      <c r="R64" s="89"/>
      <c r="S64" s="19"/>
      <c r="T64" s="19"/>
      <c r="U64" s="229" t="s">
        <v>215</v>
      </c>
    </row>
    <row r="65" spans="2:21" ht="52" customHeight="1">
      <c r="B65" s="109"/>
      <c r="C65" s="232" t="s">
        <v>30</v>
      </c>
      <c r="D65" s="12"/>
      <c r="E65" s="12"/>
      <c r="F65" s="12"/>
      <c r="G65" s="13"/>
      <c r="H65" s="56"/>
      <c r="I65" s="27"/>
      <c r="J65" s="55"/>
      <c r="K65" s="226"/>
      <c r="L65" s="49"/>
      <c r="M65" s="49"/>
      <c r="N65" s="20"/>
      <c r="O65" s="20"/>
      <c r="P65" s="20"/>
      <c r="Q65" s="20"/>
      <c r="R65" s="89"/>
      <c r="S65" s="227"/>
      <c r="T65" s="228"/>
      <c r="U65" s="229"/>
    </row>
    <row r="66" spans="2:21" ht="59" customHeight="1">
      <c r="B66" s="225">
        <v>1</v>
      </c>
      <c r="C66" s="61" t="s">
        <v>86</v>
      </c>
      <c r="D66" s="12"/>
      <c r="E66" s="12"/>
      <c r="F66" s="12"/>
      <c r="G66" s="13"/>
      <c r="H66" s="56" t="s">
        <v>87</v>
      </c>
      <c r="I66" s="27" t="s">
        <v>127</v>
      </c>
      <c r="J66" s="55" t="s">
        <v>88</v>
      </c>
      <c r="K66" s="55" t="s">
        <v>90</v>
      </c>
      <c r="L66" s="49" t="s">
        <v>91</v>
      </c>
      <c r="M66" s="20"/>
      <c r="N66" s="20"/>
      <c r="O66" s="20"/>
      <c r="P66" s="62">
        <v>36000000</v>
      </c>
      <c r="Q66" s="62">
        <v>3000000</v>
      </c>
      <c r="R66" s="63" t="s">
        <v>89</v>
      </c>
      <c r="S66" s="311" t="s">
        <v>198</v>
      </c>
      <c r="T66" s="312"/>
      <c r="U66" s="63" t="s">
        <v>89</v>
      </c>
    </row>
    <row r="67" spans="2:21" ht="52" customHeight="1">
      <c r="B67" s="225">
        <v>2</v>
      </c>
      <c r="C67" s="65" t="s">
        <v>98</v>
      </c>
      <c r="D67" s="12"/>
      <c r="E67" s="12"/>
      <c r="F67" s="12"/>
      <c r="G67" s="13"/>
      <c r="H67" s="56" t="s">
        <v>99</v>
      </c>
      <c r="I67" s="27" t="s">
        <v>127</v>
      </c>
      <c r="J67" s="56" t="s">
        <v>100</v>
      </c>
      <c r="K67" s="56" t="s">
        <v>203</v>
      </c>
      <c r="L67" s="67" t="s">
        <v>66</v>
      </c>
      <c r="M67" s="20"/>
      <c r="N67" s="20"/>
      <c r="O67" s="20"/>
      <c r="P67" s="20"/>
      <c r="Q67" s="216">
        <f>(4*3000000)+2000000</f>
        <v>14000000</v>
      </c>
      <c r="R67" s="217"/>
      <c r="S67" s="218"/>
      <c r="T67" s="216">
        <v>2300000</v>
      </c>
      <c r="U67" s="64" t="s">
        <v>101</v>
      </c>
    </row>
    <row r="68" spans="2:21" ht="56">
      <c r="B68" s="225">
        <v>3</v>
      </c>
      <c r="C68" s="56" t="s">
        <v>205</v>
      </c>
      <c r="D68" s="12"/>
      <c r="E68" s="12"/>
      <c r="F68" s="12"/>
      <c r="G68" s="13"/>
      <c r="H68" s="56" t="s">
        <v>206</v>
      </c>
      <c r="I68" s="56" t="s">
        <v>69</v>
      </c>
      <c r="J68" s="56" t="s">
        <v>70</v>
      </c>
      <c r="K68" s="22" t="s">
        <v>207</v>
      </c>
      <c r="L68" s="221" t="s">
        <v>140</v>
      </c>
      <c r="M68" s="20"/>
      <c r="N68" s="20"/>
      <c r="O68" s="20"/>
      <c r="P68" s="20"/>
      <c r="Q68" s="224">
        <v>88000000</v>
      </c>
      <c r="R68" s="214"/>
      <c r="S68" s="223"/>
      <c r="T68" s="66"/>
      <c r="U68" s="219" t="s">
        <v>208</v>
      </c>
    </row>
    <row r="69" spans="2:21" ht="176">
      <c r="B69" s="4">
        <v>4</v>
      </c>
      <c r="C69" s="52" t="s">
        <v>199</v>
      </c>
      <c r="D69" s="12"/>
      <c r="E69" s="12"/>
      <c r="F69" s="12"/>
      <c r="G69" s="13"/>
      <c r="H69" s="53" t="s">
        <v>68</v>
      </c>
      <c r="I69" s="27" t="s">
        <v>127</v>
      </c>
      <c r="J69" s="53" t="s">
        <v>70</v>
      </c>
      <c r="K69" s="30" t="s">
        <v>71</v>
      </c>
      <c r="L69" s="49" t="s">
        <v>72</v>
      </c>
      <c r="M69" s="49" t="s">
        <v>75</v>
      </c>
      <c r="N69" s="20"/>
      <c r="O69" s="20"/>
      <c r="P69" s="57"/>
      <c r="Q69" s="57">
        <v>338500000</v>
      </c>
      <c r="R69" s="7"/>
      <c r="S69" s="19"/>
      <c r="T69" s="57">
        <v>175680000</v>
      </c>
      <c r="U69" s="58" t="s">
        <v>74</v>
      </c>
    </row>
    <row r="70" spans="2:21" ht="60" customHeight="1">
      <c r="B70" s="4">
        <v>5</v>
      </c>
      <c r="C70" s="54" t="s">
        <v>216</v>
      </c>
      <c r="D70" s="12"/>
      <c r="E70" s="12"/>
      <c r="F70" s="12"/>
      <c r="G70" s="13"/>
      <c r="H70" s="23" t="s">
        <v>73</v>
      </c>
      <c r="I70" s="27" t="s">
        <v>127</v>
      </c>
      <c r="J70" s="23" t="s">
        <v>70</v>
      </c>
      <c r="K70" s="30" t="s">
        <v>71</v>
      </c>
      <c r="L70" s="49" t="s">
        <v>72</v>
      </c>
      <c r="M70" s="49" t="s">
        <v>75</v>
      </c>
      <c r="N70" s="20"/>
      <c r="O70" s="20"/>
      <c r="P70" s="57"/>
      <c r="Q70" s="59">
        <v>185475000</v>
      </c>
      <c r="R70" s="7"/>
      <c r="S70" s="19"/>
      <c r="T70" s="25" t="s">
        <v>80</v>
      </c>
      <c r="U70" s="58" t="s">
        <v>76</v>
      </c>
    </row>
    <row r="71" spans="2:21" ht="48">
      <c r="B71" s="4">
        <v>6</v>
      </c>
      <c r="C71" s="60" t="s">
        <v>77</v>
      </c>
      <c r="D71" s="12"/>
      <c r="E71" s="12"/>
      <c r="F71" s="12"/>
      <c r="G71" s="13"/>
      <c r="H71" s="55" t="s">
        <v>78</v>
      </c>
      <c r="I71" s="55" t="s">
        <v>127</v>
      </c>
      <c r="J71" s="55" t="s">
        <v>70</v>
      </c>
      <c r="K71" s="55" t="s">
        <v>79</v>
      </c>
      <c r="L71" s="49" t="s">
        <v>70</v>
      </c>
      <c r="M71" s="49" t="s">
        <v>222</v>
      </c>
      <c r="N71" s="20"/>
      <c r="O71" s="20"/>
      <c r="P71" s="20"/>
      <c r="Q71" s="49" t="s">
        <v>223</v>
      </c>
      <c r="R71" s="7"/>
      <c r="S71" s="19"/>
      <c r="T71" s="49" t="s">
        <v>224</v>
      </c>
      <c r="U71" s="25" t="s">
        <v>81</v>
      </c>
    </row>
    <row r="72" spans="2:21" ht="34">
      <c r="B72" s="4">
        <v>7</v>
      </c>
      <c r="C72" s="64" t="s">
        <v>93</v>
      </c>
      <c r="D72" s="12"/>
      <c r="E72" s="12"/>
      <c r="F72" s="12"/>
      <c r="G72" s="13"/>
      <c r="H72" s="56" t="s">
        <v>94</v>
      </c>
      <c r="I72" s="27" t="s">
        <v>127</v>
      </c>
      <c r="J72" s="56" t="s">
        <v>95</v>
      </c>
      <c r="K72" s="56" t="s">
        <v>96</v>
      </c>
      <c r="L72" s="55" t="s">
        <v>66</v>
      </c>
      <c r="M72" s="49" t="s">
        <v>85</v>
      </c>
      <c r="N72" s="20"/>
      <c r="O72" s="20"/>
      <c r="P72" s="20"/>
      <c r="Q72" s="62">
        <v>30000000</v>
      </c>
      <c r="R72" s="63" t="s">
        <v>97</v>
      </c>
      <c r="S72" s="19"/>
      <c r="T72" s="19"/>
      <c r="U72" s="63" t="s">
        <v>97</v>
      </c>
    </row>
    <row r="73" spans="2:21" ht="32">
      <c r="B73" s="109">
        <v>8</v>
      </c>
      <c r="C73" s="233" t="s">
        <v>217</v>
      </c>
      <c r="D73" s="12"/>
      <c r="E73" s="12"/>
      <c r="F73" s="12"/>
      <c r="G73" s="13"/>
      <c r="H73" s="56" t="s">
        <v>218</v>
      </c>
      <c r="I73" s="27" t="s">
        <v>127</v>
      </c>
      <c r="J73" s="56" t="s">
        <v>70</v>
      </c>
      <c r="K73" s="56" t="s">
        <v>219</v>
      </c>
      <c r="L73" s="49" t="s">
        <v>70</v>
      </c>
      <c r="M73" s="49" t="s">
        <v>220</v>
      </c>
      <c r="N73" s="20"/>
      <c r="O73" s="20"/>
      <c r="P73" s="20"/>
      <c r="Q73" s="62"/>
      <c r="R73" s="63"/>
      <c r="S73" s="19"/>
      <c r="T73" s="19"/>
      <c r="U73" s="63" t="s">
        <v>221</v>
      </c>
    </row>
    <row r="74" spans="2:21" ht="59" customHeight="1">
      <c r="B74" s="317" t="s">
        <v>238</v>
      </c>
      <c r="C74" s="318"/>
      <c r="D74" s="318"/>
      <c r="E74" s="318"/>
      <c r="F74" s="318"/>
      <c r="G74" s="318"/>
      <c r="H74" s="318"/>
      <c r="I74" s="318"/>
      <c r="J74" s="318"/>
      <c r="K74" s="318"/>
      <c r="L74" s="318"/>
      <c r="M74" s="318"/>
      <c r="N74" s="318"/>
      <c r="O74" s="318"/>
      <c r="P74" s="318"/>
      <c r="Q74" s="318"/>
      <c r="R74" s="318"/>
      <c r="S74" s="318"/>
      <c r="T74" s="318"/>
      <c r="U74" s="319"/>
    </row>
    <row r="75" spans="2:21" ht="49" customHeight="1">
      <c r="B75" s="6"/>
      <c r="C75" s="249" t="s">
        <v>33</v>
      </c>
      <c r="D75" s="7"/>
      <c r="E75" s="14"/>
      <c r="F75" s="14"/>
      <c r="G75" s="14"/>
      <c r="H75" s="7"/>
      <c r="I75" s="6"/>
      <c r="J75" s="6"/>
      <c r="K75" s="6"/>
      <c r="L75" s="20"/>
      <c r="M75" s="6"/>
      <c r="N75" s="7"/>
      <c r="O75" s="7"/>
      <c r="P75" s="6"/>
      <c r="Q75" s="8"/>
      <c r="R75" s="7" t="s">
        <v>34</v>
      </c>
      <c r="S75" s="8"/>
      <c r="T75" s="15"/>
      <c r="U75" s="80"/>
    </row>
    <row r="76" spans="2:21" ht="32">
      <c r="B76" s="295">
        <v>1</v>
      </c>
      <c r="C76" s="82" t="s">
        <v>125</v>
      </c>
      <c r="D76" s="89"/>
      <c r="E76" s="89"/>
      <c r="F76" s="89"/>
      <c r="G76" s="89"/>
      <c r="H76" s="280" t="s">
        <v>102</v>
      </c>
      <c r="I76" s="286" t="s">
        <v>127</v>
      </c>
      <c r="J76" s="289" t="s">
        <v>103</v>
      </c>
      <c r="K76" s="292" t="s">
        <v>104</v>
      </c>
      <c r="L76" s="286" t="s">
        <v>105</v>
      </c>
      <c r="M76" s="90" t="s">
        <v>106</v>
      </c>
      <c r="N76" s="91"/>
      <c r="O76" s="89"/>
      <c r="P76" s="92"/>
      <c r="Q76" s="94"/>
      <c r="R76" s="89"/>
      <c r="S76" s="92"/>
      <c r="T76" s="93"/>
      <c r="U76" s="283"/>
    </row>
    <row r="77" spans="2:21" ht="16">
      <c r="B77" s="296"/>
      <c r="C77" s="95" t="s">
        <v>120</v>
      </c>
      <c r="D77" s="96"/>
      <c r="E77" s="96"/>
      <c r="F77" s="96"/>
      <c r="G77" s="96"/>
      <c r="H77" s="281"/>
      <c r="I77" s="287"/>
      <c r="J77" s="290"/>
      <c r="K77" s="293"/>
      <c r="L77" s="287"/>
      <c r="M77" s="97"/>
      <c r="N77" s="98"/>
      <c r="O77" s="96"/>
      <c r="P77" s="99"/>
      <c r="Q77" s="100">
        <v>6800000</v>
      </c>
      <c r="R77" s="96"/>
      <c r="S77" s="99"/>
      <c r="T77" s="101"/>
      <c r="U77" s="284"/>
    </row>
    <row r="78" spans="2:21" ht="32">
      <c r="B78" s="296"/>
      <c r="C78" s="95" t="s">
        <v>121</v>
      </c>
      <c r="D78" s="96"/>
      <c r="E78" s="96"/>
      <c r="F78" s="96"/>
      <c r="G78" s="96"/>
      <c r="H78" s="281"/>
      <c r="I78" s="287"/>
      <c r="J78" s="290"/>
      <c r="K78" s="293"/>
      <c r="L78" s="287"/>
      <c r="M78" s="97"/>
      <c r="N78" s="98"/>
      <c r="O78" s="96"/>
      <c r="P78" s="99"/>
      <c r="Q78" s="100">
        <v>27800000</v>
      </c>
      <c r="R78" s="96"/>
      <c r="S78" s="99"/>
      <c r="T78" s="101"/>
      <c r="U78" s="284"/>
    </row>
    <row r="79" spans="2:21" ht="32">
      <c r="B79" s="296"/>
      <c r="C79" s="95" t="s">
        <v>122</v>
      </c>
      <c r="D79" s="96"/>
      <c r="E79" s="96"/>
      <c r="F79" s="96"/>
      <c r="G79" s="96"/>
      <c r="H79" s="281"/>
      <c r="I79" s="287"/>
      <c r="J79" s="290"/>
      <c r="K79" s="293"/>
      <c r="L79" s="287"/>
      <c r="M79" s="97"/>
      <c r="N79" s="98"/>
      <c r="O79" s="96"/>
      <c r="P79" s="99"/>
      <c r="Q79" s="100">
        <v>27800000</v>
      </c>
      <c r="R79" s="96"/>
      <c r="S79" s="99"/>
      <c r="T79" s="101"/>
      <c r="U79" s="284"/>
    </row>
    <row r="80" spans="2:21" ht="137" customHeight="1">
      <c r="B80" s="296"/>
      <c r="C80" s="95" t="s">
        <v>123</v>
      </c>
      <c r="D80" s="96"/>
      <c r="E80" s="96"/>
      <c r="F80" s="96"/>
      <c r="G80" s="96"/>
      <c r="H80" s="281"/>
      <c r="I80" s="287"/>
      <c r="J80" s="290"/>
      <c r="K80" s="293"/>
      <c r="L80" s="287"/>
      <c r="M80" s="97"/>
      <c r="N80" s="98"/>
      <c r="O80" s="96"/>
      <c r="P80" s="99"/>
      <c r="Q80" s="100">
        <v>2000000</v>
      </c>
      <c r="R80" s="96"/>
      <c r="S80" s="99"/>
      <c r="T80" s="80"/>
      <c r="U80" s="284"/>
    </row>
    <row r="81" spans="2:21" ht="46" customHeight="1">
      <c r="B81" s="297"/>
      <c r="C81" s="95" t="s">
        <v>124</v>
      </c>
      <c r="D81" s="96"/>
      <c r="E81" s="96"/>
      <c r="F81" s="96"/>
      <c r="G81" s="96"/>
      <c r="H81" s="282"/>
      <c r="I81" s="288"/>
      <c r="J81" s="291"/>
      <c r="K81" s="294"/>
      <c r="L81" s="288"/>
      <c r="M81" s="97"/>
      <c r="N81" s="98"/>
      <c r="O81" s="96"/>
      <c r="P81" s="99"/>
      <c r="Q81" s="102"/>
      <c r="R81" s="96"/>
      <c r="S81" s="99"/>
      <c r="T81" s="101"/>
      <c r="U81" s="285"/>
    </row>
    <row r="82" spans="2:21" ht="409.6">
      <c r="B82" s="20">
        <v>2</v>
      </c>
      <c r="C82" s="80" t="s">
        <v>108</v>
      </c>
      <c r="D82" s="80" t="s">
        <v>107</v>
      </c>
      <c r="E82" s="80" t="s">
        <v>107</v>
      </c>
      <c r="F82" s="80" t="s">
        <v>107</v>
      </c>
      <c r="G82" s="80" t="s">
        <v>107</v>
      </c>
      <c r="H82" s="81" t="s">
        <v>109</v>
      </c>
      <c r="I82" s="27" t="s">
        <v>127</v>
      </c>
      <c r="J82" s="73" t="s">
        <v>103</v>
      </c>
      <c r="K82" s="82" t="s">
        <v>110</v>
      </c>
      <c r="L82" s="82" t="s">
        <v>105</v>
      </c>
      <c r="M82" s="82" t="s">
        <v>106</v>
      </c>
      <c r="N82" s="80" t="s">
        <v>107</v>
      </c>
      <c r="O82" s="80" t="s">
        <v>107</v>
      </c>
      <c r="P82" s="80"/>
      <c r="Q82" s="66">
        <v>11450000</v>
      </c>
      <c r="R82" s="80" t="s">
        <v>107</v>
      </c>
      <c r="S82" s="66">
        <v>330000000</v>
      </c>
      <c r="T82" s="66">
        <v>26000000</v>
      </c>
      <c r="U82" s="80" t="s">
        <v>115</v>
      </c>
    </row>
    <row r="83" spans="2:21" ht="158" customHeight="1">
      <c r="B83" s="20">
        <v>3</v>
      </c>
      <c r="C83" s="83" t="s">
        <v>225</v>
      </c>
      <c r="D83" s="69"/>
      <c r="E83" s="69"/>
      <c r="F83" s="69"/>
      <c r="G83" s="69"/>
      <c r="H83" s="72" t="s">
        <v>102</v>
      </c>
      <c r="I83" s="27" t="s">
        <v>127</v>
      </c>
      <c r="J83" s="73" t="s">
        <v>111</v>
      </c>
      <c r="K83" s="76" t="s">
        <v>112</v>
      </c>
      <c r="L83" s="77" t="s">
        <v>113</v>
      </c>
      <c r="M83" s="84" t="s">
        <v>106</v>
      </c>
      <c r="N83" s="71"/>
      <c r="O83" s="7"/>
      <c r="P83" s="8"/>
      <c r="Q83" s="8"/>
      <c r="R83" s="7"/>
      <c r="S83" s="66">
        <v>190144000</v>
      </c>
      <c r="T83" s="66">
        <v>186580500</v>
      </c>
      <c r="U83" s="49" t="s">
        <v>226</v>
      </c>
    </row>
    <row r="84" spans="2:21" ht="32">
      <c r="B84" s="20">
        <v>4</v>
      </c>
      <c r="C84" s="85" t="s">
        <v>114</v>
      </c>
      <c r="D84" s="69"/>
      <c r="E84" s="69"/>
      <c r="F84" s="69"/>
      <c r="G84" s="69"/>
      <c r="H84" s="27" t="s">
        <v>116</v>
      </c>
      <c r="I84" s="27" t="s">
        <v>127</v>
      </c>
      <c r="J84" s="27" t="s">
        <v>95</v>
      </c>
      <c r="K84" s="27" t="s">
        <v>117</v>
      </c>
      <c r="L84" s="77" t="s">
        <v>66</v>
      </c>
      <c r="M84" s="70"/>
      <c r="N84" s="71"/>
      <c r="O84" s="7"/>
      <c r="P84" s="8"/>
      <c r="Q84" s="86">
        <f>10*1000000</f>
        <v>10000000</v>
      </c>
      <c r="R84" s="7"/>
      <c r="S84" s="86"/>
      <c r="T84" s="66" t="s">
        <v>262</v>
      </c>
      <c r="U84" s="66" t="s">
        <v>126</v>
      </c>
    </row>
    <row r="85" spans="2:21" ht="160">
      <c r="B85" s="236">
        <v>5</v>
      </c>
      <c r="C85" s="235" t="s">
        <v>227</v>
      </c>
      <c r="D85" s="234"/>
      <c r="E85" s="234"/>
      <c r="F85" s="234"/>
      <c r="G85" s="234"/>
      <c r="H85" s="34" t="s">
        <v>109</v>
      </c>
      <c r="I85" s="238" t="s">
        <v>127</v>
      </c>
      <c r="J85" s="212" t="s">
        <v>103</v>
      </c>
      <c r="K85" s="211" t="s">
        <v>228</v>
      </c>
      <c r="L85" s="220" t="s">
        <v>140</v>
      </c>
      <c r="M85" s="234"/>
      <c r="N85" s="234"/>
      <c r="O85" s="234"/>
      <c r="P85" s="234"/>
      <c r="Q85" s="239">
        <v>11450000</v>
      </c>
      <c r="R85" s="240"/>
      <c r="S85" s="240"/>
      <c r="T85" s="241">
        <v>7677347</v>
      </c>
      <c r="U85" s="234"/>
    </row>
    <row r="86" spans="2:21" ht="42">
      <c r="B86" s="20">
        <v>6</v>
      </c>
      <c r="C86" s="242" t="s">
        <v>229</v>
      </c>
      <c r="D86" s="69"/>
      <c r="E86" s="69"/>
      <c r="F86" s="69"/>
      <c r="G86" s="69"/>
      <c r="H86" s="243" t="s">
        <v>230</v>
      </c>
      <c r="I86" s="219" t="s">
        <v>69</v>
      </c>
      <c r="J86" s="237" t="s">
        <v>231</v>
      </c>
      <c r="K86" s="244" t="s">
        <v>232</v>
      </c>
      <c r="L86" s="220" t="s">
        <v>159</v>
      </c>
      <c r="M86" s="70"/>
      <c r="N86" s="71"/>
      <c r="O86" s="7"/>
      <c r="P86" s="8"/>
      <c r="Q86" s="86"/>
      <c r="R86" s="7"/>
      <c r="S86" s="86"/>
      <c r="T86" s="245">
        <v>17500000</v>
      </c>
      <c r="U86" s="106"/>
    </row>
    <row r="87" spans="2:21" ht="60">
      <c r="B87" s="20">
        <v>7</v>
      </c>
      <c r="C87" s="246" t="s">
        <v>233</v>
      </c>
      <c r="D87" s="69"/>
      <c r="E87" s="69"/>
      <c r="F87" s="69"/>
      <c r="G87" s="69"/>
      <c r="H87" s="243" t="s">
        <v>102</v>
      </c>
      <c r="I87" s="219" t="s">
        <v>69</v>
      </c>
      <c r="J87" s="237" t="s">
        <v>234</v>
      </c>
      <c r="K87" s="247" t="s">
        <v>235</v>
      </c>
      <c r="L87" s="220" t="s">
        <v>236</v>
      </c>
      <c r="M87" s="70"/>
      <c r="N87" s="71"/>
      <c r="O87" s="7"/>
      <c r="P87" s="8"/>
      <c r="Q87" s="86"/>
      <c r="R87" s="7"/>
      <c r="S87" s="248"/>
      <c r="T87" s="248" t="s">
        <v>261</v>
      </c>
      <c r="U87" s="246" t="s">
        <v>237</v>
      </c>
    </row>
    <row r="88" spans="2:21" ht="15">
      <c r="B88" s="20"/>
      <c r="C88" s="68" t="s">
        <v>30</v>
      </c>
      <c r="D88" s="69"/>
      <c r="E88" s="69"/>
      <c r="F88" s="69"/>
      <c r="G88" s="69"/>
      <c r="H88" s="73" t="s">
        <v>118</v>
      </c>
      <c r="I88" s="74"/>
      <c r="J88" s="73"/>
      <c r="K88" s="75"/>
      <c r="L88" s="74"/>
      <c r="M88" s="70"/>
      <c r="N88" s="71"/>
      <c r="O88" s="7"/>
      <c r="P88" s="8"/>
      <c r="Q88" s="8"/>
      <c r="R88" s="7"/>
      <c r="S88" s="8"/>
      <c r="T88" s="15"/>
      <c r="U88" s="20"/>
    </row>
    <row r="89" spans="2:21" ht="15">
      <c r="B89" s="20"/>
      <c r="C89" s="308" t="s">
        <v>32</v>
      </c>
      <c r="D89" s="309"/>
      <c r="E89" s="309"/>
      <c r="F89" s="309"/>
      <c r="G89" s="309"/>
      <c r="H89" s="309"/>
      <c r="I89" s="309"/>
      <c r="J89" s="309"/>
      <c r="K89" s="309"/>
      <c r="L89" s="309"/>
      <c r="M89" s="309"/>
      <c r="N89" s="310"/>
      <c r="O89" s="69"/>
      <c r="P89" s="103"/>
      <c r="Q89" s="103"/>
      <c r="R89" s="103">
        <f t="shared" ref="R89" si="0">SUM(R75:R84)</f>
        <v>0</v>
      </c>
      <c r="S89" s="103"/>
      <c r="T89" s="103"/>
      <c r="U89" s="20"/>
    </row>
    <row r="90" spans="2:21" ht="15">
      <c r="B90" s="20"/>
      <c r="C90" s="7" t="s">
        <v>239</v>
      </c>
      <c r="D90" s="7"/>
      <c r="E90" s="7"/>
      <c r="F90" s="7"/>
      <c r="G90" s="7"/>
      <c r="H90" s="73"/>
      <c r="I90" s="20"/>
      <c r="J90" s="20"/>
      <c r="K90" s="20"/>
      <c r="L90" s="20"/>
      <c r="M90" s="20"/>
      <c r="N90" s="20"/>
      <c r="O90" s="79"/>
      <c r="P90" s="8"/>
      <c r="Q90" s="8"/>
      <c r="R90" s="7"/>
      <c r="S90" s="8"/>
      <c r="T90" s="15"/>
      <c r="U90" s="20"/>
    </row>
    <row r="91" spans="2:21" ht="166" customHeight="1">
      <c r="B91" s="78">
        <v>1</v>
      </c>
      <c r="C91" s="264" t="s">
        <v>240</v>
      </c>
      <c r="D91" s="250"/>
      <c r="E91" s="250"/>
      <c r="F91" s="250"/>
      <c r="G91" s="250"/>
      <c r="H91" s="252" t="s">
        <v>241</v>
      </c>
      <c r="I91" s="263" t="s">
        <v>127</v>
      </c>
      <c r="J91" s="253" t="s">
        <v>242</v>
      </c>
      <c r="K91" s="262" t="s">
        <v>256</v>
      </c>
      <c r="L91" s="263" t="s">
        <v>255</v>
      </c>
      <c r="M91" s="263">
        <v>1</v>
      </c>
      <c r="N91" s="251"/>
      <c r="O91" s="7"/>
      <c r="P91" s="301" t="s">
        <v>258</v>
      </c>
      <c r="Q91" s="302"/>
      <c r="R91" s="302"/>
      <c r="S91" s="302"/>
      <c r="T91" s="303"/>
      <c r="U91" s="23" t="s">
        <v>257</v>
      </c>
    </row>
    <row r="92" spans="2:21" ht="72" customHeight="1">
      <c r="B92" s="78">
        <v>2</v>
      </c>
      <c r="C92" s="23" t="s">
        <v>243</v>
      </c>
      <c r="D92" s="7"/>
      <c r="E92" s="7"/>
      <c r="F92" s="7"/>
      <c r="G92" s="7"/>
      <c r="H92" s="23" t="s">
        <v>244</v>
      </c>
      <c r="I92" s="260" t="s">
        <v>127</v>
      </c>
      <c r="J92" s="260" t="s">
        <v>242</v>
      </c>
      <c r="K92" s="260" t="s">
        <v>259</v>
      </c>
      <c r="L92" s="260" t="s">
        <v>254</v>
      </c>
      <c r="M92" s="260">
        <v>1</v>
      </c>
      <c r="N92" s="20"/>
      <c r="O92" s="79"/>
      <c r="P92" s="301" t="s">
        <v>258</v>
      </c>
      <c r="Q92" s="302"/>
      <c r="R92" s="302"/>
      <c r="S92" s="302"/>
      <c r="T92" s="303"/>
      <c r="U92" s="23" t="s">
        <v>245</v>
      </c>
    </row>
    <row r="93" spans="2:21" ht="70" customHeight="1">
      <c r="B93" s="78">
        <v>3</v>
      </c>
      <c r="C93" s="259" t="s">
        <v>246</v>
      </c>
      <c r="D93" s="255" t="s">
        <v>246</v>
      </c>
      <c r="E93" s="255" t="s">
        <v>247</v>
      </c>
      <c r="F93" s="255" t="s">
        <v>248</v>
      </c>
      <c r="G93" s="256" t="s">
        <v>249</v>
      </c>
      <c r="H93" s="259" t="s">
        <v>247</v>
      </c>
      <c r="I93" s="257" t="s">
        <v>127</v>
      </c>
      <c r="J93" s="257" t="s">
        <v>251</v>
      </c>
      <c r="K93" s="256" t="s">
        <v>117</v>
      </c>
      <c r="L93" s="261" t="s">
        <v>252</v>
      </c>
      <c r="M93" s="23" t="s">
        <v>250</v>
      </c>
      <c r="N93" s="258"/>
      <c r="O93" s="255"/>
      <c r="P93" s="8"/>
      <c r="Q93" s="8"/>
      <c r="R93" s="7"/>
      <c r="S93" s="8"/>
      <c r="T93" s="15"/>
      <c r="U93" s="246" t="s">
        <v>253</v>
      </c>
    </row>
    <row r="94" spans="2:21" ht="49" customHeight="1">
      <c r="B94" s="4"/>
      <c r="C94" s="4"/>
      <c r="D94" s="4"/>
      <c r="E94" s="4"/>
      <c r="F94" s="4"/>
      <c r="G94" s="4"/>
      <c r="H94" s="4"/>
      <c r="I94" s="4"/>
      <c r="J94" s="4"/>
      <c r="K94" s="4"/>
      <c r="L94" s="4"/>
      <c r="M94" s="4"/>
      <c r="N94" s="4"/>
      <c r="O94" s="4"/>
      <c r="P94" s="4"/>
      <c r="Q94" s="4"/>
      <c r="R94" s="4"/>
      <c r="S94" s="4"/>
      <c r="T94" s="17"/>
      <c r="U94" s="254"/>
    </row>
    <row r="95" spans="2:21" ht="16">
      <c r="B95" s="4"/>
      <c r="C95" s="274" t="s">
        <v>35</v>
      </c>
      <c r="D95" s="275"/>
      <c r="E95" s="275"/>
      <c r="F95" s="275"/>
      <c r="G95" s="275"/>
      <c r="H95" s="275"/>
      <c r="I95" s="275"/>
      <c r="J95" s="275"/>
      <c r="K95" s="275"/>
      <c r="L95" s="275"/>
      <c r="M95" s="275"/>
      <c r="N95" s="276"/>
      <c r="O95" s="18"/>
      <c r="P95" s="103"/>
      <c r="Q95" s="103"/>
      <c r="R95" s="18"/>
      <c r="S95" s="103"/>
      <c r="T95" s="103"/>
      <c r="U95" s="254"/>
    </row>
    <row r="96" spans="2:21">
      <c r="O96" s="105"/>
    </row>
  </sheetData>
  <mergeCells count="48">
    <mergeCell ref="B18:R18"/>
    <mergeCell ref="B19:R19"/>
    <mergeCell ref="B21:B22"/>
    <mergeCell ref="C89:N89"/>
    <mergeCell ref="S66:T66"/>
    <mergeCell ref="Q43:R43"/>
    <mergeCell ref="B60:U60"/>
    <mergeCell ref="B74:U74"/>
    <mergeCell ref="U21:U22"/>
    <mergeCell ref="B23:C23"/>
    <mergeCell ref="J21:J22"/>
    <mergeCell ref="K21:M21"/>
    <mergeCell ref="N21:O21"/>
    <mergeCell ref="P21:Q21"/>
    <mergeCell ref="B16:R16"/>
    <mergeCell ref="B1:R1"/>
    <mergeCell ref="B2:R2"/>
    <mergeCell ref="B3:R3"/>
    <mergeCell ref="B6:R6"/>
    <mergeCell ref="B7:R7"/>
    <mergeCell ref="B8:R8"/>
    <mergeCell ref="B10:R10"/>
    <mergeCell ref="B11:R11"/>
    <mergeCell ref="B12:R12"/>
    <mergeCell ref="B14:R14"/>
    <mergeCell ref="B15:R15"/>
    <mergeCell ref="C95:N95"/>
    <mergeCell ref="B28:U28"/>
    <mergeCell ref="C53:U53"/>
    <mergeCell ref="H76:H81"/>
    <mergeCell ref="U76:U81"/>
    <mergeCell ref="I76:I81"/>
    <mergeCell ref="J76:J81"/>
    <mergeCell ref="K76:K81"/>
    <mergeCell ref="L76:L81"/>
    <mergeCell ref="B76:B81"/>
    <mergeCell ref="C52:U52"/>
    <mergeCell ref="P91:T91"/>
    <mergeCell ref="P92:T92"/>
    <mergeCell ref="R21:R22"/>
    <mergeCell ref="S21:T21"/>
    <mergeCell ref="H21:H22"/>
    <mergeCell ref="I21:I22"/>
    <mergeCell ref="C21:C22"/>
    <mergeCell ref="D21:D22"/>
    <mergeCell ref="E21:E22"/>
    <mergeCell ref="F21:F22"/>
    <mergeCell ref="G21:G22"/>
  </mergeCells>
  <conditionalFormatting sqref="E75">
    <cfRule type="cellIs" dxfId="9" priority="16" stopIfTrue="1" operator="equal">
      <formula>"Selesai"</formula>
    </cfRule>
    <cfRule type="cellIs" dxfId="8" priority="17" stopIfTrue="1" operator="equal">
      <formula>"Draft"</formula>
    </cfRule>
    <cfRule type="cellIs" dxfId="7" priority="18" stopIfTrue="1" operator="equal">
      <formula>"Sedang diproses"</formula>
    </cfRule>
    <cfRule type="cellIs" dxfId="6" priority="19" stopIfTrue="1" operator="equal">
      <formula>"Ditinjau FMS"</formula>
    </cfRule>
    <cfRule type="cellIs" dxfId="5" priority="20" stopIfTrue="1" operator="equal">
      <formula>"Finalisasi"</formula>
    </cfRule>
  </conditionalFormatting>
  <conditionalFormatting sqref="F75:G75">
    <cfRule type="expression" dxfId="4" priority="11" stopIfTrue="1">
      <formula>E75="Selesai"</formula>
    </cfRule>
    <cfRule type="expression" dxfId="3" priority="12" stopIfTrue="1">
      <formula>E75="Draft"</formula>
    </cfRule>
    <cfRule type="expression" dxfId="2" priority="13" stopIfTrue="1">
      <formula>E75="Sedang diproses"</formula>
    </cfRule>
    <cfRule type="expression" dxfId="1" priority="14" stopIfTrue="1">
      <formula>E75="Ditinjau FMS"</formula>
    </cfRule>
    <cfRule type="expression" dxfId="0" priority="15" stopIfTrue="1">
      <formula>E75="Finalisasi"</formula>
    </cfRule>
  </conditionalFormatting>
  <dataValidations disablePrompts="1" count="1">
    <dataValidation type="list" showInputMessage="1" showErrorMessage="1" sqref="E75" xr:uid="{00000000-0002-0000-0000-000000000000}">
      <formula1>"Belum dimulai,Sedang diproses,Draft,Ditinjau FMS,Finalisasi,Selesai"</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2022-10-03T09:45:58Z</dcterms:created>
  <dcterms:modified xsi:type="dcterms:W3CDTF">2023-02-18T03:14:03Z</dcterms:modified>
</cp:coreProperties>
</file>