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d.docs.live.net/c0799ca09384588f/Documents/Docs - Yadia GPIB/Program Kerja Yadia/PKA 2023-2024/"/>
    </mc:Choice>
  </mc:AlternateContent>
  <xr:revisionPtr revIDLastSave="2" documentId="8_{E8328FA7-C453-4D15-B449-A857F2BE8CE3}" xr6:coauthVersionLast="47" xr6:coauthVersionMax="47" xr10:uidLastSave="{BB46EDA5-52D4-4FCA-9515-F0108C74E21C}"/>
  <bookViews>
    <workbookView xWindow="-120" yWindow="-120" windowWidth="29040" windowHeight="15720" xr2:uid="{00000000-000D-0000-FFFF-FFFF00000000}"/>
  </bookViews>
  <sheets>
    <sheet name="PKA YADIA GPIB 2023-2024" sheetId="2" r:id="rId1"/>
    <sheet name="Ringkasan PKA 2023-2024" sheetId="3" r:id="rId2"/>
  </sheets>
  <definedNames>
    <definedName name="_xlnm.Print_Area" localSheetId="0">'PKA YADIA GPIB 2023-2024'!$B$1:$N$39</definedName>
    <definedName name="_xlnm.Print_Area" localSheetId="1">'Ringkasan PKA 2023-2024'!$B$5:$E$13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9" i="2" l="1"/>
  <c r="E11" i="3"/>
  <c r="E10" i="3"/>
  <c r="D9" i="3"/>
  <c r="D12" i="3" s="1"/>
  <c r="C9" i="3"/>
  <c r="C12" i="3" s="1"/>
  <c r="M25" i="2"/>
  <c r="M39" i="2" s="1"/>
  <c r="M23" i="2"/>
  <c r="E9" i="3" l="1"/>
  <c r="E12" i="3" s="1"/>
</calcChain>
</file>

<file path=xl/sharedStrings.xml><?xml version="1.0" encoding="utf-8"?>
<sst xmlns="http://schemas.openxmlformats.org/spreadsheetml/2006/main" count="150" uniqueCount="113">
  <si>
    <t>GEREJA PROTESTAN di INDONESIA bagian BARAT</t>
  </si>
  <si>
    <t>YAYASAN DIAKONIA</t>
  </si>
  <si>
    <t>BIDANG PRIORITAS :</t>
  </si>
  <si>
    <t>TUJUAN</t>
  </si>
  <si>
    <t>PENANGGUNG JAWAB PROGRAM</t>
  </si>
  <si>
    <t>PENOPANG PROGRAM</t>
  </si>
  <si>
    <t>PELAKSANAAN</t>
  </si>
  <si>
    <t>INDIKATOR KEBERHASILAN</t>
  </si>
  <si>
    <t>ANGGARAN</t>
  </si>
  <si>
    <t>KETERANGAN</t>
  </si>
  <si>
    <t>WAKTU</t>
  </si>
  <si>
    <t>TEMPAT</t>
  </si>
  <si>
    <t>FREKUENSI</t>
  </si>
  <si>
    <t>KUALITATIF</t>
  </si>
  <si>
    <t>KUANTITATIF</t>
  </si>
  <si>
    <t>PENERIMAAN</t>
  </si>
  <si>
    <t>PENGELUARAN</t>
  </si>
  <si>
    <t>PROGRAM RUTIN</t>
  </si>
  <si>
    <t xml:space="preserve">YADIA GPIB </t>
  </si>
  <si>
    <t>Setiap Bulan</t>
  </si>
  <si>
    <t>YADIA GPIB</t>
  </si>
  <si>
    <t>Partisipasi pada Kegiatan Sinodal GPIB</t>
  </si>
  <si>
    <t>Sesuai Kegiatan (Undangan)</t>
  </si>
  <si>
    <t>Mengirim utusan untuk mengikuti kegiatan tingkat Sinodal.</t>
  </si>
  <si>
    <t>PROGRAM NON RUTIN</t>
  </si>
  <si>
    <t>Tersedianya portal internet Lowongan Kerja dengan nama LOKERDIA dapat mempertemukan para pencari &amp; pemberi kerja dari komunitas GPIB guna meningkatkan penguatan ekonomi jemaat.</t>
  </si>
  <si>
    <t>Sebagai ungkapan syukur kepada Tuhan Yesus atas kasih dan penyertaan-Nya.</t>
  </si>
  <si>
    <t>1 X</t>
  </si>
  <si>
    <t xml:space="preserve">Jemaat merasakan dan mensyukuri keberadaan Yayasan Diakonia GPIB GPIB </t>
  </si>
  <si>
    <t>Terlaksananya Ibadah Syukur HUT YADIA GPIB di Tingkat Jemaat &amp; Sinodal</t>
  </si>
  <si>
    <t>PROYEK</t>
  </si>
  <si>
    <t>Departemen Teologi GPIB</t>
  </si>
  <si>
    <t>Penerimaan</t>
  </si>
  <si>
    <t>Pengeluaran</t>
  </si>
  <si>
    <t>Biaya untuk petugas yang akan melakukan updating portal (@ Rp 500,000/ bulan)</t>
  </si>
  <si>
    <t>Terkoordinasi dan keikutsertaan dalam kegiatan dan program kerja Sinodal.</t>
  </si>
  <si>
    <t>Portal lowongan kerja online yang disediakan memfasilitasi para pencari kerja dengan informasi ketersediaan lowongan kerja dari perusahaan yang membutuhkan tenaga kerja dapat diakses dan dimanfaatkan 24 jam &amp; 365 hari</t>
  </si>
  <si>
    <t>Tersedianya platform portal bisnis direktori dengan yang dapat diakses melalui https://LAPAK.CLUB guna menyediakan informasi bisnis dari dan untuk anggota jemaat GPIB lintas jemaat untuk  meningkatkan penguatan ekonomi jemaat.</t>
  </si>
  <si>
    <t>Platform portal bisnis direktori yang disediakan memfasilitasi informasi bisnis dari dan untuk anggota jemaat GPIB lintas jemaat dapat diakses dan dimanfaatkan 24 jam &amp; 365 hari</t>
  </si>
  <si>
    <t xml:space="preserve">Memberdayakan warga gereja dalam memanfaatkan teknologi digital secara arif guna merawat jejaring sosial kemasyarakatan (Kolose 4:5-6) </t>
  </si>
  <si>
    <t>Yesus Kristus Sumber Damai Sejahtera (Yoh. 14 : 27)</t>
  </si>
  <si>
    <t>2023-2024</t>
  </si>
  <si>
    <t>Bantuan Pembayaran Iuran Bulanan BPJS Kesehatan Bagi Pendeta Emeritus GPIB dan Pasangan oleh YADIA GPIB</t>
  </si>
  <si>
    <t>Meringankan beban pembayaran iuran bulanan BPJS Kesehatan guna mendapatkan fasilitas kesehatan</t>
  </si>
  <si>
    <t>Terbayarkan secara tepat waktu untuk iuran bulanan BPJS Kesehatan</t>
  </si>
  <si>
    <t>Berkoordinasi dengan Dana Pensiun GPIB untuk data Pendeta Emeritus GPIB &amp; Pasangannya dengan kategori khusus</t>
  </si>
  <si>
    <t>RAAL Griya Asih di Lawang, Kabupaten Malang, Provinsi Jawa Timur</t>
  </si>
  <si>
    <t>Pengelolaan Rumah Asuh Anak &amp; Lansia (RAAL) “Griya Asih" di Lawang, Jawa Timur</t>
  </si>
  <si>
    <t>Para Pendeta Emeritus GPIB dan pasangannya mendapat akses pelayanan fasilitas kesehatan BPJS</t>
  </si>
  <si>
    <t xml:space="preserve">Menampung dan mengasuh anak &amp; lansia yang membutuhkan bantuan karena kondisi ekonomi atau kehilangan orang tua atau orang yang menjadi tumpuan.  </t>
  </si>
  <si>
    <t>Sumber penerimaan dari sumbangan tetap &amp; tidak tetap berasal dari pemerintah, instansi pendidikan dan sosial, mupel, jemaat dan non-jemaat.  Rincian pengeluaran berdasarkan PKA RAAL Griya Asih</t>
  </si>
  <si>
    <t>Mewujudnyata karya dan peran GPIB dalam misi Allah bagi dunia melalui tindakan nyata pelayanan Diakonia Karitatif dengan penyediaan fasilitas rumah asuh anak &amp; lansia bagi yang memerlukan pertolongan.</t>
  </si>
  <si>
    <t>Melakukan evaluasi, koordinasi dan pelaporan pelaksanaan PKA tahun berjalan dan laporan kepada Majelis Sinode GPIB</t>
  </si>
  <si>
    <t>Bulanan dan Triwulanan</t>
  </si>
  <si>
    <t>Rapat Koordinasi Pengurus YADIA dan Dewan Pembina-Pengawas YADIA serta Laporan Evaluasi PKA MS GPIB</t>
  </si>
  <si>
    <t>Terciptanya rapat koordinasi dan kerjasama yang baik antar anggota Pengurus YADIA.</t>
  </si>
  <si>
    <t>Terlaksananya rapat pengurus Yayasan Diakonia GPIB serta laporan evaluasi sesuai jadwal.</t>
  </si>
  <si>
    <t>Mengikuti jadwal kegiatan Unit Missioner MS GPIB &amp; Bulan Pelkes 2023</t>
  </si>
  <si>
    <t>Operasional Kantor Sekretariat YADIA GPIB</t>
  </si>
  <si>
    <t>Menjalankan kegiatan administrasi, pencatatan dan laporan akuntansi &amp; keuangan, perpajakan sesuai PKA tahun berjalan.</t>
  </si>
  <si>
    <t>Pencatatan transaksi dilakukan secara lengkap dan tepat waktu sesuai jadwal</t>
  </si>
  <si>
    <t>Semua tugas kantor sekretariat dan program kerja terlaksana dengan baik dan berhasil.</t>
  </si>
  <si>
    <t>Jemaat-Jemaat GPIB</t>
  </si>
  <si>
    <t>Dukungan berupa kontribusi sumbangan tetap bulanan dari internal jemaat GPIB untuk menunjang program kerja YADIA</t>
  </si>
  <si>
    <t>Menyediakan fasilitas penampungan dan pengasuhan bagi jumlah kapasitas untuk 20 anak-anak dan 50 lansia.</t>
  </si>
  <si>
    <t>Biaya termasuk remunerasi staf kantor, pajak dan ATK</t>
  </si>
  <si>
    <t>Juli 2023</t>
  </si>
  <si>
    <t>RAAL Griya Asih di Lawang</t>
  </si>
  <si>
    <t>Ibadah syukur sekaligus pembagian sembako, pemeriksaan kesehatan masal, pembinaan jemaat, dll</t>
  </si>
  <si>
    <t>Penerimaan YADIA GPIB dari Kontribusi Jemaat GPIB dan Non-Jemaat/ Donatur</t>
  </si>
  <si>
    <t>Pemahaman dan dukungan penuh dari lingkup jemaat GPIB &amp; non-jemaat terhadap peran dan program kerja YADIA</t>
  </si>
  <si>
    <t>Pelaporan penerimaan dan penggunaan kontribusi dari Jemaat GPIB &amp; non-jemaat tercatat dengan baik</t>
  </si>
  <si>
    <t>Penambahan fasilitas Rumah Aman/ Rumah Asuh YADIA ini memperluas cakupan wilayah pelayanan diakonia GPIB</t>
  </si>
  <si>
    <t>Ketersediaan satu (1) fasilitas Rumah Aman atau Rumah Asuh</t>
  </si>
  <si>
    <t>Sosialisasi dan Operasionalisasi Portal Lowongan Kerja Diakonia Bagi Warga Jemaat GPIB - LOKERDIA.ID</t>
  </si>
  <si>
    <t>Sosialiasi dan Operasionalisasi Portal Bisnis Direktori Online Bagi Warga Jemaat GPIB - LAPAK.CLUB</t>
  </si>
  <si>
    <t>Dewan PKB, PKP dan Departemen PEG, Inforkomlitbang GPIB</t>
  </si>
  <si>
    <t>Penyediaan platform portal internet Lowongan Kerja dengan nama LOKERDIA untuk mempertemukan para pencari &amp; pemberi kerja dari komunitas GPIB yang dapat diakses melalui tautan: https://lokerdia.id/</t>
  </si>
  <si>
    <t>Penyediaan platform portal bisnis Direktori Online dengan nama LAPAK.CLUB bagi pelaku usaha (perorangan atau badan usaha) bagi jemaat GPIB untuk kemudahan mempertemukan antara para pencari dan penyedia jasa atau produk untuk saling membantu satu sama lainnya guna pembangunan ekonomi jemaat dari dan oleh sesama jemaat GPIB. Pengelolaan portal bisnis ini bekerja sama dengan Dewan Pelkat PKB.  https://lapak.club/</t>
  </si>
  <si>
    <t>Membangun sinergi dalam hubungan gereja dan masyarakat untuk mewujudkan Kasih Allah yang meliputi seluruh ciptaan-Nya (Mat. 22 ; 37 - 39; Ul, 6 : 5; Im. 19 : 18)</t>
  </si>
  <si>
    <t>Tema KUPPG Jangka Pendek IV 2021-2026</t>
  </si>
  <si>
    <t>Tema Sentral</t>
  </si>
  <si>
    <t>Tema Tahunan 2023-2024</t>
  </si>
  <si>
    <t>Teologi - Germasa</t>
  </si>
  <si>
    <t>NAMA KEGIATAN</t>
  </si>
  <si>
    <t>Ringkasan PKA Yadia GPIB 2023-2024</t>
  </si>
  <si>
    <t>Jumlah Kegiatan</t>
  </si>
  <si>
    <t>Jumlah Penerimaan</t>
  </si>
  <si>
    <t>Jumlah Pengeluaran</t>
  </si>
  <si>
    <t>Program Rutin</t>
  </si>
  <si>
    <t>Program Non-Rutin</t>
  </si>
  <si>
    <t>Proyek</t>
  </si>
  <si>
    <t>Total</t>
  </si>
  <si>
    <t>PROGRAM KERJA DAN ANGGARAN TAHUN 2023 - 2024</t>
  </si>
  <si>
    <t>Sewa rumah Rp 50 jt/ thn, Biaya Operasional Rp 300 jt/ than</t>
  </si>
  <si>
    <t>Biaya Transportasi dan Sumbangan kegiatan</t>
  </si>
  <si>
    <t>Biaya Konsumsi Rapat &amp; Uang Transport Pengurus</t>
  </si>
  <si>
    <t>No.</t>
  </si>
  <si>
    <t>Dewan GP, PKB, PKP &amp; Departemen Inforkomlitbang GPIB</t>
  </si>
  <si>
    <t>Biaya Tuning Portal</t>
  </si>
  <si>
    <t>Majelis Sinode/Dept PELKES/Unit Misioner lainnya</t>
  </si>
  <si>
    <t>Menjadikan YADIA GPIB sebagai lembaga resmi penerima sumbangan keagamaan oleh Ditjen Pajak</t>
  </si>
  <si>
    <t xml:space="preserve">YADIA diakui oleh pemerintah sebagai lembaga penerima sumbangan keagamaan Kristen Protestan yang dapat dikurangkan dari penghasilan bruto pemberi sumbangan </t>
  </si>
  <si>
    <t>YADIA diakui dan terdaftar dalam daftar lembaga resmi</t>
  </si>
  <si>
    <t>YADIA akan menyediakan tambahan Rumah Aman atau Rumah Asuh baru di Kota Medan atau Kota Batam</t>
  </si>
  <si>
    <t>Kota Medan atau Kota Batam</t>
  </si>
  <si>
    <t>Departemen Germasa GPIB dan/atau Dewan PKP GPIB</t>
  </si>
  <si>
    <t>Peningkatan penerimaan sumbangan dari perusahaan/ non-jemaat guna menunjang PKA YADIA dan Departemen/ Dewan GPIB</t>
  </si>
  <si>
    <t>Harus mendapatkan rekomendasi dari Dirjen Bimas Kristen dan pengajuan ke Ditjen Pajak</t>
  </si>
  <si>
    <t>Perayaan HUT ke-29 dan Ibadah Syukur HUT YADIA GPIB</t>
  </si>
  <si>
    <t>Penerimaan sumbangan tetap bulanan dari sebanyak jemaat GPIB (252 jt) dan sumbangan khusus pada HUT YADIA &amp; non-jemaat (300 jt)</t>
  </si>
  <si>
    <t>Sekretariat YADIA GPIB</t>
  </si>
  <si>
    <t>Penyediaan dan Operasional Rumah Aman atau Rumah Asuh di Kota Medan atau Kota Batam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</si>
</sst>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 &quot;* #,##0&quot; &quot;;&quot; &quot;* \(#,##0\);&quot; &quot;* &quot;-&quot;??&quot; &quot;"/>
  </numFmts>
  <fonts count="16" x14ac:knownFonts="1">
    <font>
      <sz val="12"/>
      <color indexed="8"/>
      <name val="Calibri"/>
    </font>
    <font>
      <b/>
      <sz val="20"/>
      <color indexed="8"/>
      <name val="Calibri"/>
      <family val="2"/>
    </font>
    <font>
      <b/>
      <sz val="18"/>
      <color indexed="8"/>
      <name val="Calibri"/>
      <family val="2"/>
    </font>
    <font>
      <b/>
      <sz val="12"/>
      <color indexed="8"/>
      <name val="Calibri"/>
      <family val="2"/>
    </font>
    <font>
      <sz val="12"/>
      <color indexed="8"/>
      <name val="Calibri"/>
      <family val="2"/>
    </font>
    <font>
      <sz val="12"/>
      <color indexed="8"/>
      <name val="Calibri"/>
    </font>
    <font>
      <sz val="18"/>
      <color indexed="8"/>
      <name val="Calibri"/>
      <family val="2"/>
    </font>
    <font>
      <b/>
      <sz val="14"/>
      <color indexed="8"/>
      <name val="Calibri"/>
      <family val="2"/>
    </font>
    <font>
      <sz val="12"/>
      <name val="Calibri"/>
      <family val="2"/>
    </font>
    <font>
      <sz val="12"/>
      <color indexed="8"/>
      <name val="Monotype Corsiva"/>
      <family val="4"/>
    </font>
    <font>
      <sz val="18"/>
      <color indexed="8"/>
      <name val="Monotype Corsiva"/>
      <family val="4"/>
    </font>
    <font>
      <b/>
      <sz val="24"/>
      <color indexed="8"/>
      <name val="Calibri"/>
      <family val="2"/>
    </font>
    <font>
      <b/>
      <sz val="13"/>
      <color indexed="8"/>
      <name val="Calibri"/>
      <family val="2"/>
    </font>
    <font>
      <b/>
      <sz val="13"/>
      <name val="Calibri"/>
      <family val="2"/>
    </font>
    <font>
      <b/>
      <sz val="13"/>
      <color theme="1"/>
      <name val="Calibri"/>
      <family val="2"/>
    </font>
    <font>
      <b/>
      <u/>
      <sz val="12"/>
      <color indexed="8"/>
      <name val="Calibri"/>
      <family val="2"/>
    </font>
  </fonts>
  <fills count="4">
    <fill>
      <patternFill patternType="none"/>
    </fill>
    <fill>
      <patternFill patternType="gray125"/>
    </fill>
    <fill>
      <patternFill patternType="solid">
        <fgColor indexed="9"/>
        <bgColor auto="1"/>
      </patternFill>
    </fill>
    <fill>
      <patternFill patternType="solid">
        <fgColor theme="0"/>
        <bgColor indexed="64"/>
      </patternFill>
    </fill>
  </fills>
  <borders count="15">
    <border>
      <left/>
      <right/>
      <top/>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10"/>
      </left>
      <right/>
      <top style="thin">
        <color indexed="10"/>
      </top>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indexed="10"/>
      </left>
      <right/>
      <top style="thin">
        <color indexed="10"/>
      </top>
      <bottom style="thin">
        <color indexed="10"/>
      </bottom>
      <diagonal/>
    </border>
    <border>
      <left style="thin">
        <color indexed="8"/>
      </left>
      <right style="thin">
        <color indexed="8"/>
      </right>
      <top/>
      <bottom style="thin">
        <color indexed="8"/>
      </bottom>
      <diagonal/>
    </border>
    <border>
      <left style="thin">
        <color indexed="10"/>
      </left>
      <right/>
      <top/>
      <bottom style="thin">
        <color indexed="10"/>
      </bottom>
      <diagonal/>
    </border>
    <border>
      <left style="thin">
        <color indexed="8"/>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10"/>
      </left>
      <right/>
      <top/>
      <bottom/>
      <diagonal/>
    </border>
  </borders>
  <cellStyleXfs count="3">
    <xf numFmtId="0" fontId="0" fillId="0" borderId="0" applyNumberFormat="0" applyFill="0" applyBorder="0" applyProtection="0"/>
    <xf numFmtId="41" fontId="5" fillId="0" borderId="0" applyFont="0" applyFill="0" applyBorder="0" applyAlignment="0" applyProtection="0"/>
    <xf numFmtId="9" fontId="5" fillId="0" borderId="0" applyFont="0" applyFill="0" applyBorder="0" applyAlignment="0" applyProtection="0"/>
  </cellStyleXfs>
  <cellXfs count="122">
    <xf numFmtId="0" fontId="0" fillId="0" borderId="0" xfId="0"/>
    <xf numFmtId="0" fontId="0" fillId="0" borderId="0" xfId="0" applyNumberFormat="1"/>
    <xf numFmtId="0" fontId="0" fillId="0" borderId="0" xfId="0" applyNumberFormat="1" applyAlignment="1">
      <alignment horizont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0" borderId="0" xfId="0" applyNumberFormat="1" applyBorder="1"/>
    <xf numFmtId="0" fontId="3" fillId="2" borderId="0" xfId="0" applyFont="1" applyFill="1" applyBorder="1" applyAlignment="1">
      <alignment horizontal="center" vertical="center"/>
    </xf>
    <xf numFmtId="0" fontId="3" fillId="2" borderId="0" xfId="0" applyFont="1" applyFill="1" applyBorder="1" applyAlignment="1">
      <alignment vertical="center"/>
    </xf>
    <xf numFmtId="0" fontId="3" fillId="0" borderId="0" xfId="0" applyNumberFormat="1" applyFont="1"/>
    <xf numFmtId="0" fontId="0" fillId="0" borderId="0" xfId="0" applyAlignment="1">
      <alignment horizontal="center"/>
    </xf>
    <xf numFmtId="9" fontId="0" fillId="0" borderId="0" xfId="2" applyFont="1"/>
    <xf numFmtId="0" fontId="4" fillId="0" borderId="7" xfId="0" applyFont="1" applyBorder="1"/>
    <xf numFmtId="0" fontId="8" fillId="3" borderId="1" xfId="0" applyFont="1" applyFill="1" applyBorder="1" applyAlignment="1">
      <alignment horizontal="center" vertical="center"/>
    </xf>
    <xf numFmtId="0" fontId="8" fillId="3" borderId="2" xfId="0" applyNumberFormat="1" applyFont="1" applyFill="1" applyBorder="1" applyAlignment="1">
      <alignment horizontal="center" vertical="center"/>
    </xf>
    <xf numFmtId="49" fontId="8" fillId="3" borderId="2" xfId="0" applyNumberFormat="1" applyFont="1" applyFill="1" applyBorder="1" applyAlignment="1">
      <alignment horizontal="center" vertical="center" wrapText="1"/>
    </xf>
    <xf numFmtId="49" fontId="8" fillId="3" borderId="2" xfId="0" applyNumberFormat="1" applyFont="1" applyFill="1" applyBorder="1" applyAlignment="1">
      <alignment horizontal="center" vertical="center"/>
    </xf>
    <xf numFmtId="164" fontId="8" fillId="3" borderId="2" xfId="0" applyNumberFormat="1" applyFont="1" applyFill="1" applyBorder="1" applyAlignment="1">
      <alignment horizontal="center" vertical="center"/>
    </xf>
    <xf numFmtId="0" fontId="8" fillId="3" borderId="0" xfId="0" applyNumberFormat="1" applyFont="1" applyFill="1" applyAlignment="1">
      <alignment horizontal="center"/>
    </xf>
    <xf numFmtId="0" fontId="3" fillId="0" borderId="0" xfId="0" applyNumberFormat="1" applyFont="1" applyAlignment="1">
      <alignment horizontal="center"/>
    </xf>
    <xf numFmtId="0" fontId="0" fillId="0" borderId="1" xfId="0" applyFill="1" applyBorder="1" applyAlignment="1">
      <alignment horizontal="center" vertical="center"/>
    </xf>
    <xf numFmtId="0" fontId="0" fillId="0" borderId="2" xfId="0" applyNumberFormat="1" applyFill="1" applyBorder="1" applyAlignment="1">
      <alignment horizontal="center" vertical="center"/>
    </xf>
    <xf numFmtId="49" fontId="0" fillId="0" borderId="2" xfId="0" applyNumberFormat="1" applyFill="1" applyBorder="1" applyAlignment="1">
      <alignment horizontal="center" vertical="center" wrapText="1"/>
    </xf>
    <xf numFmtId="49" fontId="0" fillId="0" borderId="2" xfId="0" applyNumberFormat="1" applyFill="1" applyBorder="1" applyAlignment="1">
      <alignment horizontal="center" vertical="center"/>
    </xf>
    <xf numFmtId="164" fontId="0" fillId="0" borderId="2" xfId="0" applyNumberFormat="1" applyFill="1" applyBorder="1" applyAlignment="1">
      <alignment horizontal="center" vertical="center"/>
    </xf>
    <xf numFmtId="0" fontId="0" fillId="0" borderId="0" xfId="0" applyNumberFormat="1" applyFill="1" applyAlignment="1">
      <alignment horizontal="center"/>
    </xf>
    <xf numFmtId="49" fontId="4" fillId="0" borderId="2" xfId="0" applyNumberFormat="1" applyFont="1" applyFill="1" applyBorder="1" applyAlignment="1">
      <alignment horizontal="center" vertical="center" wrapText="1"/>
    </xf>
    <xf numFmtId="0" fontId="0" fillId="0" borderId="4"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4" fillId="0" borderId="2" xfId="0" applyFont="1" applyFill="1" applyBorder="1" applyAlignment="1">
      <alignment horizontal="center" vertical="center" wrapText="1"/>
    </xf>
    <xf numFmtId="0" fontId="0" fillId="0" borderId="5" xfId="0" applyFill="1" applyBorder="1" applyAlignment="1">
      <alignment horizontal="center" vertical="center"/>
    </xf>
    <xf numFmtId="49" fontId="0" fillId="0" borderId="4" xfId="0" applyNumberFormat="1" applyFill="1" applyBorder="1" applyAlignment="1">
      <alignment horizontal="center" vertical="center" wrapText="1"/>
    </xf>
    <xf numFmtId="164" fontId="0" fillId="0" borderId="4" xfId="0" applyNumberFormat="1" applyFill="1" applyBorder="1" applyAlignment="1">
      <alignment horizontal="center" vertical="center"/>
    </xf>
    <xf numFmtId="0" fontId="4" fillId="0" borderId="4" xfId="0" applyFont="1" applyFill="1" applyBorder="1" applyAlignment="1">
      <alignment horizontal="center" vertical="center" wrapText="1"/>
    </xf>
    <xf numFmtId="49" fontId="4" fillId="0" borderId="4"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wrapText="1"/>
    </xf>
    <xf numFmtId="0" fontId="0" fillId="2" borderId="8" xfId="0" applyFill="1" applyBorder="1" applyAlignment="1">
      <alignment vertical="center"/>
    </xf>
    <xf numFmtId="49"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49" fontId="3" fillId="2" borderId="0" xfId="0" applyNumberFormat="1" applyFont="1" applyFill="1" applyBorder="1" applyAlignment="1">
      <alignment horizontal="center" vertical="center"/>
    </xf>
    <xf numFmtId="0" fontId="3" fillId="2" borderId="10"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8" xfId="0" applyFont="1" applyFill="1" applyBorder="1" applyAlignment="1">
      <alignment vertical="center"/>
    </xf>
    <xf numFmtId="0" fontId="4" fillId="2" borderId="0" xfId="0" applyFont="1" applyFill="1" applyBorder="1" applyAlignment="1">
      <alignment vertical="center"/>
    </xf>
    <xf numFmtId="0" fontId="4" fillId="0" borderId="0" xfId="0" applyNumberFormat="1" applyFont="1"/>
    <xf numFmtId="0" fontId="9" fillId="2" borderId="8" xfId="0" applyFont="1" applyFill="1" applyBorder="1" applyAlignment="1">
      <alignment vertical="center"/>
    </xf>
    <xf numFmtId="0" fontId="9" fillId="0" borderId="0" xfId="0" applyNumberFormat="1" applyFont="1"/>
    <xf numFmtId="49" fontId="4" fillId="0" borderId="3" xfId="0" applyNumberFormat="1" applyFont="1" applyFill="1" applyBorder="1" applyAlignment="1">
      <alignment horizontal="center" vertical="center" wrapText="1"/>
    </xf>
    <xf numFmtId="49" fontId="0" fillId="0" borderId="3" xfId="0" applyNumberFormat="1" applyFill="1" applyBorder="1" applyAlignment="1">
      <alignment horizontal="center" vertical="center"/>
    </xf>
    <xf numFmtId="164" fontId="0" fillId="0" borderId="3" xfId="0" applyNumberFormat="1" applyFill="1" applyBorder="1" applyAlignment="1">
      <alignment horizontal="center" vertical="center"/>
    </xf>
    <xf numFmtId="0" fontId="0" fillId="0" borderId="9" xfId="0" applyNumberFormat="1" applyFill="1" applyBorder="1" applyAlignment="1">
      <alignment horizontal="center" vertical="center"/>
    </xf>
    <xf numFmtId="49" fontId="0" fillId="0" borderId="9" xfId="0" applyNumberFormat="1" applyFill="1" applyBorder="1" applyAlignment="1">
      <alignment horizontal="center" vertical="center"/>
    </xf>
    <xf numFmtId="49" fontId="4" fillId="0" borderId="9" xfId="0" applyNumberFormat="1" applyFont="1" applyFill="1" applyBorder="1" applyAlignment="1">
      <alignment horizontal="center" vertical="center" wrapText="1"/>
    </xf>
    <xf numFmtId="164" fontId="0" fillId="0" borderId="9" xfId="0" applyNumberFormat="1" applyFill="1" applyBorder="1" applyAlignment="1">
      <alignment horizontal="center" vertical="center"/>
    </xf>
    <xf numFmtId="0" fontId="3" fillId="2" borderId="0" xfId="0" applyFont="1" applyFill="1" applyBorder="1" applyAlignment="1">
      <alignment horizontal="center" vertical="center" wrapText="1"/>
    </xf>
    <xf numFmtId="0" fontId="8" fillId="3" borderId="3" xfId="0" applyNumberFormat="1" applyFont="1" applyFill="1" applyBorder="1" applyAlignment="1">
      <alignment horizontal="center" vertical="center"/>
    </xf>
    <xf numFmtId="49" fontId="8" fillId="3" borderId="3" xfId="0" applyNumberFormat="1" applyFont="1" applyFill="1" applyBorder="1" applyAlignment="1">
      <alignment horizontal="center" vertical="center" wrapText="1"/>
    </xf>
    <xf numFmtId="49" fontId="8" fillId="3" borderId="3" xfId="0" applyNumberFormat="1" applyFont="1" applyFill="1" applyBorder="1" applyAlignment="1">
      <alignment horizontal="center" vertical="center"/>
    </xf>
    <xf numFmtId="49" fontId="8" fillId="0" borderId="4" xfId="0" applyNumberFormat="1" applyFont="1" applyFill="1" applyBorder="1" applyAlignment="1">
      <alignment horizontal="center" vertical="center" wrapText="1"/>
    </xf>
    <xf numFmtId="164" fontId="8" fillId="3" borderId="6" xfId="0" applyNumberFormat="1" applyFont="1" applyFill="1" applyBorder="1" applyAlignment="1">
      <alignment horizontal="center" vertical="center"/>
    </xf>
    <xf numFmtId="164" fontId="0" fillId="0" borderId="6" xfId="0" applyNumberFormat="1" applyFill="1" applyBorder="1" applyAlignment="1">
      <alignment horizontal="center" vertical="center"/>
    </xf>
    <xf numFmtId="164" fontId="0" fillId="0" borderId="11" xfId="0" applyNumberFormat="1" applyFill="1" applyBorder="1" applyAlignment="1">
      <alignment horizontal="center" vertical="center"/>
    </xf>
    <xf numFmtId="164" fontId="0" fillId="0" borderId="7" xfId="0" applyNumberFormat="1" applyFill="1" applyBorder="1" applyAlignment="1">
      <alignment horizontal="center" vertical="center"/>
    </xf>
    <xf numFmtId="0" fontId="8" fillId="3" borderId="4" xfId="0" applyFont="1" applyFill="1" applyBorder="1" applyAlignment="1">
      <alignment horizontal="center" vertical="center" wrapText="1"/>
    </xf>
    <xf numFmtId="0" fontId="6" fillId="2" borderId="0" xfId="0" applyFont="1" applyFill="1" applyBorder="1" applyAlignment="1">
      <alignment vertical="center"/>
    </xf>
    <xf numFmtId="0" fontId="6" fillId="0" borderId="0" xfId="0" applyNumberFormat="1" applyFont="1" applyBorder="1"/>
    <xf numFmtId="0" fontId="0" fillId="0" borderId="10" xfId="0" applyFill="1" applyBorder="1" applyAlignment="1">
      <alignment horizontal="center" vertical="center"/>
    </xf>
    <xf numFmtId="49" fontId="8" fillId="3" borderId="9" xfId="0" applyNumberFormat="1" applyFont="1" applyFill="1" applyBorder="1" applyAlignment="1">
      <alignment horizontal="center" vertical="center" wrapText="1"/>
    </xf>
    <xf numFmtId="0" fontId="0" fillId="0" borderId="14" xfId="0" applyFill="1" applyBorder="1" applyAlignment="1">
      <alignment horizontal="center" vertical="center"/>
    </xf>
    <xf numFmtId="0" fontId="8" fillId="3" borderId="4" xfId="0" applyNumberFormat="1" applyFont="1" applyFill="1" applyBorder="1" applyAlignment="1">
      <alignment horizontal="center" vertical="center"/>
    </xf>
    <xf numFmtId="49" fontId="8" fillId="3" borderId="4" xfId="0" applyNumberFormat="1" applyFont="1" applyFill="1" applyBorder="1" applyAlignment="1">
      <alignment horizontal="center" vertical="center" wrapText="1"/>
    </xf>
    <xf numFmtId="0" fontId="4"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164" fontId="3" fillId="2" borderId="0" xfId="0" applyNumberFormat="1" applyFont="1" applyFill="1" applyBorder="1" applyAlignment="1">
      <alignment vertical="center"/>
    </xf>
    <xf numFmtId="41" fontId="0" fillId="0" borderId="4" xfId="1" applyFont="1" applyBorder="1" applyAlignment="1">
      <alignment horizontal="center" vertical="center"/>
    </xf>
    <xf numFmtId="41" fontId="0" fillId="0" borderId="4" xfId="1" applyFont="1" applyBorder="1" applyAlignment="1">
      <alignment vertical="center"/>
    </xf>
    <xf numFmtId="0" fontId="4" fillId="0" borderId="0" xfId="0" applyFont="1" applyFill="1" applyBorder="1" applyAlignment="1">
      <alignment horizontal="center"/>
    </xf>
    <xf numFmtId="0" fontId="4" fillId="0" borderId="4" xfId="0" applyFont="1" applyBorder="1" applyAlignment="1">
      <alignment horizontal="center" vertical="center" wrapText="1"/>
    </xf>
    <xf numFmtId="49" fontId="3" fillId="2" borderId="4" xfId="0" applyNumberFormat="1" applyFont="1" applyFill="1" applyBorder="1" applyAlignment="1">
      <alignment horizontal="center" vertical="center"/>
    </xf>
    <xf numFmtId="0" fontId="3" fillId="0" borderId="0" xfId="0" applyNumberFormat="1" applyFont="1" applyBorder="1" applyAlignment="1">
      <alignment horizontal="center"/>
    </xf>
    <xf numFmtId="49" fontId="3" fillId="2" borderId="7" xfId="0" applyNumberFormat="1" applyFont="1" applyFill="1" applyBorder="1" applyAlignment="1">
      <alignment horizontal="center" vertical="center"/>
    </xf>
    <xf numFmtId="0" fontId="3" fillId="2" borderId="0" xfId="0" applyFont="1" applyFill="1" applyBorder="1" applyAlignment="1">
      <alignment vertical="center" wrapText="1"/>
    </xf>
    <xf numFmtId="0" fontId="4" fillId="2" borderId="0" xfId="0" applyFont="1" applyFill="1" applyBorder="1" applyAlignment="1">
      <alignment vertical="center" wrapText="1"/>
    </xf>
    <xf numFmtId="0" fontId="3" fillId="2" borderId="12" xfId="0" applyFont="1" applyFill="1" applyBorder="1" applyAlignment="1">
      <alignment horizontal="center" vertical="center"/>
    </xf>
    <xf numFmtId="0" fontId="4" fillId="0" borderId="0" xfId="0" applyNumberFormat="1" applyFont="1" applyBorder="1"/>
    <xf numFmtId="164" fontId="3" fillId="2" borderId="13" xfId="0" applyNumberFormat="1" applyFont="1" applyFill="1" applyBorder="1" applyAlignment="1">
      <alignment horizontal="center" vertical="center"/>
    </xf>
    <xf numFmtId="49" fontId="13" fillId="3" borderId="2" xfId="0" applyNumberFormat="1" applyFont="1" applyFill="1" applyBorder="1" applyAlignment="1">
      <alignment horizontal="center" vertical="center" wrapText="1"/>
    </xf>
    <xf numFmtId="49" fontId="12" fillId="0" borderId="2" xfId="0" applyNumberFormat="1" applyFont="1" applyFill="1" applyBorder="1" applyAlignment="1">
      <alignment horizontal="center" vertical="center" wrapText="1"/>
    </xf>
    <xf numFmtId="49" fontId="12" fillId="0" borderId="3" xfId="0" applyNumberFormat="1" applyFont="1" applyFill="1" applyBorder="1" applyAlignment="1">
      <alignment horizontal="center" vertical="center" wrapText="1"/>
    </xf>
    <xf numFmtId="49" fontId="12" fillId="0" borderId="4" xfId="0" applyNumberFormat="1" applyFont="1" applyFill="1" applyBorder="1" applyAlignment="1">
      <alignment horizontal="center" vertical="center" wrapText="1"/>
    </xf>
    <xf numFmtId="49" fontId="14" fillId="0" borderId="4" xfId="0" applyNumberFormat="1" applyFont="1" applyFill="1" applyBorder="1" applyAlignment="1">
      <alignment horizontal="center" vertical="center" wrapText="1"/>
    </xf>
    <xf numFmtId="49" fontId="12" fillId="0" borderId="9" xfId="0" applyNumberFormat="1" applyFont="1" applyFill="1" applyBorder="1" applyAlignment="1">
      <alignment horizontal="center" vertical="center" wrapText="1"/>
    </xf>
    <xf numFmtId="0" fontId="4" fillId="0" borderId="2" xfId="0" applyFont="1" applyFill="1" applyBorder="1" applyAlignment="1">
      <alignment horizontal="center" vertical="center"/>
    </xf>
    <xf numFmtId="0" fontId="0" fillId="0" borderId="13" xfId="0" applyNumberFormat="1" applyFill="1" applyBorder="1" applyAlignment="1">
      <alignment horizontal="center" vertical="center"/>
    </xf>
    <xf numFmtId="49" fontId="12" fillId="0" borderId="13" xfId="0" applyNumberFormat="1" applyFont="1" applyFill="1" applyBorder="1" applyAlignment="1">
      <alignment horizontal="center" vertical="center" wrapText="1"/>
    </xf>
    <xf numFmtId="49" fontId="4" fillId="0" borderId="13" xfId="0" applyNumberFormat="1" applyFont="1" applyFill="1" applyBorder="1" applyAlignment="1">
      <alignment horizontal="center" vertical="center" wrapText="1"/>
    </xf>
    <xf numFmtId="49" fontId="0" fillId="0" borderId="13" xfId="0" applyNumberFormat="1" applyFill="1" applyBorder="1" applyAlignment="1">
      <alignment horizontal="center" vertical="center"/>
    </xf>
    <xf numFmtId="0" fontId="4" fillId="0" borderId="13" xfId="0" applyFont="1" applyFill="1" applyBorder="1" applyAlignment="1">
      <alignment horizontal="center" vertical="center" wrapText="1"/>
    </xf>
    <xf numFmtId="49" fontId="8" fillId="3" borderId="13" xfId="0" applyNumberFormat="1" applyFont="1" applyFill="1" applyBorder="1" applyAlignment="1">
      <alignment horizontal="center" vertical="center" wrapText="1"/>
    </xf>
    <xf numFmtId="49" fontId="8" fillId="3" borderId="9" xfId="0" applyNumberFormat="1" applyFont="1" applyFill="1" applyBorder="1" applyAlignment="1">
      <alignment horizontal="center" vertical="center"/>
    </xf>
    <xf numFmtId="164" fontId="0" fillId="0" borderId="13" xfId="0" applyNumberFormat="1" applyFill="1" applyBorder="1" applyAlignment="1">
      <alignment horizontal="center" vertical="center"/>
    </xf>
    <xf numFmtId="0" fontId="0" fillId="0" borderId="13" xfId="0" applyFill="1" applyBorder="1" applyAlignment="1">
      <alignment horizontal="center" vertical="center" wrapText="1"/>
    </xf>
    <xf numFmtId="0" fontId="12"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49" fontId="3" fillId="2" borderId="0" xfId="0" applyNumberFormat="1" applyFont="1" applyFill="1" applyBorder="1" applyAlignment="1">
      <alignment horizontal="center" vertical="center"/>
    </xf>
    <xf numFmtId="0" fontId="3" fillId="2" borderId="0" xfId="0" applyFont="1" applyFill="1" applyBorder="1" applyAlignment="1">
      <alignment horizontal="center" vertical="center"/>
    </xf>
    <xf numFmtId="0" fontId="10" fillId="2" borderId="0" xfId="0" applyFont="1" applyFill="1" applyBorder="1" applyAlignment="1">
      <alignment horizontal="center" vertical="center"/>
    </xf>
    <xf numFmtId="49"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49" fontId="3" fillId="2" borderId="4" xfId="0" applyNumberFormat="1" applyFont="1" applyFill="1" applyBorder="1" applyAlignment="1">
      <alignment horizontal="center" vertical="center"/>
    </xf>
    <xf numFmtId="49" fontId="3" fillId="2" borderId="4" xfId="0"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7" xfId="0" applyFont="1" applyFill="1" applyBorder="1" applyAlignment="1">
      <alignment horizontal="center" vertical="center"/>
    </xf>
    <xf numFmtId="49"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4" fillId="2" borderId="0" xfId="0" applyFont="1" applyFill="1" applyBorder="1" applyAlignment="1">
      <alignment horizontal="center"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49" fontId="11" fillId="2" borderId="0" xfId="0" applyNumberFormat="1" applyFont="1" applyFill="1" applyBorder="1" applyAlignment="1">
      <alignment horizontal="center" vertical="center"/>
    </xf>
    <xf numFmtId="0" fontId="11" fillId="2" borderId="0" xfId="0" applyFont="1" applyFill="1" applyBorder="1" applyAlignment="1">
      <alignment horizontal="center" vertical="center"/>
    </xf>
    <xf numFmtId="49" fontId="10" fillId="2" borderId="0" xfId="0" applyNumberFormat="1" applyFont="1" applyFill="1" applyBorder="1" applyAlignment="1">
      <alignment horizontal="center" vertical="center"/>
    </xf>
    <xf numFmtId="0" fontId="15" fillId="0" borderId="0" xfId="0" applyFont="1" applyAlignment="1">
      <alignment horizontal="center"/>
    </xf>
  </cellXfs>
  <cellStyles count="3">
    <cellStyle name="Comma [0]" xfId="1" builtinId="6"/>
    <cellStyle name="Normal" xfId="0" builtinId="0"/>
    <cellStyle name="Percent" xfId="2" builtinId="5"/>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51A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808375</xdr:colOff>
      <xdr:row>1</xdr:row>
      <xdr:rowOff>99250</xdr:rowOff>
    </xdr:from>
    <xdr:to>
      <xdr:col>2</xdr:col>
      <xdr:colOff>2476196</xdr:colOff>
      <xdr:row>7</xdr:row>
      <xdr:rowOff>252503</xdr:rowOff>
    </xdr:to>
    <xdr:pic>
      <xdr:nvPicPr>
        <xdr:cNvPr id="2" name="Picture 6">
          <a:extLst>
            <a:ext uri="{FF2B5EF4-FFF2-40B4-BE49-F238E27FC236}">
              <a16:creationId xmlns:a16="http://schemas.microsoft.com/office/drawing/2014/main" id="{C257E278-100F-4D42-A855-0C09DB1D92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952" b="1952"/>
        <a:stretch/>
      </xdr:blipFill>
      <xdr:spPr>
        <a:xfrm>
          <a:off x="1108620" y="192429"/>
          <a:ext cx="1667821" cy="1602710"/>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BCEF0-B66D-4F1B-992A-0B86F1A27789}">
  <dimension ref="A1:N41"/>
  <sheetViews>
    <sheetView showGridLines="0" tabSelected="1" topLeftCell="B1" zoomScaleNormal="100" workbookViewId="0">
      <selection activeCell="B1" sqref="B1"/>
    </sheetView>
  </sheetViews>
  <sheetFormatPr defaultColWidth="10.875" defaultRowHeight="15.6" customHeight="1" x14ac:dyDescent="0.25"/>
  <cols>
    <col min="1" max="1" width="1.875" style="1" hidden="1" customWidth="1"/>
    <col min="2" max="2" width="4.875" style="2" customWidth="1"/>
    <col min="3" max="3" width="34" style="8" customWidth="1"/>
    <col min="4" max="4" width="32.125" style="1" customWidth="1"/>
    <col min="5" max="5" width="14" style="2" customWidth="1"/>
    <col min="6" max="6" width="13.625" style="2" customWidth="1"/>
    <col min="7" max="7" width="11.125" style="2" customWidth="1"/>
    <col min="8" max="8" width="14.875" style="2" customWidth="1"/>
    <col min="9" max="9" width="12.5" style="2" customWidth="1"/>
    <col min="10" max="11" width="20.625" style="1" customWidth="1"/>
    <col min="12" max="13" width="13.625" style="1" customWidth="1"/>
    <col min="14" max="14" width="26.375" style="1" customWidth="1"/>
    <col min="15" max="16384" width="10.875" style="1"/>
  </cols>
  <sheetData>
    <row r="1" spans="1:14" ht="8.1" customHeight="1" x14ac:dyDescent="0.25">
      <c r="A1" s="35"/>
      <c r="B1" s="4"/>
      <c r="C1" s="7"/>
      <c r="D1" s="3"/>
      <c r="E1" s="4"/>
      <c r="F1" s="4"/>
      <c r="G1" s="4"/>
      <c r="H1" s="4"/>
      <c r="I1" s="4"/>
      <c r="J1" s="3"/>
      <c r="K1" s="3"/>
      <c r="L1" s="3"/>
      <c r="M1" s="3"/>
      <c r="N1" s="3"/>
    </row>
    <row r="2" spans="1:14" ht="26.1" customHeight="1" x14ac:dyDescent="0.25">
      <c r="A2" s="35"/>
      <c r="B2" s="116" t="s">
        <v>0</v>
      </c>
      <c r="C2" s="117"/>
      <c r="D2" s="117"/>
      <c r="E2" s="117"/>
      <c r="F2" s="117"/>
      <c r="G2" s="117"/>
      <c r="H2" s="117"/>
      <c r="I2" s="117"/>
      <c r="J2" s="117"/>
      <c r="K2" s="117"/>
      <c r="L2" s="117"/>
      <c r="M2" s="117"/>
      <c r="N2" s="117"/>
    </row>
    <row r="3" spans="1:14" ht="23.45" customHeight="1" x14ac:dyDescent="0.25">
      <c r="A3" s="35"/>
      <c r="B3" s="118" t="s">
        <v>1</v>
      </c>
      <c r="C3" s="119"/>
      <c r="D3" s="119"/>
      <c r="E3" s="119"/>
      <c r="F3" s="119"/>
      <c r="G3" s="119"/>
      <c r="H3" s="119"/>
      <c r="I3" s="119"/>
      <c r="J3" s="119"/>
      <c r="K3" s="119"/>
      <c r="L3" s="119"/>
      <c r="M3" s="119"/>
      <c r="N3" s="119"/>
    </row>
    <row r="4" spans="1:14" ht="15.6" customHeight="1" x14ac:dyDescent="0.25">
      <c r="A4" s="35"/>
      <c r="B4" s="4"/>
      <c r="C4" s="7"/>
      <c r="D4" s="3"/>
      <c r="E4" s="4"/>
      <c r="F4" s="4"/>
      <c r="G4" s="4"/>
      <c r="H4" s="4"/>
      <c r="I4" s="4"/>
      <c r="J4" s="3"/>
      <c r="K4" s="3"/>
      <c r="L4" s="3"/>
      <c r="M4" s="3"/>
      <c r="N4" s="3"/>
    </row>
    <row r="5" spans="1:14" ht="21" customHeight="1" x14ac:dyDescent="0.25">
      <c r="A5" s="35"/>
      <c r="B5" s="116" t="s">
        <v>93</v>
      </c>
      <c r="C5" s="116"/>
      <c r="D5" s="116"/>
      <c r="E5" s="116"/>
      <c r="F5" s="116"/>
      <c r="G5" s="116"/>
      <c r="H5" s="116"/>
      <c r="I5" s="116"/>
      <c r="J5" s="116"/>
      <c r="K5" s="116"/>
      <c r="L5" s="116"/>
      <c r="M5" s="116"/>
      <c r="N5" s="116"/>
    </row>
    <row r="6" spans="1:14" s="43" customFormat="1" ht="15" customHeight="1" x14ac:dyDescent="0.25">
      <c r="A6" s="41"/>
      <c r="B6" s="40"/>
      <c r="C6" s="7"/>
      <c r="D6" s="42"/>
      <c r="E6" s="40"/>
      <c r="F6" s="40"/>
      <c r="G6" s="40"/>
      <c r="H6" s="40"/>
      <c r="I6" s="40"/>
      <c r="J6" s="42"/>
      <c r="K6" s="42"/>
      <c r="L6" s="42"/>
      <c r="M6" s="42"/>
      <c r="N6" s="42"/>
    </row>
    <row r="7" spans="1:14" ht="15.6" customHeight="1" x14ac:dyDescent="0.25">
      <c r="A7" s="35"/>
      <c r="B7" s="106" t="s">
        <v>81</v>
      </c>
      <c r="C7" s="107"/>
      <c r="D7" s="107"/>
      <c r="E7" s="107"/>
      <c r="F7" s="107"/>
      <c r="G7" s="107"/>
      <c r="H7" s="107"/>
      <c r="I7" s="107"/>
      <c r="J7" s="107"/>
      <c r="K7" s="107"/>
      <c r="L7" s="107"/>
      <c r="M7" s="107"/>
      <c r="N7" s="107"/>
    </row>
    <row r="8" spans="1:14" ht="23.25" x14ac:dyDescent="0.25">
      <c r="A8" s="35"/>
      <c r="B8" s="120" t="s">
        <v>40</v>
      </c>
      <c r="C8" s="105"/>
      <c r="D8" s="105"/>
      <c r="E8" s="105"/>
      <c r="F8" s="105"/>
      <c r="G8" s="105"/>
      <c r="H8" s="105"/>
      <c r="I8" s="105"/>
      <c r="J8" s="105"/>
      <c r="K8" s="105"/>
      <c r="L8" s="105"/>
      <c r="M8" s="105"/>
      <c r="N8" s="105"/>
    </row>
    <row r="9" spans="1:14" s="43" customFormat="1" ht="15" customHeight="1" x14ac:dyDescent="0.25">
      <c r="A9" s="41"/>
      <c r="B9" s="38"/>
      <c r="C9" s="6"/>
      <c r="D9" s="6"/>
      <c r="E9" s="6"/>
      <c r="F9" s="6"/>
      <c r="G9" s="6"/>
      <c r="H9" s="6"/>
      <c r="I9" s="6"/>
      <c r="J9" s="6"/>
      <c r="K9" s="6"/>
      <c r="L9" s="6"/>
      <c r="M9" s="6"/>
      <c r="N9" s="6"/>
    </row>
    <row r="10" spans="1:14" ht="23.45" customHeight="1" x14ac:dyDescent="0.25">
      <c r="A10" s="35"/>
      <c r="B10" s="106" t="s">
        <v>80</v>
      </c>
      <c r="C10" s="107"/>
      <c r="D10" s="107"/>
      <c r="E10" s="107"/>
      <c r="F10" s="107"/>
      <c r="G10" s="107"/>
      <c r="H10" s="107"/>
      <c r="I10" s="107"/>
      <c r="J10" s="107"/>
      <c r="K10" s="107"/>
      <c r="L10" s="107"/>
      <c r="M10" s="107"/>
      <c r="N10" s="107"/>
    </row>
    <row r="11" spans="1:14" ht="23.25" x14ac:dyDescent="0.25">
      <c r="A11" s="35"/>
      <c r="B11" s="120" t="s">
        <v>79</v>
      </c>
      <c r="C11" s="105"/>
      <c r="D11" s="105"/>
      <c r="E11" s="105"/>
      <c r="F11" s="105"/>
      <c r="G11" s="105"/>
      <c r="H11" s="105"/>
      <c r="I11" s="105"/>
      <c r="J11" s="105"/>
      <c r="K11" s="105"/>
      <c r="L11" s="105"/>
      <c r="M11" s="105"/>
      <c r="N11" s="105"/>
    </row>
    <row r="12" spans="1:14" s="43" customFormat="1" ht="15" customHeight="1" x14ac:dyDescent="0.25">
      <c r="A12" s="41"/>
      <c r="B12" s="103"/>
      <c r="C12" s="104"/>
      <c r="D12" s="104"/>
      <c r="E12" s="104"/>
      <c r="F12" s="104"/>
      <c r="G12" s="104"/>
      <c r="H12" s="104"/>
      <c r="I12" s="104"/>
      <c r="J12" s="104"/>
      <c r="K12" s="104"/>
      <c r="L12" s="104"/>
      <c r="M12" s="104"/>
      <c r="N12" s="104"/>
    </row>
    <row r="13" spans="1:14" ht="15.6" customHeight="1" x14ac:dyDescent="0.25">
      <c r="A13" s="35"/>
      <c r="B13" s="106" t="s">
        <v>82</v>
      </c>
      <c r="C13" s="107"/>
      <c r="D13" s="107"/>
      <c r="E13" s="107"/>
      <c r="F13" s="107"/>
      <c r="G13" s="107"/>
      <c r="H13" s="107"/>
      <c r="I13" s="107"/>
      <c r="J13" s="107"/>
      <c r="K13" s="107"/>
      <c r="L13" s="107"/>
      <c r="M13" s="107"/>
      <c r="N13" s="107"/>
    </row>
    <row r="14" spans="1:14" s="45" customFormat="1" ht="23.25" x14ac:dyDescent="0.25">
      <c r="A14" s="44"/>
      <c r="B14" s="105" t="s">
        <v>39</v>
      </c>
      <c r="C14" s="105"/>
      <c r="D14" s="105"/>
      <c r="E14" s="105"/>
      <c r="F14" s="105"/>
      <c r="G14" s="105"/>
      <c r="H14" s="105"/>
      <c r="I14" s="105"/>
      <c r="J14" s="105"/>
      <c r="K14" s="105"/>
      <c r="L14" s="105"/>
      <c r="M14" s="105"/>
      <c r="N14" s="105"/>
    </row>
    <row r="15" spans="1:14" s="43" customFormat="1" ht="15" customHeight="1" x14ac:dyDescent="0.25">
      <c r="A15" s="41"/>
      <c r="B15" s="103"/>
      <c r="C15" s="104"/>
      <c r="D15" s="104"/>
      <c r="E15" s="104"/>
      <c r="F15" s="104"/>
      <c r="G15" s="104"/>
      <c r="H15" s="104"/>
      <c r="I15" s="104"/>
      <c r="J15" s="104"/>
      <c r="K15" s="104"/>
      <c r="L15" s="104"/>
      <c r="M15" s="104"/>
      <c r="N15" s="104"/>
    </row>
    <row r="16" spans="1:14" ht="18.75" x14ac:dyDescent="0.25">
      <c r="A16" s="35"/>
      <c r="B16" s="106" t="s">
        <v>2</v>
      </c>
      <c r="C16" s="107"/>
      <c r="D16" s="107"/>
      <c r="E16" s="107"/>
      <c r="F16" s="107"/>
      <c r="G16" s="107"/>
      <c r="H16" s="107"/>
      <c r="I16" s="107"/>
      <c r="J16" s="107"/>
      <c r="K16" s="107"/>
      <c r="L16" s="107"/>
      <c r="M16" s="107"/>
      <c r="N16" s="107"/>
    </row>
    <row r="17" spans="1:14" ht="23.25" x14ac:dyDescent="0.25">
      <c r="A17" s="35"/>
      <c r="B17" s="105" t="s">
        <v>83</v>
      </c>
      <c r="C17" s="105"/>
      <c r="D17" s="105"/>
      <c r="E17" s="105"/>
      <c r="F17" s="105"/>
      <c r="G17" s="105"/>
      <c r="H17" s="105"/>
      <c r="I17" s="105"/>
      <c r="J17" s="105"/>
      <c r="K17" s="105"/>
      <c r="L17" s="105"/>
      <c r="M17" s="105"/>
      <c r="N17" s="105"/>
    </row>
    <row r="18" spans="1:14" s="64" customFormat="1" ht="23.25" x14ac:dyDescent="0.35">
      <c r="A18" s="63"/>
      <c r="B18" s="36"/>
      <c r="D18" s="37"/>
      <c r="E18" s="37"/>
      <c r="F18" s="37"/>
      <c r="G18" s="37"/>
      <c r="H18" s="37"/>
      <c r="I18" s="37"/>
      <c r="J18" s="37"/>
      <c r="K18" s="37"/>
      <c r="L18" s="37"/>
      <c r="M18" s="37"/>
      <c r="N18" s="37"/>
    </row>
    <row r="19" spans="1:14" s="78" customFormat="1" ht="30" customHeight="1" x14ac:dyDescent="0.25">
      <c r="A19" s="6"/>
      <c r="B19" s="108" t="s">
        <v>97</v>
      </c>
      <c r="C19" s="108" t="s">
        <v>84</v>
      </c>
      <c r="D19" s="108" t="s">
        <v>3</v>
      </c>
      <c r="E19" s="109" t="s">
        <v>4</v>
      </c>
      <c r="F19" s="109" t="s">
        <v>5</v>
      </c>
      <c r="G19" s="108" t="s">
        <v>6</v>
      </c>
      <c r="H19" s="111"/>
      <c r="I19" s="111"/>
      <c r="J19" s="108" t="s">
        <v>7</v>
      </c>
      <c r="K19" s="111"/>
      <c r="L19" s="108" t="s">
        <v>8</v>
      </c>
      <c r="M19" s="112"/>
      <c r="N19" s="108" t="s">
        <v>9</v>
      </c>
    </row>
    <row r="20" spans="1:14" s="18" customFormat="1" ht="30" customHeight="1" x14ac:dyDescent="0.25">
      <c r="A20" s="39"/>
      <c r="B20" s="108"/>
      <c r="C20" s="108"/>
      <c r="D20" s="108"/>
      <c r="E20" s="110"/>
      <c r="F20" s="110"/>
      <c r="G20" s="77" t="s">
        <v>10</v>
      </c>
      <c r="H20" s="77" t="s">
        <v>11</v>
      </c>
      <c r="I20" s="77" t="s">
        <v>12</v>
      </c>
      <c r="J20" s="77" t="s">
        <v>13</v>
      </c>
      <c r="K20" s="77" t="s">
        <v>14</v>
      </c>
      <c r="L20" s="77" t="s">
        <v>15</v>
      </c>
      <c r="M20" s="79" t="s">
        <v>16</v>
      </c>
      <c r="N20" s="110"/>
    </row>
    <row r="21" spans="1:14" s="18" customFormat="1" ht="15.75" x14ac:dyDescent="0.25">
      <c r="A21" s="39"/>
      <c r="B21" s="38"/>
      <c r="C21" s="38"/>
      <c r="D21" s="38"/>
      <c r="E21" s="53"/>
      <c r="F21" s="53"/>
      <c r="G21" s="38"/>
      <c r="H21" s="38"/>
      <c r="I21" s="38"/>
      <c r="J21" s="38"/>
      <c r="K21" s="38"/>
      <c r="L21" s="38"/>
      <c r="M21" s="38"/>
      <c r="N21" s="53"/>
    </row>
    <row r="22" spans="1:14" s="18" customFormat="1" ht="30" customHeight="1" x14ac:dyDescent="0.25">
      <c r="A22" s="39"/>
      <c r="B22" s="38"/>
      <c r="C22" s="37" t="s">
        <v>17</v>
      </c>
      <c r="D22" s="38"/>
      <c r="E22" s="53"/>
      <c r="F22" s="53"/>
      <c r="G22" s="38"/>
      <c r="H22" s="38"/>
      <c r="I22" s="38"/>
      <c r="J22" s="38"/>
      <c r="K22" s="38"/>
      <c r="L22" s="38"/>
      <c r="M22" s="38"/>
      <c r="N22" s="53"/>
    </row>
    <row r="23" spans="1:14" s="17" customFormat="1" ht="94.5" customHeight="1" x14ac:dyDescent="0.25">
      <c r="A23" s="12"/>
      <c r="B23" s="13">
        <v>1</v>
      </c>
      <c r="C23" s="85" t="s">
        <v>42</v>
      </c>
      <c r="D23" s="14" t="s">
        <v>43</v>
      </c>
      <c r="E23" s="15" t="s">
        <v>18</v>
      </c>
      <c r="F23" s="15" t="s">
        <v>18</v>
      </c>
      <c r="G23" s="14" t="s">
        <v>41</v>
      </c>
      <c r="H23" s="14" t="s">
        <v>111</v>
      </c>
      <c r="I23" s="15" t="s">
        <v>19</v>
      </c>
      <c r="J23" s="14" t="s">
        <v>48</v>
      </c>
      <c r="K23" s="14" t="s">
        <v>44</v>
      </c>
      <c r="L23" s="16">
        <v>0</v>
      </c>
      <c r="M23" s="58">
        <f>750000*12</f>
        <v>9000000</v>
      </c>
      <c r="N23" s="62" t="s">
        <v>45</v>
      </c>
    </row>
    <row r="24" spans="1:14" s="17" customFormat="1" ht="158.25" customHeight="1" x14ac:dyDescent="0.25">
      <c r="A24" s="12"/>
      <c r="B24" s="13">
        <v>2</v>
      </c>
      <c r="C24" s="85" t="s">
        <v>47</v>
      </c>
      <c r="D24" s="14" t="s">
        <v>51</v>
      </c>
      <c r="E24" s="15" t="s">
        <v>20</v>
      </c>
      <c r="F24" s="15" t="s">
        <v>20</v>
      </c>
      <c r="G24" s="14" t="s">
        <v>41</v>
      </c>
      <c r="H24" s="14" t="s">
        <v>46</v>
      </c>
      <c r="I24" s="15" t="s">
        <v>19</v>
      </c>
      <c r="J24" s="14" t="s">
        <v>49</v>
      </c>
      <c r="K24" s="14" t="s">
        <v>64</v>
      </c>
      <c r="L24" s="16">
        <v>1332000000</v>
      </c>
      <c r="M24" s="58">
        <v>1332000000</v>
      </c>
      <c r="N24" s="62" t="s">
        <v>50</v>
      </c>
    </row>
    <row r="25" spans="1:14" s="24" customFormat="1" ht="106.7" customHeight="1" x14ac:dyDescent="0.25">
      <c r="A25" s="19"/>
      <c r="B25" s="20">
        <v>3</v>
      </c>
      <c r="C25" s="86" t="s">
        <v>54</v>
      </c>
      <c r="D25" s="25" t="s">
        <v>52</v>
      </c>
      <c r="E25" s="22" t="s">
        <v>20</v>
      </c>
      <c r="F25" s="21" t="s">
        <v>20</v>
      </c>
      <c r="G25" s="14" t="s">
        <v>41</v>
      </c>
      <c r="H25" s="14" t="s">
        <v>111</v>
      </c>
      <c r="I25" s="25" t="s">
        <v>53</v>
      </c>
      <c r="J25" s="25" t="s">
        <v>55</v>
      </c>
      <c r="K25" s="25" t="s">
        <v>56</v>
      </c>
      <c r="L25" s="23">
        <v>0</v>
      </c>
      <c r="M25" s="59">
        <f>((19*50000)+(18*100000))*4</f>
        <v>11000000</v>
      </c>
      <c r="N25" s="30" t="s">
        <v>96</v>
      </c>
    </row>
    <row r="26" spans="1:14" s="24" customFormat="1" ht="114" customHeight="1" x14ac:dyDescent="0.25">
      <c r="A26" s="19"/>
      <c r="B26" s="54">
        <v>4</v>
      </c>
      <c r="C26" s="87" t="s">
        <v>69</v>
      </c>
      <c r="D26" s="46" t="s">
        <v>63</v>
      </c>
      <c r="E26" s="47" t="s">
        <v>20</v>
      </c>
      <c r="F26" s="46" t="s">
        <v>62</v>
      </c>
      <c r="G26" s="55" t="s">
        <v>41</v>
      </c>
      <c r="H26" s="14" t="s">
        <v>111</v>
      </c>
      <c r="I26" s="56" t="s">
        <v>19</v>
      </c>
      <c r="J26" s="46" t="s">
        <v>70</v>
      </c>
      <c r="K26" s="46" t="s">
        <v>71</v>
      </c>
      <c r="L26" s="48">
        <v>552000000</v>
      </c>
      <c r="M26" s="60">
        <v>0</v>
      </c>
      <c r="N26" s="32" t="s">
        <v>110</v>
      </c>
    </row>
    <row r="27" spans="1:14" s="24" customFormat="1" ht="92.25" customHeight="1" x14ac:dyDescent="0.25">
      <c r="A27" s="29"/>
      <c r="B27" s="26">
        <v>5</v>
      </c>
      <c r="C27" s="88" t="s">
        <v>58</v>
      </c>
      <c r="D27" s="34" t="s">
        <v>59</v>
      </c>
      <c r="E27" s="27" t="s">
        <v>20</v>
      </c>
      <c r="F27" s="27" t="s">
        <v>20</v>
      </c>
      <c r="G27" s="57" t="s">
        <v>41</v>
      </c>
      <c r="H27" s="14" t="s">
        <v>111</v>
      </c>
      <c r="I27" s="57" t="s">
        <v>41</v>
      </c>
      <c r="J27" s="34" t="s">
        <v>61</v>
      </c>
      <c r="K27" s="34" t="s">
        <v>60</v>
      </c>
      <c r="L27" s="31">
        <v>0</v>
      </c>
      <c r="M27" s="61">
        <v>106000000</v>
      </c>
      <c r="N27" s="32" t="s">
        <v>65</v>
      </c>
    </row>
    <row r="28" spans="1:14" ht="21" customHeight="1" x14ac:dyDescent="0.25">
      <c r="A28" s="3"/>
      <c r="B28" s="4"/>
      <c r="C28" s="7"/>
      <c r="D28" s="3"/>
      <c r="E28" s="4"/>
      <c r="F28" s="4"/>
      <c r="G28" s="4"/>
      <c r="H28" s="4"/>
      <c r="I28" s="4"/>
      <c r="J28" s="3"/>
      <c r="K28" s="3"/>
      <c r="L28" s="3"/>
      <c r="M28" s="3"/>
      <c r="N28" s="3"/>
    </row>
    <row r="29" spans="1:14" ht="21" customHeight="1" x14ac:dyDescent="0.25">
      <c r="A29" s="3"/>
      <c r="B29" s="113" t="s">
        <v>24</v>
      </c>
      <c r="C29" s="114"/>
      <c r="D29" s="3"/>
      <c r="E29" s="4"/>
      <c r="F29" s="4"/>
      <c r="G29" s="4"/>
      <c r="H29" s="4"/>
      <c r="I29" s="4"/>
      <c r="J29" s="3"/>
      <c r="K29" s="3"/>
      <c r="L29" s="3"/>
      <c r="M29" s="3"/>
      <c r="N29" s="3"/>
    </row>
    <row r="30" spans="1:14" s="24" customFormat="1" ht="81.75" customHeight="1" x14ac:dyDescent="0.25">
      <c r="A30" s="65"/>
      <c r="B30" s="26">
        <v>6</v>
      </c>
      <c r="C30" s="89" t="s">
        <v>109</v>
      </c>
      <c r="D30" s="30" t="s">
        <v>26</v>
      </c>
      <c r="E30" s="27" t="s">
        <v>20</v>
      </c>
      <c r="F30" s="30" t="s">
        <v>31</v>
      </c>
      <c r="G30" s="33" t="s">
        <v>66</v>
      </c>
      <c r="H30" s="34" t="s">
        <v>67</v>
      </c>
      <c r="I30" s="27" t="s">
        <v>27</v>
      </c>
      <c r="J30" s="30" t="s">
        <v>28</v>
      </c>
      <c r="K30" s="30" t="s">
        <v>29</v>
      </c>
      <c r="L30" s="31">
        <v>0</v>
      </c>
      <c r="M30" s="31">
        <v>30000000</v>
      </c>
      <c r="N30" s="34" t="s">
        <v>68</v>
      </c>
    </row>
    <row r="31" spans="1:14" s="24" customFormat="1" ht="88.5" customHeight="1" x14ac:dyDescent="0.25">
      <c r="A31" s="29"/>
      <c r="B31" s="68">
        <v>7</v>
      </c>
      <c r="C31" s="88" t="s">
        <v>21</v>
      </c>
      <c r="D31" s="34" t="s">
        <v>57</v>
      </c>
      <c r="E31" s="27" t="s">
        <v>20</v>
      </c>
      <c r="F31" s="34" t="s">
        <v>100</v>
      </c>
      <c r="G31" s="69" t="s">
        <v>41</v>
      </c>
      <c r="H31" s="30" t="s">
        <v>22</v>
      </c>
      <c r="I31" s="30" t="s">
        <v>22</v>
      </c>
      <c r="J31" s="30" t="s">
        <v>35</v>
      </c>
      <c r="K31" s="30" t="s">
        <v>23</v>
      </c>
      <c r="L31" s="31">
        <v>0</v>
      </c>
      <c r="M31" s="31">
        <v>25000000</v>
      </c>
      <c r="N31" s="30" t="s">
        <v>95</v>
      </c>
    </row>
    <row r="32" spans="1:14" s="5" customFormat="1" ht="20.25" customHeight="1" x14ac:dyDescent="0.25">
      <c r="A32" s="3"/>
      <c r="B32" s="4"/>
      <c r="C32" s="7"/>
      <c r="D32" s="3"/>
      <c r="E32" s="4"/>
      <c r="F32" s="4"/>
      <c r="G32" s="4"/>
      <c r="H32" s="4"/>
      <c r="I32" s="4"/>
      <c r="J32" s="3"/>
      <c r="K32" s="3"/>
      <c r="L32" s="3"/>
      <c r="M32" s="3"/>
      <c r="N32" s="3"/>
    </row>
    <row r="33" spans="1:14" s="5" customFormat="1" ht="21" customHeight="1" x14ac:dyDescent="0.25">
      <c r="A33" s="3"/>
      <c r="B33" s="113" t="s">
        <v>30</v>
      </c>
      <c r="C33" s="114"/>
      <c r="D33" s="3"/>
      <c r="E33" s="4"/>
      <c r="F33" s="4"/>
      <c r="G33" s="4"/>
      <c r="H33" s="4"/>
      <c r="I33" s="4"/>
      <c r="J33" s="3"/>
      <c r="K33" s="3"/>
      <c r="L33" s="3"/>
      <c r="M33" s="3"/>
      <c r="N33" s="3"/>
    </row>
    <row r="34" spans="1:14" s="5" customFormat="1" ht="93" customHeight="1" x14ac:dyDescent="0.25">
      <c r="A34" s="3"/>
      <c r="B34" s="68">
        <v>8</v>
      </c>
      <c r="C34" s="101" t="s">
        <v>101</v>
      </c>
      <c r="D34" s="34" t="s">
        <v>102</v>
      </c>
      <c r="E34" s="27" t="s">
        <v>20</v>
      </c>
      <c r="F34" s="27" t="s">
        <v>20</v>
      </c>
      <c r="G34" s="69" t="s">
        <v>41</v>
      </c>
      <c r="H34" s="14" t="s">
        <v>111</v>
      </c>
      <c r="I34" s="27" t="s">
        <v>27</v>
      </c>
      <c r="J34" s="102" t="s">
        <v>103</v>
      </c>
      <c r="K34" s="102" t="s">
        <v>107</v>
      </c>
      <c r="L34" s="31">
        <v>0</v>
      </c>
      <c r="M34" s="31">
        <v>0</v>
      </c>
      <c r="N34" s="102" t="s">
        <v>108</v>
      </c>
    </row>
    <row r="35" spans="1:14" s="24" customFormat="1" ht="108.75" customHeight="1" x14ac:dyDescent="0.25">
      <c r="A35" s="67"/>
      <c r="B35" s="92">
        <v>9</v>
      </c>
      <c r="C35" s="93" t="s">
        <v>112</v>
      </c>
      <c r="D35" s="94" t="s">
        <v>104</v>
      </c>
      <c r="E35" s="95" t="s">
        <v>20</v>
      </c>
      <c r="F35" s="96" t="s">
        <v>106</v>
      </c>
      <c r="G35" s="97" t="s">
        <v>41</v>
      </c>
      <c r="H35" s="94" t="s">
        <v>105</v>
      </c>
      <c r="I35" s="98" t="s">
        <v>19</v>
      </c>
      <c r="J35" s="94" t="s">
        <v>72</v>
      </c>
      <c r="K35" s="94" t="s">
        <v>73</v>
      </c>
      <c r="L35" s="99">
        <v>0</v>
      </c>
      <c r="M35" s="99">
        <v>350000000</v>
      </c>
      <c r="N35" s="100" t="s">
        <v>94</v>
      </c>
    </row>
    <row r="36" spans="1:14" s="24" customFormat="1" ht="187.5" customHeight="1" x14ac:dyDescent="0.25">
      <c r="A36" s="19"/>
      <c r="B36" s="49">
        <v>10</v>
      </c>
      <c r="C36" s="90" t="s">
        <v>74</v>
      </c>
      <c r="D36" s="51" t="s">
        <v>77</v>
      </c>
      <c r="E36" s="50" t="s">
        <v>20</v>
      </c>
      <c r="F36" s="70" t="s">
        <v>98</v>
      </c>
      <c r="G36" s="66" t="s">
        <v>41</v>
      </c>
      <c r="H36" s="14" t="s">
        <v>111</v>
      </c>
      <c r="I36" s="15" t="s">
        <v>19</v>
      </c>
      <c r="J36" s="51" t="s">
        <v>25</v>
      </c>
      <c r="K36" s="51" t="s">
        <v>36</v>
      </c>
      <c r="L36" s="52">
        <v>0</v>
      </c>
      <c r="M36" s="52">
        <v>6000000</v>
      </c>
      <c r="N36" s="71" t="s">
        <v>34</v>
      </c>
    </row>
    <row r="37" spans="1:14" s="24" customFormat="1" ht="223.5" customHeight="1" x14ac:dyDescent="0.25">
      <c r="A37" s="19"/>
      <c r="B37" s="20">
        <v>11</v>
      </c>
      <c r="C37" s="86" t="s">
        <v>75</v>
      </c>
      <c r="D37" s="25" t="s">
        <v>78</v>
      </c>
      <c r="E37" s="22" t="s">
        <v>20</v>
      </c>
      <c r="F37" s="28" t="s">
        <v>76</v>
      </c>
      <c r="G37" s="14" t="s">
        <v>41</v>
      </c>
      <c r="H37" s="14" t="s">
        <v>111</v>
      </c>
      <c r="I37" s="15" t="s">
        <v>19</v>
      </c>
      <c r="J37" s="25" t="s">
        <v>37</v>
      </c>
      <c r="K37" s="25" t="s">
        <v>38</v>
      </c>
      <c r="L37" s="48">
        <v>0</v>
      </c>
      <c r="M37" s="48">
        <v>15000000</v>
      </c>
      <c r="N37" s="91" t="s">
        <v>99</v>
      </c>
    </row>
    <row r="38" spans="1:14" s="83" customFormat="1" ht="15.75" x14ac:dyDescent="0.25">
      <c r="A38" s="42"/>
      <c r="B38" s="40"/>
      <c r="C38" s="80"/>
      <c r="D38" s="81"/>
      <c r="E38" s="40"/>
      <c r="F38" s="40"/>
      <c r="G38" s="40"/>
      <c r="H38" s="40"/>
      <c r="I38" s="40"/>
      <c r="J38" s="42"/>
      <c r="K38" s="42"/>
      <c r="L38" s="82" t="s">
        <v>32</v>
      </c>
      <c r="M38" s="82" t="s">
        <v>33</v>
      </c>
      <c r="N38" s="42"/>
    </row>
    <row r="39" spans="1:14" s="83" customFormat="1" ht="22.5" customHeight="1" x14ac:dyDescent="0.25">
      <c r="A39" s="42"/>
      <c r="B39" s="40"/>
      <c r="C39" s="7"/>
      <c r="D39" s="42"/>
      <c r="E39" s="40"/>
      <c r="F39" s="40"/>
      <c r="G39" s="115"/>
      <c r="H39" s="115"/>
      <c r="I39" s="115"/>
      <c r="J39" s="42"/>
      <c r="K39" s="42"/>
      <c r="L39" s="84">
        <f>SUM(L23:L37)</f>
        <v>1884000000</v>
      </c>
      <c r="M39" s="84">
        <f>SUM(M23:M37)</f>
        <v>1884000000</v>
      </c>
      <c r="N39" s="42"/>
    </row>
    <row r="40" spans="1:14" s="5" customFormat="1" ht="15.6" customHeight="1" x14ac:dyDescent="0.25">
      <c r="A40" s="3"/>
      <c r="B40" s="4"/>
      <c r="C40" s="7"/>
      <c r="D40" s="3"/>
      <c r="E40" s="4"/>
      <c r="F40" s="4"/>
      <c r="G40" s="4"/>
      <c r="H40" s="4"/>
      <c r="I40" s="4"/>
      <c r="J40" s="3"/>
      <c r="K40" s="3"/>
      <c r="L40" s="7"/>
      <c r="M40" s="72"/>
      <c r="N40" s="3"/>
    </row>
    <row r="41" spans="1:14" s="5" customFormat="1" ht="15.6" customHeight="1" x14ac:dyDescent="0.25">
      <c r="A41" s="3"/>
      <c r="B41" s="4"/>
      <c r="C41" s="7"/>
      <c r="D41" s="3"/>
      <c r="E41" s="4"/>
      <c r="F41" s="4"/>
      <c r="G41" s="104"/>
      <c r="H41" s="104"/>
      <c r="I41" s="104"/>
      <c r="J41" s="6"/>
      <c r="K41" s="6"/>
      <c r="L41" s="104"/>
      <c r="M41" s="104"/>
      <c r="N41" s="104"/>
    </row>
  </sheetData>
  <mergeCells count="27">
    <mergeCell ref="B33:C33"/>
    <mergeCell ref="G39:I39"/>
    <mergeCell ref="B2:N2"/>
    <mergeCell ref="B3:N3"/>
    <mergeCell ref="B7:N7"/>
    <mergeCell ref="B8:N8"/>
    <mergeCell ref="B13:N13"/>
    <mergeCell ref="B11:N11"/>
    <mergeCell ref="B12:N12"/>
    <mergeCell ref="B5:N5"/>
    <mergeCell ref="B10:N10"/>
    <mergeCell ref="B15:N15"/>
    <mergeCell ref="B14:N14"/>
    <mergeCell ref="G41:I41"/>
    <mergeCell ref="L41:N41"/>
    <mergeCell ref="B16:N16"/>
    <mergeCell ref="B19:B20"/>
    <mergeCell ref="C19:C20"/>
    <mergeCell ref="D19:D20"/>
    <mergeCell ref="E19:E20"/>
    <mergeCell ref="F19:F20"/>
    <mergeCell ref="G19:I19"/>
    <mergeCell ref="J19:K19"/>
    <mergeCell ref="L19:M19"/>
    <mergeCell ref="B17:N17"/>
    <mergeCell ref="N19:N20"/>
    <mergeCell ref="B29:C29"/>
  </mergeCells>
  <printOptions horizontalCentered="1" verticalCentered="1"/>
  <pageMargins left="0.78740157480314965" right="0.78740157480314965" top="0.78740157480314965" bottom="0.78740157480314965" header="0.31496062992125984" footer="0.31496062992125984"/>
  <pageSetup paperSize="9" scale="47" orientation="landscape" r:id="rId1"/>
  <rowBreaks count="1" manualBreakCount="1">
    <brk id="2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69E23-ADF3-41D4-BF51-C85375B24E29}">
  <dimension ref="B6:E16"/>
  <sheetViews>
    <sheetView showGridLines="0" topLeftCell="A3" zoomScale="250" zoomScaleNormal="250" workbookViewId="0">
      <selection activeCell="C12" sqref="C12"/>
    </sheetView>
  </sheetViews>
  <sheetFormatPr defaultRowHeight="15.75" x14ac:dyDescent="0.25"/>
  <cols>
    <col min="2" max="2" width="16.5" bestFit="1" customWidth="1"/>
    <col min="3" max="3" width="10.25" customWidth="1"/>
    <col min="4" max="4" width="14" customWidth="1"/>
    <col min="5" max="5" width="13.5" customWidth="1"/>
  </cols>
  <sheetData>
    <row r="6" spans="2:5" x14ac:dyDescent="0.25">
      <c r="B6" s="121" t="s">
        <v>85</v>
      </c>
      <c r="C6" s="121"/>
      <c r="D6" s="121"/>
      <c r="E6" s="121"/>
    </row>
    <row r="8" spans="2:5" ht="31.5" x14ac:dyDescent="0.25">
      <c r="C8" s="76" t="s">
        <v>86</v>
      </c>
      <c r="D8" s="76" t="s">
        <v>87</v>
      </c>
      <c r="E8" s="76" t="s">
        <v>88</v>
      </c>
    </row>
    <row r="9" spans="2:5" x14ac:dyDescent="0.25">
      <c r="B9" s="11" t="s">
        <v>89</v>
      </c>
      <c r="C9" s="73">
        <f>'PKA YADIA GPIB 2023-2024'!B27</f>
        <v>5</v>
      </c>
      <c r="D9" s="73">
        <f>SUM('PKA YADIA GPIB 2023-2024'!L23:L27)</f>
        <v>1884000000</v>
      </c>
      <c r="E9" s="73">
        <f>SUM('PKA YADIA GPIB 2023-2024'!M23:M27)</f>
        <v>1458000000</v>
      </c>
    </row>
    <row r="10" spans="2:5" x14ac:dyDescent="0.25">
      <c r="B10" s="11" t="s">
        <v>90</v>
      </c>
      <c r="C10" s="73">
        <v>2</v>
      </c>
      <c r="D10" s="73">
        <v>0</v>
      </c>
      <c r="E10" s="73">
        <f>SUM('PKA YADIA GPIB 2023-2024'!M30:M31)</f>
        <v>55000000</v>
      </c>
    </row>
    <row r="11" spans="2:5" x14ac:dyDescent="0.25">
      <c r="B11" s="11" t="s">
        <v>91</v>
      </c>
      <c r="C11" s="73">
        <v>4</v>
      </c>
      <c r="D11" s="73">
        <v>0</v>
      </c>
      <c r="E11" s="73">
        <f>SUM('PKA YADIA GPIB 2023-2024'!M35:M37)</f>
        <v>371000000</v>
      </c>
    </row>
    <row r="12" spans="2:5" x14ac:dyDescent="0.25">
      <c r="B12" s="75" t="s">
        <v>92</v>
      </c>
      <c r="C12" s="73">
        <f>SUM(C9:C11)</f>
        <v>11</v>
      </c>
      <c r="D12" s="74">
        <f>SUM(D9:D11)</f>
        <v>1884000000</v>
      </c>
      <c r="E12" s="74">
        <f>SUM(E9:E11)</f>
        <v>1884000000</v>
      </c>
    </row>
    <row r="13" spans="2:5" x14ac:dyDescent="0.25">
      <c r="D13" s="9"/>
      <c r="E13" s="9"/>
    </row>
    <row r="14" spans="2:5" x14ac:dyDescent="0.25">
      <c r="D14" s="9"/>
      <c r="E14" s="9"/>
    </row>
    <row r="16" spans="2:5" x14ac:dyDescent="0.25">
      <c r="C16" s="10"/>
    </row>
  </sheetData>
  <mergeCells count="1">
    <mergeCell ref="B6:E6"/>
  </mergeCells>
  <printOptions horizontalCentered="1" verticalCentered="1"/>
  <pageMargins left="0.70866141732283472" right="0.70866141732283472" top="0.74803149606299213" bottom="0.74803149606299213" header="0.31496062992125984" footer="0.31496062992125984"/>
  <pageSetup paperSize="9" scale="17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PKA YADIA GPIB 2023-2024</vt:lpstr>
      <vt:lpstr>Ringkasan PKA 2023-2024</vt:lpstr>
      <vt:lpstr>'PKA YADIA GPIB 2023-2024'!Print_Area</vt:lpstr>
      <vt:lpstr>'Ringkasan PKA 2023-2024'!Print_Area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Ayub Junus (BSM)</cp:lastModifiedBy>
  <cp:lastPrinted>2023-02-13T09:26:15Z</cp:lastPrinted>
  <dcterms:created xsi:type="dcterms:W3CDTF">2022-02-15T04:10:00Z</dcterms:created>
  <dcterms:modified xsi:type="dcterms:W3CDTF">2023-02-19T09:38:19Z</dcterms:modified>
</cp:coreProperties>
</file>