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PIB YANKES MS\PKA YANKES\PKA YANKES 2022-2023\"/>
    </mc:Choice>
  </mc:AlternateContent>
  <xr:revisionPtr revIDLastSave="0" documentId="13_ncr:1_{886FA743-CE00-4E57-9D06-E9FD006E6439}" xr6:coauthVersionLast="47" xr6:coauthVersionMax="47" xr10:uidLastSave="{00000000-0000-0000-0000-000000000000}"/>
  <bookViews>
    <workbookView xWindow="-120" yWindow="-120" windowWidth="20730" windowHeight="11040" xr2:uid="{3FBACBE4-1AA3-4CE4-A47A-67D48EBD7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J14" i="1"/>
  <c r="I14" i="1"/>
  <c r="L14" i="1"/>
  <c r="K14" i="1"/>
  <c r="J20" i="1"/>
  <c r="I20" i="1"/>
  <c r="I25" i="1"/>
  <c r="J25" i="1" l="1"/>
  <c r="K20" i="1"/>
  <c r="K25" i="1" l="1"/>
  <c r="L25" i="1"/>
</calcChain>
</file>

<file path=xl/sharedStrings.xml><?xml version="1.0" encoding="utf-8"?>
<sst xmlns="http://schemas.openxmlformats.org/spreadsheetml/2006/main" count="91" uniqueCount="72">
  <si>
    <t>PJP</t>
  </si>
  <si>
    <t>PP</t>
  </si>
  <si>
    <t>NO</t>
  </si>
  <si>
    <t>NAMA PROGRAM</t>
  </si>
  <si>
    <t>TUJUAN</t>
  </si>
  <si>
    <t>JADWAL</t>
  </si>
  <si>
    <t>LOKASI</t>
  </si>
  <si>
    <t>PENERIMAAN</t>
  </si>
  <si>
    <t>PENGELUARAN</t>
  </si>
  <si>
    <t>REALISASI</t>
  </si>
  <si>
    <t>PROGRAM RUTIN</t>
  </si>
  <si>
    <t>KETERANGAN</t>
  </si>
  <si>
    <t>HUT YANKES GPIB XX</t>
  </si>
  <si>
    <t>GPIB Paulus</t>
  </si>
  <si>
    <t>PROGRAM NON RUTIN</t>
  </si>
  <si>
    <t>PROYEK</t>
  </si>
  <si>
    <t>SUB TOTAL PROGRAM PROYEK</t>
  </si>
  <si>
    <t>SUB TOTAL PROGRAM NON RUTIN</t>
  </si>
  <si>
    <t>SUB TOTAL PROGRAM RUTIN</t>
  </si>
  <si>
    <t>TOTAL REALISASI PROGRAM DAN ANGGARAN</t>
  </si>
  <si>
    <t>LAPORAN REALISASI ANGGARAN TAHUN PROGRAM</t>
  </si>
  <si>
    <t>BIDANG YANKES</t>
  </si>
  <si>
    <t>Majelis Sinode</t>
  </si>
  <si>
    <t>Pembekalan Pra-Vikariat GPIB</t>
  </si>
  <si>
    <t>Serah Terima Pengurus YANKES lama ke Pengurus YANKES baru</t>
  </si>
  <si>
    <t>AKBID Griya Husada, Surabaya</t>
  </si>
  <si>
    <t>Griya Bina Lawang</t>
  </si>
  <si>
    <r>
      <t xml:space="preserve">Penerimaan :
Kas YANKES = </t>
    </r>
    <r>
      <rPr>
        <b/>
        <sz val="11"/>
        <color theme="1"/>
        <rFont val="Calibri"/>
        <family val="2"/>
        <scheme val="minor"/>
      </rPr>
      <t>Rp 5.705.282</t>
    </r>
    <r>
      <rPr>
        <sz val="11"/>
        <color theme="1"/>
        <rFont val="Calibri"/>
        <family val="2"/>
        <scheme val="minor"/>
      </rPr>
      <t xml:space="preserve">
Pengeluaran :
Tiket Pesawat Jkt-Sby-Jkt 2 x Rp 2.852.641 = </t>
    </r>
    <r>
      <rPr>
        <b/>
        <sz val="11"/>
        <color theme="1"/>
        <rFont val="Calibri"/>
        <family val="2"/>
        <scheme val="minor"/>
      </rPr>
      <t>Rp 5.705.282</t>
    </r>
  </si>
  <si>
    <r>
      <t xml:space="preserve">Penerimaan:
Donatur </t>
    </r>
    <r>
      <rPr>
        <b/>
        <sz val="11"/>
        <color theme="1"/>
        <rFont val="Calibri"/>
        <family val="2"/>
        <scheme val="minor"/>
      </rPr>
      <t>Rp. 8.000.000</t>
    </r>
    <r>
      <rPr>
        <sz val="11"/>
        <color theme="1"/>
        <rFont val="Calibri"/>
        <family val="2"/>
        <scheme val="minor"/>
      </rPr>
      <t xml:space="preserve">
Pengeluaran:
Total Pembelian Obat dan Vitamin: Rp. 5.187.800
Ucapan Terima Kasih Untuk dr. Nova: Rp. 1.000.000
Ucapan Terima Kasih untuk Ibu Rita: Rp. 600..000
Buah untuk dr.Nova: Rp. 400.000
Makan Bersama dengan Ibu Rita &amp; Tim: Rp. 400.000
BBM: Rp. 300.000
E-toll: Rp 100.000
Sisa dana: Rp. 12.200</t>
    </r>
  </si>
  <si>
    <r>
      <t xml:space="preserve">Penerimaan :
KAS Majelis Sinode </t>
    </r>
    <r>
      <rPr>
        <b/>
        <sz val="11"/>
        <color theme="1"/>
        <rFont val="Calibri"/>
        <family val="2"/>
        <scheme val="minor"/>
      </rPr>
      <t>Rp 9.100.000</t>
    </r>
    <r>
      <rPr>
        <sz val="11"/>
        <color theme="1"/>
        <rFont val="Calibri"/>
        <family val="2"/>
        <scheme val="minor"/>
      </rPr>
      <t xml:space="preserve">
Pengeluaran :
Ticket Pesawat Jkt-Sby-Jkt 4 x Rp 1.800.000 = </t>
    </r>
    <r>
      <rPr>
        <b/>
        <sz val="11"/>
        <color theme="1"/>
        <rFont val="Calibri"/>
        <family val="2"/>
        <scheme val="minor"/>
      </rPr>
      <t>Rp 7.200.000</t>
    </r>
    <r>
      <rPr>
        <sz val="11"/>
        <color theme="1"/>
        <rFont val="Calibri"/>
        <family val="2"/>
        <scheme val="minor"/>
      </rPr>
      <t xml:space="preserve">
Uang harian 4 x Rp 475.000 = </t>
    </r>
    <r>
      <rPr>
        <b/>
        <sz val="11"/>
        <color theme="1"/>
        <rFont val="Calibri"/>
        <family val="2"/>
        <scheme val="minor"/>
      </rPr>
      <t>Rp 1.900.000</t>
    </r>
  </si>
  <si>
    <t>Rapat Rutin</t>
  </si>
  <si>
    <t>Melakukan evaluasi, koordinasi, dan pelaporan pelaksanaan program kerja AKBID</t>
  </si>
  <si>
    <t>Yayasan Kesehatan GPIB</t>
  </si>
  <si>
    <t>Pengurus Yankes</t>
  </si>
  <si>
    <t>Setiap hari Rabu ke-2 setiap bulan (12x)</t>
  </si>
  <si>
    <t>Kantor MS GPIB - Jakarta</t>
  </si>
  <si>
    <t>Persidangan Sinode Tahunan (PST) di Medan</t>
  </si>
  <si>
    <t>Melakukan evaluasi, koordinasi dan pelaporan pelaksaan program kerja seluruh jemaat GPIB</t>
  </si>
  <si>
    <t>Majelis Sinode GPIB</t>
  </si>
  <si>
    <t>22-26 Februari 2023</t>
  </si>
  <si>
    <t>GPIB Immanuel, Medan</t>
  </si>
  <si>
    <t>ANGGARAN</t>
  </si>
  <si>
    <t>Transport 15 orang x 12 bulan x Rp 50,000 = Rp 9,000,000</t>
  </si>
  <si>
    <t>Tiket Pesawat Jakarta-Medan PP (2 orang) = 2x Rp. 1.800.000
Transport Rumah - Airport = 2 x Rp 300.000
Transport Lokal = 2 x 6 x Rp 100.000
Uang Dinas Perjalanan = 2 x 6 x Rp 200.000</t>
  </si>
  <si>
    <t xml:space="preserve">Per 13 Feb 2023
Tiket Pesawat Jakarta - Medan PP (1 Orang) = Rp 2.259.672
</t>
  </si>
  <si>
    <t xml:space="preserve">MS: Tiket Pesawat Jakarta - Medan 1 orang </t>
  </si>
  <si>
    <t>Kontribusi Jemaat GPIB</t>
  </si>
  <si>
    <t>Menggalang Dana Guna Menunjang Program Yayasn Kesehatan GPIB</t>
  </si>
  <si>
    <t>Sebagai ungkapan syukur atas penyertaan Tuhan Yeus untuk Yayas Kesehatan GPIB</t>
  </si>
  <si>
    <t>3 Juli 2022</t>
  </si>
  <si>
    <t>Rp. 200.000/ jemaat x  332 jemaat = Rp . 66.400.000</t>
  </si>
  <si>
    <r>
      <t xml:space="preserve">Penerimaan :
Persembahan Syukur dari Jemaat GPIB yang masuk ke rekening YANKES Periode 1 Juli-31 Desember 2022 = </t>
    </r>
    <r>
      <rPr>
        <b/>
        <sz val="11"/>
        <color theme="1"/>
        <rFont val="Calibri"/>
        <family val="2"/>
        <scheme val="minor"/>
      </rPr>
      <t>Rp 87.505.500</t>
    </r>
  </si>
  <si>
    <t>Mempersiapkan calon-calon vikariat GPIB untuk melayani di jemaat-jemaat sebelum diteguhkan sebagai Pendeta GPIB</t>
  </si>
  <si>
    <t>April 2022 - Maret 2023</t>
  </si>
  <si>
    <t>16 Oktober 2022 - 13 November 2022</t>
  </si>
  <si>
    <t>Kunjungan ke Surabaya Bersama dengan Pembina Yayasan</t>
  </si>
  <si>
    <t>Mengumpulkan estimasi lengkap terkait kepindahan YANKES dari Surabaya ke Jakarta</t>
  </si>
  <si>
    <t>Juni 2022</t>
  </si>
  <si>
    <t>Dialog Karya Kebangsaan</t>
  </si>
  <si>
    <t>Mengadakan dialog antar agama dalam rangka HUT Kemerdekaan RI ke-77</t>
  </si>
  <si>
    <t>Dept Germasa GPIB</t>
  </si>
  <si>
    <t>20-23 Agustus 2022</t>
  </si>
  <si>
    <t>Surabaya</t>
  </si>
  <si>
    <t>Menerima Laporan Kegiatan dan Laporan Keuangan Lengkap</t>
  </si>
  <si>
    <r>
      <t xml:space="preserve">Penerimaan :
Kas YANKES = </t>
    </r>
    <r>
      <rPr>
        <b/>
        <sz val="11"/>
        <color theme="1"/>
        <rFont val="Calibri"/>
        <family val="2"/>
        <scheme val="minor"/>
      </rPr>
      <t>Rp 1.370.000</t>
    </r>
    <r>
      <rPr>
        <sz val="11"/>
        <color theme="1"/>
        <rFont val="Calibri"/>
        <family val="2"/>
        <scheme val="minor"/>
      </rPr>
      <t xml:space="preserve">
Pengeluaran :
Tiket Kereta Jkt-Sby-Jkt 1 x Rp 1.370.000 = </t>
    </r>
    <r>
      <rPr>
        <b/>
        <sz val="11"/>
        <color theme="1"/>
        <rFont val="Calibri"/>
        <family val="2"/>
        <scheme val="minor"/>
      </rPr>
      <t>Rp 1.370.000</t>
    </r>
  </si>
  <si>
    <t>Pendataan Faslitas Kesehatan/Klinik Kesehatan GPIB</t>
  </si>
  <si>
    <t>Membuat Database Lengkap dari Seluruh Klinik Kesehatan yang ada di 332 Jemaat</t>
  </si>
  <si>
    <t>Inforkom</t>
  </si>
  <si>
    <t>Juli - September 2022</t>
  </si>
  <si>
    <t>Pengadaan Ambulans Medis</t>
  </si>
  <si>
    <t>Membantu pelayanan kepada masyarakat</t>
  </si>
  <si>
    <t>TRIWULAN I-II-III PERIODE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</si>
</sst>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0" fillId="0" borderId="13" xfId="1" applyNumberFormat="1" applyFont="1" applyBorder="1" applyAlignment="1">
      <alignment vertical="center" wrapText="1"/>
    </xf>
    <xf numFmtId="166" fontId="0" fillId="0" borderId="1" xfId="1" applyNumberFormat="1" applyFont="1" applyBorder="1" applyAlignment="1">
      <alignment vertical="center" wrapText="1"/>
    </xf>
    <xf numFmtId="166" fontId="0" fillId="0" borderId="14" xfId="1" applyNumberFormat="1" applyFont="1" applyBorder="1" applyAlignment="1">
      <alignment vertical="center"/>
    </xf>
    <xf numFmtId="166" fontId="0" fillId="0" borderId="15" xfId="1" applyNumberFormat="1" applyFon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/>
    <xf numFmtId="166" fontId="0" fillId="0" borderId="13" xfId="1" quotePrefix="1" applyNumberFormat="1" applyFont="1" applyBorder="1" applyAlignment="1">
      <alignment vertical="center" wrapText="1"/>
    </xf>
    <xf numFmtId="166" fontId="2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64" fontId="0" fillId="0" borderId="1" xfId="2" applyFont="1" applyBorder="1" applyAlignment="1">
      <alignment horizontal="left" vertical="center" wrapText="1"/>
    </xf>
    <xf numFmtId="164" fontId="0" fillId="0" borderId="13" xfId="2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2" fillId="0" borderId="0" xfId="0" applyFont="1"/>
    <xf numFmtId="166" fontId="2" fillId="0" borderId="1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F4B4-B304-4D5B-BFFC-9F4DFFB21B16}">
  <dimension ref="B3:M25"/>
  <sheetViews>
    <sheetView tabSelected="1" topLeftCell="I18" zoomScale="70" zoomScaleNormal="70" workbookViewId="0">
      <selection activeCell="B21" sqref="B21:M21"/>
    </sheetView>
  </sheetViews>
  <sheetFormatPr defaultColWidth="8.85546875" defaultRowHeight="15" x14ac:dyDescent="0.25"/>
  <cols>
    <col min="2" max="2" width="10.7109375" customWidth="1"/>
    <col min="3" max="3" width="27.42578125" style="3" customWidth="1"/>
    <col min="4" max="8" width="20.7109375" style="3" customWidth="1"/>
    <col min="9" max="9" width="28.42578125" style="17" customWidth="1"/>
    <col min="10" max="10" width="51.28515625" style="17" bestFit="1" customWidth="1"/>
    <col min="11" max="11" width="19.42578125" style="17" customWidth="1"/>
    <col min="12" max="12" width="20" style="17" customWidth="1"/>
    <col min="13" max="13" width="50" customWidth="1"/>
  </cols>
  <sheetData>
    <row r="3" spans="2:13" s="33" customFormat="1" ht="24.95" customHeight="1" x14ac:dyDescent="0.25">
      <c r="B3" s="30" t="s">
        <v>21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</row>
    <row r="4" spans="2:13" s="33" customFormat="1" ht="24.95" customHeight="1" x14ac:dyDescent="0.25">
      <c r="B4" s="34" t="s">
        <v>20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6"/>
    </row>
    <row r="5" spans="2:13" s="33" customFormat="1" ht="24.95" customHeight="1" x14ac:dyDescent="0.25">
      <c r="B5" s="37" t="s">
        <v>71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</row>
    <row r="6" spans="2:13" s="42" customFormat="1" x14ac:dyDescent="0.25">
      <c r="B6" s="40" t="s">
        <v>2</v>
      </c>
      <c r="C6" s="40" t="s">
        <v>3</v>
      </c>
      <c r="D6" s="40" t="s">
        <v>4</v>
      </c>
      <c r="E6" s="40" t="s">
        <v>0</v>
      </c>
      <c r="F6" s="40" t="s">
        <v>1</v>
      </c>
      <c r="G6" s="40" t="s">
        <v>5</v>
      </c>
      <c r="H6" s="40" t="s">
        <v>6</v>
      </c>
      <c r="I6" s="41" t="s">
        <v>41</v>
      </c>
      <c r="J6" s="41"/>
      <c r="K6" s="41" t="s">
        <v>9</v>
      </c>
      <c r="L6" s="41"/>
      <c r="M6" s="40" t="s">
        <v>11</v>
      </c>
    </row>
    <row r="7" spans="2:13" s="42" customFormat="1" x14ac:dyDescent="0.25">
      <c r="B7" s="40"/>
      <c r="C7" s="40"/>
      <c r="D7" s="40"/>
      <c r="E7" s="40"/>
      <c r="F7" s="40"/>
      <c r="G7" s="40"/>
      <c r="H7" s="40"/>
      <c r="I7" s="43" t="s">
        <v>7</v>
      </c>
      <c r="J7" s="43" t="s">
        <v>8</v>
      </c>
      <c r="K7" s="43" t="s">
        <v>7</v>
      </c>
      <c r="L7" s="43" t="s">
        <v>8</v>
      </c>
      <c r="M7" s="40"/>
    </row>
    <row r="8" spans="2:13" ht="24.95" customHeight="1" x14ac:dyDescent="0.25">
      <c r="B8" s="44" t="s">
        <v>10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</row>
    <row r="9" spans="2:13" ht="66" customHeight="1" x14ac:dyDescent="0.25">
      <c r="B9" s="11">
        <v>1</v>
      </c>
      <c r="C9" s="11" t="s">
        <v>30</v>
      </c>
      <c r="D9" s="11" t="s">
        <v>31</v>
      </c>
      <c r="E9" s="11" t="s">
        <v>32</v>
      </c>
      <c r="F9" s="11" t="s">
        <v>33</v>
      </c>
      <c r="G9" s="20" t="s">
        <v>34</v>
      </c>
      <c r="H9" s="20" t="s">
        <v>35</v>
      </c>
      <c r="I9" s="20"/>
      <c r="J9" s="22">
        <v>9000000</v>
      </c>
      <c r="K9" s="20"/>
      <c r="L9" s="22">
        <v>9000000</v>
      </c>
      <c r="M9" s="20" t="s">
        <v>42</v>
      </c>
    </row>
    <row r="10" spans="2:13" ht="99" customHeight="1" x14ac:dyDescent="0.25">
      <c r="B10" s="10">
        <v>2</v>
      </c>
      <c r="C10" s="10" t="s">
        <v>36</v>
      </c>
      <c r="D10" s="10" t="s">
        <v>37</v>
      </c>
      <c r="E10" s="10" t="s">
        <v>38</v>
      </c>
      <c r="F10" s="10" t="s">
        <v>32</v>
      </c>
      <c r="G10" s="21" t="s">
        <v>39</v>
      </c>
      <c r="H10" s="21" t="s">
        <v>40</v>
      </c>
      <c r="I10" s="21"/>
      <c r="J10" s="23" t="s">
        <v>43</v>
      </c>
      <c r="K10" s="21"/>
      <c r="L10" s="21" t="s">
        <v>44</v>
      </c>
      <c r="M10" s="21" t="s">
        <v>45</v>
      </c>
    </row>
    <row r="11" spans="2:13" ht="99" customHeight="1" x14ac:dyDescent="0.25">
      <c r="B11" s="10">
        <v>3</v>
      </c>
      <c r="C11" s="4" t="s">
        <v>12</v>
      </c>
      <c r="D11" s="4" t="s">
        <v>48</v>
      </c>
      <c r="E11" s="11" t="s">
        <v>32</v>
      </c>
      <c r="F11" s="4"/>
      <c r="G11" s="4" t="s">
        <v>49</v>
      </c>
      <c r="H11" s="4" t="s">
        <v>13</v>
      </c>
      <c r="I11" s="12"/>
      <c r="J11" s="18">
        <v>0</v>
      </c>
      <c r="K11" s="12">
        <v>83199500</v>
      </c>
      <c r="L11" s="18">
        <v>0</v>
      </c>
      <c r="M11" s="4" t="s">
        <v>51</v>
      </c>
    </row>
    <row r="12" spans="2:13" ht="99" customHeight="1" x14ac:dyDescent="0.25">
      <c r="B12" s="10">
        <v>4</v>
      </c>
      <c r="C12" s="4" t="s">
        <v>46</v>
      </c>
      <c r="D12" s="4" t="s">
        <v>47</v>
      </c>
      <c r="E12" s="24" t="s">
        <v>32</v>
      </c>
      <c r="F12" s="10" t="s">
        <v>22</v>
      </c>
      <c r="G12" s="24" t="s">
        <v>53</v>
      </c>
      <c r="H12" s="4"/>
      <c r="I12" s="18" t="s">
        <v>50</v>
      </c>
      <c r="J12" s="18"/>
      <c r="K12" s="12"/>
      <c r="L12" s="18">
        <v>0</v>
      </c>
      <c r="M12" s="4"/>
    </row>
    <row r="13" spans="2:13" ht="231" customHeight="1" x14ac:dyDescent="0.25">
      <c r="B13" s="10">
        <v>5</v>
      </c>
      <c r="C13" s="4" t="s">
        <v>23</v>
      </c>
      <c r="D13" s="4" t="s">
        <v>52</v>
      </c>
      <c r="E13" s="10" t="s">
        <v>38</v>
      </c>
      <c r="F13" s="10" t="s">
        <v>22</v>
      </c>
      <c r="G13" s="24" t="s">
        <v>54</v>
      </c>
      <c r="H13" s="4" t="s">
        <v>26</v>
      </c>
      <c r="I13" s="13">
        <v>8000000</v>
      </c>
      <c r="J13" s="13">
        <v>7987800</v>
      </c>
      <c r="K13" s="13">
        <v>8000000</v>
      </c>
      <c r="L13" s="13">
        <v>7987800</v>
      </c>
      <c r="M13" s="9" t="s">
        <v>28</v>
      </c>
    </row>
    <row r="14" spans="2:13" x14ac:dyDescent="0.25">
      <c r="B14" s="28" t="s">
        <v>18</v>
      </c>
      <c r="C14" s="29"/>
      <c r="D14" s="29"/>
      <c r="E14" s="29"/>
      <c r="F14" s="29"/>
      <c r="G14" s="29"/>
      <c r="H14" s="29"/>
      <c r="I14" s="13">
        <f>SUM(I13)+66400000</f>
        <v>74400000</v>
      </c>
      <c r="J14" s="13">
        <f>SUM(J13)+9000000+7800000</f>
        <v>24787800</v>
      </c>
      <c r="K14" s="13">
        <f>SUM(K9:K13)</f>
        <v>91199500</v>
      </c>
      <c r="L14" s="13">
        <f>SUM(L13)+2259672+9000000</f>
        <v>19247472</v>
      </c>
      <c r="M14" s="9"/>
    </row>
    <row r="15" spans="2:13" ht="24.95" customHeight="1" x14ac:dyDescent="0.25">
      <c r="B15" s="44" t="s">
        <v>14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6"/>
    </row>
    <row r="16" spans="2:13" ht="129.75" customHeight="1" x14ac:dyDescent="0.25">
      <c r="B16" s="11">
        <v>1</v>
      </c>
      <c r="C16" s="9" t="s">
        <v>55</v>
      </c>
      <c r="D16" s="9" t="s">
        <v>56</v>
      </c>
      <c r="E16" s="9" t="s">
        <v>32</v>
      </c>
      <c r="F16" s="9" t="s">
        <v>33</v>
      </c>
      <c r="G16" s="9" t="s">
        <v>57</v>
      </c>
      <c r="H16" s="9" t="s">
        <v>25</v>
      </c>
      <c r="I16" s="12">
        <v>9100000</v>
      </c>
      <c r="J16" s="12">
        <v>9100000</v>
      </c>
      <c r="K16" s="12">
        <v>9100000</v>
      </c>
      <c r="L16" s="12">
        <v>9100000</v>
      </c>
      <c r="M16" s="4" t="s">
        <v>29</v>
      </c>
    </row>
    <row r="17" spans="2:13" ht="129.75" customHeight="1" x14ac:dyDescent="0.25">
      <c r="B17" s="11">
        <v>2</v>
      </c>
      <c r="C17" s="9" t="s">
        <v>24</v>
      </c>
      <c r="D17" s="9" t="s">
        <v>63</v>
      </c>
      <c r="E17" s="9" t="s">
        <v>32</v>
      </c>
      <c r="F17" s="9" t="s">
        <v>33</v>
      </c>
      <c r="G17" s="25">
        <v>44873</v>
      </c>
      <c r="H17" s="9" t="s">
        <v>62</v>
      </c>
      <c r="I17" s="13"/>
      <c r="J17" s="13">
        <v>2350000</v>
      </c>
      <c r="K17" s="13"/>
      <c r="L17" s="13">
        <v>5705282</v>
      </c>
      <c r="M17" s="9" t="s">
        <v>27</v>
      </c>
    </row>
    <row r="18" spans="2:13" ht="261" customHeight="1" x14ac:dyDescent="0.25">
      <c r="B18" s="11">
        <v>3</v>
      </c>
      <c r="C18" s="9" t="s">
        <v>58</v>
      </c>
      <c r="D18" s="9" t="s">
        <v>59</v>
      </c>
      <c r="E18" s="9" t="s">
        <v>60</v>
      </c>
      <c r="F18" s="9" t="s">
        <v>33</v>
      </c>
      <c r="G18" s="9" t="s">
        <v>61</v>
      </c>
      <c r="H18" s="9" t="s">
        <v>62</v>
      </c>
      <c r="I18" s="13"/>
      <c r="J18" s="13"/>
      <c r="K18" s="13"/>
      <c r="L18" s="13">
        <v>1370000</v>
      </c>
      <c r="M18" s="9" t="s">
        <v>64</v>
      </c>
    </row>
    <row r="19" spans="2:13" ht="60" x14ac:dyDescent="0.25">
      <c r="B19" s="11">
        <v>4</v>
      </c>
      <c r="C19" s="9" t="s">
        <v>65</v>
      </c>
      <c r="D19" s="9" t="s">
        <v>66</v>
      </c>
      <c r="E19" s="9" t="s">
        <v>32</v>
      </c>
      <c r="F19" s="9" t="s">
        <v>67</v>
      </c>
      <c r="G19" s="9" t="s">
        <v>68</v>
      </c>
      <c r="H19" s="9" t="s">
        <v>35</v>
      </c>
      <c r="I19" s="13"/>
      <c r="J19" s="13"/>
      <c r="K19" s="13"/>
      <c r="L19" s="13"/>
      <c r="M19" s="9"/>
    </row>
    <row r="20" spans="2:13" x14ac:dyDescent="0.25">
      <c r="B20" s="28" t="s">
        <v>17</v>
      </c>
      <c r="C20" s="29"/>
      <c r="D20" s="29"/>
      <c r="E20" s="29"/>
      <c r="F20" s="29"/>
      <c r="G20" s="29"/>
      <c r="H20" s="29"/>
      <c r="I20" s="13">
        <f>SUM(I16:I19)</f>
        <v>9100000</v>
      </c>
      <c r="J20" s="13">
        <f>SUM(J16:J19)</f>
        <v>11450000</v>
      </c>
      <c r="K20" s="13">
        <f>SUM(K16:K19)</f>
        <v>9100000</v>
      </c>
      <c r="L20" s="13">
        <f>SUM(L16:L19)</f>
        <v>16175282</v>
      </c>
      <c r="M20" s="9"/>
    </row>
    <row r="21" spans="2:13" ht="24.95" customHeight="1" x14ac:dyDescent="0.25">
      <c r="B21" s="44" t="s">
        <v>15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6"/>
    </row>
    <row r="22" spans="2:13" x14ac:dyDescent="0.25">
      <c r="B22" s="5"/>
      <c r="C22" s="6"/>
      <c r="D22" s="6"/>
      <c r="E22" s="6"/>
      <c r="F22" s="6"/>
      <c r="G22" s="6"/>
      <c r="H22" s="6"/>
      <c r="I22" s="14"/>
      <c r="J22" s="14"/>
      <c r="K22" s="14"/>
      <c r="L22" s="14"/>
      <c r="M22" s="5"/>
    </row>
    <row r="23" spans="2:13" ht="30" x14ac:dyDescent="0.25">
      <c r="B23" s="7">
        <v>1</v>
      </c>
      <c r="C23" s="8" t="s">
        <v>69</v>
      </c>
      <c r="D23" s="8" t="s">
        <v>70</v>
      </c>
      <c r="E23" s="8" t="s">
        <v>32</v>
      </c>
      <c r="F23" s="8" t="s">
        <v>22</v>
      </c>
      <c r="G23" s="8" t="s">
        <v>53</v>
      </c>
      <c r="H23" s="9" t="s">
        <v>35</v>
      </c>
      <c r="I23" s="15">
        <v>100000000</v>
      </c>
      <c r="J23" s="15">
        <v>100000000</v>
      </c>
      <c r="K23" s="15"/>
      <c r="L23" s="15"/>
      <c r="M23" s="7"/>
    </row>
    <row r="24" spans="2:13" x14ac:dyDescent="0.25">
      <c r="B24" s="27" t="s">
        <v>16</v>
      </c>
      <c r="C24" s="27"/>
      <c r="D24" s="27"/>
      <c r="E24" s="27"/>
      <c r="F24" s="27"/>
      <c r="G24" s="27"/>
      <c r="H24" s="27"/>
      <c r="I24" s="16"/>
      <c r="J24" s="16"/>
      <c r="K24" s="16"/>
      <c r="L24" s="16"/>
      <c r="M24" s="2"/>
    </row>
    <row r="25" spans="2:13" s="1" customFormat="1" ht="35.1" customHeight="1" x14ac:dyDescent="0.25">
      <c r="B25" s="26" t="s">
        <v>19</v>
      </c>
      <c r="C25" s="26"/>
      <c r="D25" s="26"/>
      <c r="E25" s="26"/>
      <c r="F25" s="26"/>
      <c r="G25" s="26"/>
      <c r="H25" s="26"/>
      <c r="I25" s="19">
        <f>SUM(I14+I20)</f>
        <v>83500000</v>
      </c>
      <c r="J25" s="19">
        <f>SUM(J14+J20)</f>
        <v>36237800</v>
      </c>
      <c r="K25" s="19">
        <f>SUM(K14+K20)</f>
        <v>100299500</v>
      </c>
      <c r="L25" s="19">
        <f>SUM(L14+L20)</f>
        <v>35422754</v>
      </c>
      <c r="M25" s="2"/>
    </row>
  </sheetData>
  <mergeCells count="20">
    <mergeCell ref="B5:M5"/>
    <mergeCell ref="B4:M4"/>
    <mergeCell ref="B3:M3"/>
    <mergeCell ref="B8:M8"/>
    <mergeCell ref="B15:M15"/>
    <mergeCell ref="H6:H7"/>
    <mergeCell ref="K6:L6"/>
    <mergeCell ref="M6:M7"/>
    <mergeCell ref="B14:H14"/>
    <mergeCell ref="B6:B7"/>
    <mergeCell ref="C6:C7"/>
    <mergeCell ref="D6:D7"/>
    <mergeCell ref="E6:E7"/>
    <mergeCell ref="F6:F7"/>
    <mergeCell ref="G6:G7"/>
    <mergeCell ref="I6:J6"/>
    <mergeCell ref="B25:H25"/>
    <mergeCell ref="B21:M21"/>
    <mergeCell ref="B24:H24"/>
    <mergeCell ref="B20:H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2023-01-23T04:03:49Z</dcterms:created>
  <dcterms:modified xsi:type="dcterms:W3CDTF">2023-02-16T10:13:05Z</dcterms:modified>
</cp:coreProperties>
</file>