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BB31EACC-950F-42EA-9951-180C3DB811EE}" xr6:coauthVersionLast="45" xr6:coauthVersionMax="47" xr10:uidLastSave="{00000000-0000-0000-0000-000000000000}"/>
  <bookViews>
    <workbookView xWindow="-120" yWindow="-120" windowWidth="29040" windowHeight="15840" activeTab="1" xr2:uid="{36C7CB11-A68C-D34C-B9CA-04EF08CCCA1B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153" i="2" l="1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63" i="2"/>
  <c r="K156" i="2"/>
  <c r="K157" i="2"/>
  <c r="K158" i="2"/>
  <c r="K159" i="2"/>
  <c r="K160" i="2"/>
  <c r="K161" i="2"/>
  <c r="K162" i="2"/>
  <c r="K154" i="2"/>
  <c r="K153" i="2"/>
  <c r="AI125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30" i="2"/>
  <c r="I127" i="2"/>
  <c r="I128" i="2"/>
  <c r="I129" i="2"/>
  <c r="I126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05" i="2"/>
  <c r="M102" i="2"/>
  <c r="M103" i="2"/>
  <c r="M104" i="2"/>
  <c r="M101" i="2"/>
  <c r="M97" i="2"/>
  <c r="M98" i="2"/>
  <c r="M99" i="2"/>
  <c r="M96" i="2"/>
  <c r="S68" i="2"/>
  <c r="I35" i="2"/>
  <c r="AC45" i="2"/>
  <c r="V48" i="2"/>
  <c r="O41" i="2"/>
  <c r="J42" i="2"/>
  <c r="I36" i="2"/>
  <c r="J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I38" i="2"/>
  <c r="J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I39" i="2"/>
  <c r="J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I40" i="2"/>
  <c r="J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I41" i="2"/>
  <c r="J41" i="2"/>
  <c r="L41" i="2"/>
  <c r="M41" i="2"/>
  <c r="N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I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I43" i="2"/>
  <c r="J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I44" i="2"/>
  <c r="J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I45" i="2"/>
  <c r="J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D45" i="2"/>
  <c r="AE45" i="2"/>
  <c r="AF45" i="2"/>
  <c r="AG45" i="2"/>
  <c r="AH45" i="2"/>
  <c r="AI45" i="2"/>
  <c r="AJ45" i="2"/>
  <c r="I46" i="2"/>
  <c r="J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I47" i="2"/>
  <c r="J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I48" i="2"/>
  <c r="J48" i="2"/>
  <c r="L48" i="2"/>
  <c r="M48" i="2"/>
  <c r="N48" i="2"/>
  <c r="O48" i="2"/>
  <c r="P48" i="2"/>
  <c r="Q48" i="2"/>
  <c r="R48" i="2"/>
  <c r="S48" i="2"/>
  <c r="T48" i="2"/>
  <c r="U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I49" i="2"/>
  <c r="J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I50" i="2"/>
  <c r="J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I51" i="2"/>
  <c r="J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I52" i="2"/>
  <c r="J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I53" i="2"/>
  <c r="J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I54" i="2"/>
  <c r="J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I55" i="2"/>
  <c r="J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I56" i="2"/>
  <c r="J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I57" i="2"/>
  <c r="J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I58" i="2"/>
  <c r="J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I59" i="2"/>
  <c r="J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I60" i="2"/>
  <c r="J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I61" i="2"/>
  <c r="J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I62" i="2"/>
  <c r="J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AJ35" i="2"/>
  <c r="Q35" i="2"/>
  <c r="P35" i="2"/>
  <c r="O35" i="2"/>
  <c r="N35" i="2"/>
  <c r="M35" i="2"/>
  <c r="L35" i="2"/>
  <c r="J35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K3" i="2"/>
  <c r="K4" i="2"/>
  <c r="K5" i="2"/>
  <c r="K38" i="2" s="1"/>
  <c r="K6" i="2"/>
  <c r="K39" i="2" s="1"/>
  <c r="K7" i="2"/>
  <c r="K8" i="2"/>
  <c r="K9" i="2"/>
  <c r="K10" i="2"/>
  <c r="K11" i="2"/>
  <c r="K44" i="2" s="1"/>
  <c r="K12" i="2"/>
  <c r="K45" i="2" s="1"/>
  <c r="K13" i="2"/>
  <c r="K14" i="2"/>
  <c r="K15" i="2"/>
  <c r="K16" i="2"/>
  <c r="K17" i="2"/>
  <c r="K18" i="2"/>
  <c r="K50" i="2" s="1"/>
  <c r="K19" i="2"/>
  <c r="K20" i="2"/>
  <c r="K21" i="2"/>
  <c r="K22" i="2"/>
  <c r="K23" i="2"/>
  <c r="K55" i="2" s="1"/>
  <c r="K24" i="2"/>
  <c r="K56" i="2" s="1"/>
  <c r="K25" i="2"/>
  <c r="K26" i="2"/>
  <c r="K27" i="2"/>
  <c r="K28" i="2"/>
  <c r="K29" i="2"/>
  <c r="K30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S73" i="2" l="1"/>
  <c r="K54" i="2"/>
  <c r="K43" i="2"/>
  <c r="K49" i="2"/>
  <c r="K60" i="2"/>
  <c r="K48" i="2"/>
  <c r="AJ96" i="2"/>
  <c r="S79" i="2"/>
  <c r="S77" i="2"/>
  <c r="S67" i="2"/>
  <c r="S71" i="2"/>
  <c r="S92" i="2"/>
  <c r="S85" i="2"/>
  <c r="S72" i="2"/>
  <c r="S91" i="2"/>
  <c r="S87" i="2"/>
  <c r="S80" i="2"/>
  <c r="K61" i="2"/>
  <c r="S90" i="2"/>
  <c r="S86" i="2"/>
  <c r="S83" i="2"/>
  <c r="K53" i="2"/>
  <c r="K42" i="2"/>
  <c r="S88" i="2"/>
  <c r="S81" i="2"/>
  <c r="S66" i="2"/>
  <c r="S84" i="2"/>
  <c r="S75" i="2"/>
  <c r="S70" i="2"/>
  <c r="K36" i="2"/>
  <c r="S74" i="2"/>
  <c r="K59" i="2"/>
  <c r="S78" i="2"/>
  <c r="S69" i="2"/>
  <c r="S89" i="2"/>
  <c r="S82" i="2"/>
  <c r="K52" i="2"/>
  <c r="K41" i="2"/>
  <c r="K58" i="2"/>
  <c r="K47" i="2"/>
  <c r="K57" i="2"/>
  <c r="K46" i="2"/>
  <c r="K51" i="2"/>
  <c r="K40" i="2"/>
  <c r="K35" i="2"/>
  <c r="K62" i="2"/>
  <c r="AN2" i="2"/>
  <c r="AK66" i="2" l="1"/>
  <c r="AL36" i="2"/>
  <c r="O4" i="1" l="1"/>
  <c r="O3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BN41" i="1"/>
  <c r="BN40" i="1"/>
  <c r="BN39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L40" i="1"/>
  <c r="BR40" i="1"/>
  <c r="BS40" i="1"/>
  <c r="BT40" i="1"/>
  <c r="BU40" i="1"/>
  <c r="BQ40" i="1"/>
  <c r="BR39" i="1"/>
  <c r="BS39" i="1"/>
  <c r="BT39" i="1"/>
  <c r="BU39" i="1"/>
  <c r="BQ39" i="1"/>
  <c r="BR38" i="1"/>
  <c r="BS38" i="1"/>
  <c r="BT38" i="1"/>
  <c r="BU38" i="1"/>
  <c r="BQ38" i="1"/>
  <c r="BF40" i="1"/>
  <c r="BG40" i="1"/>
  <c r="BH40" i="1"/>
  <c r="BI40" i="1"/>
  <c r="BE40" i="1"/>
  <c r="BF39" i="1"/>
  <c r="BG39" i="1"/>
  <c r="BH39" i="1"/>
  <c r="BI39" i="1"/>
  <c r="BE39" i="1"/>
  <c r="BF38" i="1"/>
  <c r="BG38" i="1"/>
  <c r="BH38" i="1"/>
  <c r="BI38" i="1"/>
  <c r="BE38" i="1"/>
  <c r="AT40" i="1"/>
  <c r="AU40" i="1"/>
  <c r="AV40" i="1"/>
  <c r="AW40" i="1"/>
  <c r="AS40" i="1"/>
  <c r="AT39" i="1"/>
  <c r="AU39" i="1"/>
  <c r="AV39" i="1"/>
  <c r="AW39" i="1"/>
  <c r="AS39" i="1"/>
  <c r="AT38" i="1"/>
  <c r="AU38" i="1"/>
  <c r="AV38" i="1"/>
  <c r="AW38" i="1"/>
  <c r="AS38" i="1"/>
  <c r="AH40" i="1"/>
  <c r="AI40" i="1"/>
  <c r="AJ40" i="1"/>
  <c r="AK40" i="1"/>
  <c r="AG40" i="1"/>
  <c r="AH39" i="1"/>
  <c r="AI39" i="1"/>
  <c r="AJ39" i="1"/>
  <c r="AK39" i="1"/>
  <c r="AG39" i="1"/>
  <c r="AH38" i="1"/>
  <c r="AI38" i="1"/>
  <c r="AJ38" i="1"/>
  <c r="AK38" i="1"/>
  <c r="AG38" i="1"/>
  <c r="V40" i="1"/>
  <c r="W40" i="1"/>
  <c r="X40" i="1"/>
  <c r="Y40" i="1"/>
  <c r="U40" i="1"/>
  <c r="V39" i="1"/>
  <c r="W39" i="1"/>
  <c r="X39" i="1"/>
  <c r="Y39" i="1"/>
  <c r="U39" i="1"/>
  <c r="V38" i="1"/>
  <c r="W38" i="1"/>
  <c r="X38" i="1"/>
  <c r="Y38" i="1"/>
  <c r="U38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Y3" i="1"/>
  <c r="BZ3" i="1"/>
  <c r="CA3" i="1"/>
  <c r="CB3" i="1"/>
  <c r="BX3" i="1"/>
  <c r="BL3" i="1"/>
  <c r="BY2" i="1" l="1"/>
  <c r="BZ2" i="1"/>
  <c r="CA2" i="1"/>
  <c r="CB2" i="1"/>
  <c r="BX2" i="1" l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" i="1"/>
  <c r="BT5" i="1" l="1"/>
  <c r="BT8" i="1"/>
  <c r="BT9" i="1"/>
  <c r="BT13" i="1"/>
  <c r="BT14" i="1"/>
  <c r="BT15" i="1"/>
  <c r="BT20" i="1"/>
  <c r="BT21" i="1"/>
  <c r="BT22" i="1"/>
  <c r="BT25" i="1"/>
  <c r="BT26" i="1"/>
  <c r="BT27" i="1"/>
  <c r="BT3" i="1"/>
  <c r="BT31" i="1"/>
  <c r="BT30" i="1"/>
  <c r="BT29" i="1"/>
  <c r="BT28" i="1"/>
  <c r="BT24" i="1"/>
  <c r="BT23" i="1"/>
  <c r="BT19" i="1"/>
  <c r="BT18" i="1"/>
  <c r="BT17" i="1"/>
  <c r="BT16" i="1"/>
  <c r="BT12" i="1"/>
  <c r="BT11" i="1"/>
  <c r="BT10" i="1"/>
  <c r="BT7" i="1"/>
  <c r="BT6" i="1"/>
  <c r="BT4" i="1"/>
  <c r="BM2" i="1"/>
  <c r="BN2" i="1"/>
  <c r="BO2" i="1"/>
  <c r="BP2" i="1"/>
  <c r="BL2" i="1"/>
  <c r="BB3" i="1"/>
  <c r="BC3" i="1"/>
  <c r="BD3" i="1"/>
  <c r="BE3" i="1"/>
  <c r="BA3" i="1"/>
  <c r="BB2" i="1"/>
  <c r="BC2" i="1"/>
  <c r="BD2" i="1"/>
  <c r="BE2" i="1"/>
  <c r="BA2" i="1"/>
  <c r="AQ3" i="1"/>
  <c r="AR3" i="1"/>
  <c r="AS3" i="1"/>
  <c r="AT3" i="1"/>
  <c r="AP3" i="1"/>
  <c r="AQ2" i="1"/>
  <c r="AR2" i="1"/>
  <c r="AS2" i="1"/>
  <c r="AT2" i="1"/>
  <c r="AP2" i="1"/>
  <c r="AK3" i="1"/>
  <c r="AF3" i="1"/>
  <c r="AG3" i="1"/>
  <c r="AH3" i="1"/>
  <c r="AI3" i="1"/>
  <c r="AE3" i="1"/>
  <c r="AF2" i="1"/>
  <c r="AG2" i="1"/>
  <c r="AH2" i="1"/>
  <c r="AI2" i="1"/>
  <c r="AE2" i="1"/>
  <c r="U3" i="1"/>
  <c r="V3" i="1"/>
  <c r="W3" i="1"/>
  <c r="X3" i="1"/>
  <c r="T3" i="1"/>
  <c r="X2" i="1"/>
  <c r="W2" i="1"/>
  <c r="V2" i="1"/>
  <c r="U2" i="1"/>
  <c r="T2" i="1"/>
  <c r="BK41" i="1" l="1"/>
  <c r="AM65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39" i="1"/>
  <c r="BM3" i="1"/>
  <c r="BN3" i="1"/>
  <c r="BO3" i="1"/>
  <c r="BP3" i="1"/>
  <c r="BH1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O5" i="1"/>
  <c r="O6" i="1"/>
  <c r="O7" i="1"/>
  <c r="O8" i="1"/>
  <c r="O9" i="1"/>
  <c r="O10" i="1"/>
  <c r="O11" i="1"/>
  <c r="O12" i="1"/>
  <c r="Q12" i="1" s="1"/>
  <c r="O13" i="1"/>
  <c r="Q13" i="1" s="1"/>
  <c r="O14" i="1"/>
  <c r="Q14" i="1" s="1"/>
  <c r="O15" i="1"/>
  <c r="O16" i="1"/>
  <c r="O17" i="1"/>
  <c r="O18" i="1"/>
  <c r="O19" i="1"/>
  <c r="O20" i="1"/>
  <c r="Q20" i="1" s="1"/>
  <c r="O21" i="1"/>
  <c r="Q21" i="1" s="1"/>
  <c r="O22" i="1"/>
  <c r="O23" i="1"/>
  <c r="O24" i="1"/>
  <c r="Q24" i="1" s="1"/>
  <c r="O25" i="1"/>
  <c r="Q25" i="1" s="1"/>
  <c r="O26" i="1"/>
  <c r="Q26" i="1" s="1"/>
  <c r="O27" i="1"/>
  <c r="O28" i="1"/>
  <c r="O29" i="1"/>
  <c r="O30" i="1"/>
  <c r="O31" i="1"/>
  <c r="AA47" i="1" l="1"/>
  <c r="BM40" i="1"/>
  <c r="R40" i="1"/>
  <c r="AO63" i="1"/>
  <c r="AZ48" i="1"/>
  <c r="AB40" i="1"/>
  <c r="AM46" i="1"/>
  <c r="AO49" i="1"/>
  <c r="AP49" i="1" s="1"/>
  <c r="AM50" i="1"/>
  <c r="BA45" i="1"/>
  <c r="R47" i="1"/>
  <c r="AZ60" i="1"/>
  <c r="R59" i="1"/>
  <c r="AZ61" i="1"/>
  <c r="AC45" i="1"/>
  <c r="BK43" i="1"/>
  <c r="AW21" i="1"/>
  <c r="AV3" i="1"/>
  <c r="Q22" i="1"/>
  <c r="Q10" i="1"/>
  <c r="Q23" i="1"/>
  <c r="Q11" i="1"/>
  <c r="BH23" i="1"/>
  <c r="Q31" i="1"/>
  <c r="Q19" i="1"/>
  <c r="Q7" i="1"/>
  <c r="BH22" i="1"/>
  <c r="Q30" i="1"/>
  <c r="Q18" i="1"/>
  <c r="Q6" i="1"/>
  <c r="BH10" i="1"/>
  <c r="Q27" i="1"/>
  <c r="Q15" i="1"/>
  <c r="Q3" i="1"/>
  <c r="Q8" i="1"/>
  <c r="AW23" i="1"/>
  <c r="R60" i="1"/>
  <c r="R48" i="1"/>
  <c r="AA46" i="1"/>
  <c r="AM41" i="1"/>
  <c r="BK42" i="1"/>
  <c r="AB63" i="1"/>
  <c r="AM40" i="1"/>
  <c r="AB62" i="1"/>
  <c r="BM64" i="1"/>
  <c r="Q29" i="1"/>
  <c r="Q17" i="1"/>
  <c r="Q5" i="1"/>
  <c r="BG7" i="1"/>
  <c r="BH21" i="1"/>
  <c r="AB61" i="1"/>
  <c r="AM64" i="1"/>
  <c r="AO62" i="1"/>
  <c r="AZ49" i="1"/>
  <c r="BL57" i="1"/>
  <c r="BM52" i="1"/>
  <c r="AV9" i="1"/>
  <c r="BH11" i="1"/>
  <c r="AB60" i="1"/>
  <c r="AN47" i="1"/>
  <c r="AM63" i="1"/>
  <c r="AO61" i="1"/>
  <c r="BM63" i="1"/>
  <c r="AA8" i="1"/>
  <c r="AB59" i="1"/>
  <c r="AM62" i="1"/>
  <c r="AO51" i="1"/>
  <c r="BM62" i="1"/>
  <c r="AB51" i="1"/>
  <c r="AN58" i="1"/>
  <c r="AM61" i="1"/>
  <c r="AO50" i="1"/>
  <c r="BL48" i="1"/>
  <c r="R65" i="1"/>
  <c r="R53" i="1"/>
  <c r="R41" i="1"/>
  <c r="AC39" i="1"/>
  <c r="AB50" i="1"/>
  <c r="AN57" i="1"/>
  <c r="AM53" i="1"/>
  <c r="BM41" i="1"/>
  <c r="R64" i="1"/>
  <c r="R52" i="1"/>
  <c r="AC67" i="1"/>
  <c r="AB49" i="1"/>
  <c r="AN56" i="1"/>
  <c r="AM52" i="1"/>
  <c r="AY42" i="1"/>
  <c r="BA57" i="1"/>
  <c r="BB57" i="1" s="1"/>
  <c r="BK66" i="1"/>
  <c r="AK20" i="1"/>
  <c r="AW10" i="1"/>
  <c r="AC54" i="1"/>
  <c r="AB48" i="1"/>
  <c r="AO40" i="1"/>
  <c r="AM51" i="1"/>
  <c r="BA46" i="1"/>
  <c r="BK65" i="1"/>
  <c r="AK21" i="1"/>
  <c r="AW25" i="1"/>
  <c r="AC48" i="1"/>
  <c r="AB47" i="1"/>
  <c r="AZ50" i="1"/>
  <c r="BK54" i="1"/>
  <c r="Q9" i="1"/>
  <c r="AL7" i="1"/>
  <c r="AW7" i="1"/>
  <c r="AA58" i="1"/>
  <c r="AM42" i="1"/>
  <c r="AM49" i="1"/>
  <c r="AZ39" i="1"/>
  <c r="BK53" i="1"/>
  <c r="AY65" i="1"/>
  <c r="BM51" i="1"/>
  <c r="AK11" i="1"/>
  <c r="AC42" i="1"/>
  <c r="BK64" i="1"/>
  <c r="AA67" i="1"/>
  <c r="AA55" i="1"/>
  <c r="AA43" i="1"/>
  <c r="AC65" i="1"/>
  <c r="AC53" i="1"/>
  <c r="AC41" i="1"/>
  <c r="AN67" i="1"/>
  <c r="AN55" i="1"/>
  <c r="AN43" i="1"/>
  <c r="AO60" i="1"/>
  <c r="AO48" i="1"/>
  <c r="BA66" i="1"/>
  <c r="BA54" i="1"/>
  <c r="BA42" i="1"/>
  <c r="AZ58" i="1"/>
  <c r="AZ46" i="1"/>
  <c r="AY62" i="1"/>
  <c r="AY50" i="1"/>
  <c r="BK63" i="1"/>
  <c r="BK51" i="1"/>
  <c r="BL39" i="1"/>
  <c r="BL56" i="1"/>
  <c r="BL44" i="1"/>
  <c r="BM61" i="1"/>
  <c r="BM49" i="1"/>
  <c r="AY41" i="1"/>
  <c r="BL59" i="1"/>
  <c r="AW24" i="1"/>
  <c r="BA44" i="1"/>
  <c r="AA44" i="1"/>
  <c r="AY51" i="1"/>
  <c r="BK52" i="1"/>
  <c r="AA54" i="1"/>
  <c r="AA42" i="1"/>
  <c r="AC64" i="1"/>
  <c r="AC52" i="1"/>
  <c r="AC40" i="1"/>
  <c r="AN66" i="1"/>
  <c r="AN54" i="1"/>
  <c r="AN42" i="1"/>
  <c r="AO59" i="1"/>
  <c r="AO47" i="1"/>
  <c r="BA65" i="1"/>
  <c r="BA53" i="1"/>
  <c r="BA41" i="1"/>
  <c r="AZ57" i="1"/>
  <c r="AZ45" i="1"/>
  <c r="AY61" i="1"/>
  <c r="AY49" i="1"/>
  <c r="BK62" i="1"/>
  <c r="BK50" i="1"/>
  <c r="BL67" i="1"/>
  <c r="BL55" i="1"/>
  <c r="BL43" i="1"/>
  <c r="BM60" i="1"/>
  <c r="BM48" i="1"/>
  <c r="AW8" i="1"/>
  <c r="AN46" i="1"/>
  <c r="AC55" i="1"/>
  <c r="AN45" i="1"/>
  <c r="BL46" i="1"/>
  <c r="AN44" i="1"/>
  <c r="BA55" i="1"/>
  <c r="BK40" i="1"/>
  <c r="AL17" i="1"/>
  <c r="R39" i="1"/>
  <c r="AA66" i="1"/>
  <c r="Q28" i="1"/>
  <c r="Q16" i="1"/>
  <c r="Q4" i="1"/>
  <c r="Z5" i="1"/>
  <c r="AA20" i="1"/>
  <c r="AL4" i="1"/>
  <c r="AK8" i="1"/>
  <c r="AV31" i="1"/>
  <c r="AW20" i="1"/>
  <c r="BG5" i="1"/>
  <c r="BH9" i="1"/>
  <c r="R55" i="1"/>
  <c r="R43" i="1"/>
  <c r="AA65" i="1"/>
  <c r="AA53" i="1"/>
  <c r="AA41" i="1"/>
  <c r="AB58" i="1"/>
  <c r="AB46" i="1"/>
  <c r="AC63" i="1"/>
  <c r="AC51" i="1"/>
  <c r="AM60" i="1"/>
  <c r="AM48" i="1"/>
  <c r="AN65" i="1"/>
  <c r="AN53" i="1"/>
  <c r="AN41" i="1"/>
  <c r="AO58" i="1"/>
  <c r="AO46" i="1"/>
  <c r="BA64" i="1"/>
  <c r="BA52" i="1"/>
  <c r="BA40" i="1"/>
  <c r="AZ56" i="1"/>
  <c r="AZ44" i="1"/>
  <c r="AY60" i="1"/>
  <c r="AY48" i="1"/>
  <c r="BK61" i="1"/>
  <c r="BK49" i="1"/>
  <c r="BL66" i="1"/>
  <c r="BL54" i="1"/>
  <c r="BL42" i="1"/>
  <c r="BM59" i="1"/>
  <c r="BM47" i="1"/>
  <c r="AK12" i="1"/>
  <c r="BA39" i="1"/>
  <c r="BL58" i="1"/>
  <c r="AA39" i="1"/>
  <c r="BA43" i="1"/>
  <c r="BL45" i="1"/>
  <c r="AA64" i="1"/>
  <c r="AA52" i="1"/>
  <c r="AA40" i="1"/>
  <c r="AB57" i="1"/>
  <c r="AB45" i="1"/>
  <c r="AC62" i="1"/>
  <c r="AC50" i="1"/>
  <c r="AM59" i="1"/>
  <c r="AM47" i="1"/>
  <c r="AN64" i="1"/>
  <c r="AN52" i="1"/>
  <c r="AN40" i="1"/>
  <c r="AO57" i="1"/>
  <c r="AO45" i="1"/>
  <c r="BA63" i="1"/>
  <c r="BA51" i="1"/>
  <c r="AZ67" i="1"/>
  <c r="AZ55" i="1"/>
  <c r="AZ43" i="1"/>
  <c r="AY59" i="1"/>
  <c r="AY47" i="1"/>
  <c r="BK60" i="1"/>
  <c r="BK48" i="1"/>
  <c r="BL65" i="1"/>
  <c r="BL53" i="1"/>
  <c r="BL41" i="1"/>
  <c r="BM58" i="1"/>
  <c r="BM46" i="1"/>
  <c r="AC56" i="1"/>
  <c r="AA45" i="1"/>
  <c r="AD45" i="1" s="1"/>
  <c r="BM50" i="1"/>
  <c r="AK10" i="1"/>
  <c r="AA31" i="1"/>
  <c r="R66" i="1"/>
  <c r="AA51" i="1"/>
  <c r="AB39" i="1"/>
  <c r="AB56" i="1"/>
  <c r="AB44" i="1"/>
  <c r="AC61" i="1"/>
  <c r="AC49" i="1"/>
  <c r="AM58" i="1"/>
  <c r="AN63" i="1"/>
  <c r="AP63" i="1" s="1"/>
  <c r="AN51" i="1"/>
  <c r="AO39" i="1"/>
  <c r="AO56" i="1"/>
  <c r="AO44" i="1"/>
  <c r="BA62" i="1"/>
  <c r="BA50" i="1"/>
  <c r="AZ66" i="1"/>
  <c r="AZ54" i="1"/>
  <c r="AZ42" i="1"/>
  <c r="AY58" i="1"/>
  <c r="AY46" i="1"/>
  <c r="BK59" i="1"/>
  <c r="BK47" i="1"/>
  <c r="BL64" i="1"/>
  <c r="BL52" i="1"/>
  <c r="BM57" i="1"/>
  <c r="BM45" i="1"/>
  <c r="AC44" i="1"/>
  <c r="AY64" i="1"/>
  <c r="R58" i="1"/>
  <c r="AA56" i="1"/>
  <c r="AN39" i="1"/>
  <c r="AZ59" i="1"/>
  <c r="AW22" i="1"/>
  <c r="R56" i="1"/>
  <c r="AA19" i="1"/>
  <c r="R54" i="1"/>
  <c r="AA63" i="1"/>
  <c r="BH31" i="1"/>
  <c r="AA62" i="1"/>
  <c r="AA50" i="1"/>
  <c r="AB67" i="1"/>
  <c r="AB55" i="1"/>
  <c r="AB43" i="1"/>
  <c r="AC60" i="1"/>
  <c r="AD60" i="1" s="1"/>
  <c r="AM57" i="1"/>
  <c r="AM45" i="1"/>
  <c r="AN62" i="1"/>
  <c r="AN50" i="1"/>
  <c r="AP50" i="1" s="1"/>
  <c r="AO67" i="1"/>
  <c r="AO55" i="1"/>
  <c r="AO43" i="1"/>
  <c r="BA61" i="1"/>
  <c r="BA49" i="1"/>
  <c r="AZ65" i="1"/>
  <c r="AZ53" i="1"/>
  <c r="AZ41" i="1"/>
  <c r="AY57" i="1"/>
  <c r="AY45" i="1"/>
  <c r="BB45" i="1" s="1"/>
  <c r="BK58" i="1"/>
  <c r="BK46" i="1"/>
  <c r="BL63" i="1"/>
  <c r="BL51" i="1"/>
  <c r="BM39" i="1"/>
  <c r="BM56" i="1"/>
  <c r="BM44" i="1"/>
  <c r="AY53" i="1"/>
  <c r="BL47" i="1"/>
  <c r="AA57" i="1"/>
  <c r="AC43" i="1"/>
  <c r="AY52" i="1"/>
  <c r="R46" i="1"/>
  <c r="AY63" i="1"/>
  <c r="AK9" i="1"/>
  <c r="R44" i="1"/>
  <c r="AL6" i="1"/>
  <c r="AW19" i="1"/>
  <c r="AW13" i="1"/>
  <c r="Z15" i="1"/>
  <c r="AK24" i="1"/>
  <c r="AV8" i="1"/>
  <c r="Z4" i="1"/>
  <c r="AK13" i="1"/>
  <c r="AK23" i="1"/>
  <c r="AV7" i="1"/>
  <c r="AX7" i="1" s="1"/>
  <c r="AW11" i="1"/>
  <c r="R63" i="1"/>
  <c r="R51" i="1"/>
  <c r="AA61" i="1"/>
  <c r="AA49" i="1"/>
  <c r="AD49" i="1" s="1"/>
  <c r="AB66" i="1"/>
  <c r="AB54" i="1"/>
  <c r="AB42" i="1"/>
  <c r="AD42" i="1" s="1"/>
  <c r="AC59" i="1"/>
  <c r="AC47" i="1"/>
  <c r="AD47" i="1" s="1"/>
  <c r="AM39" i="1"/>
  <c r="AM56" i="1"/>
  <c r="AP56" i="1" s="1"/>
  <c r="AM44" i="1"/>
  <c r="AN61" i="1"/>
  <c r="AP61" i="1" s="1"/>
  <c r="AN49" i="1"/>
  <c r="AO66" i="1"/>
  <c r="AO54" i="1"/>
  <c r="AO42" i="1"/>
  <c r="BA60" i="1"/>
  <c r="BA48" i="1"/>
  <c r="BB48" i="1" s="1"/>
  <c r="AZ64" i="1"/>
  <c r="AZ52" i="1"/>
  <c r="AZ40" i="1"/>
  <c r="AY56" i="1"/>
  <c r="AY44" i="1"/>
  <c r="BK57" i="1"/>
  <c r="BK45" i="1"/>
  <c r="BL62" i="1"/>
  <c r="BL50" i="1"/>
  <c r="BM67" i="1"/>
  <c r="BM55" i="1"/>
  <c r="BM43" i="1"/>
  <c r="BA56" i="1"/>
  <c r="AC66" i="1"/>
  <c r="AZ47" i="1"/>
  <c r="AA3" i="1"/>
  <c r="R45" i="1"/>
  <c r="BG30" i="1"/>
  <c r="AV20" i="1"/>
  <c r="AX20" i="1" s="1"/>
  <c r="R42" i="1"/>
  <c r="AV19" i="1"/>
  <c r="AX19" i="1" s="1"/>
  <c r="AA7" i="1"/>
  <c r="AW12" i="1"/>
  <c r="AA9" i="1"/>
  <c r="AK22" i="1"/>
  <c r="AW3" i="1"/>
  <c r="AX3" i="1" s="1"/>
  <c r="R62" i="1"/>
  <c r="R50" i="1"/>
  <c r="R67" i="1"/>
  <c r="AA60" i="1"/>
  <c r="AA48" i="1"/>
  <c r="AD48" i="1" s="1"/>
  <c r="AB65" i="1"/>
  <c r="AB53" i="1"/>
  <c r="AB41" i="1"/>
  <c r="AC58" i="1"/>
  <c r="AC46" i="1"/>
  <c r="AD46" i="1" s="1"/>
  <c r="AM67" i="1"/>
  <c r="AP67" i="1" s="1"/>
  <c r="AM55" i="1"/>
  <c r="AP55" i="1" s="1"/>
  <c r="AM43" i="1"/>
  <c r="AN60" i="1"/>
  <c r="AN48" i="1"/>
  <c r="AP48" i="1" s="1"/>
  <c r="AO65" i="1"/>
  <c r="AO53" i="1"/>
  <c r="AO41" i="1"/>
  <c r="AP41" i="1" s="1"/>
  <c r="BA59" i="1"/>
  <c r="BA47" i="1"/>
  <c r="AZ63" i="1"/>
  <c r="AZ51" i="1"/>
  <c r="BB51" i="1" s="1"/>
  <c r="AY67" i="1"/>
  <c r="BB67" i="1" s="1"/>
  <c r="AY55" i="1"/>
  <c r="AY43" i="1"/>
  <c r="BK39" i="1"/>
  <c r="BK56" i="1"/>
  <c r="BK44" i="1"/>
  <c r="BL61" i="1"/>
  <c r="BL49" i="1"/>
  <c r="BM66" i="1"/>
  <c r="BM54" i="1"/>
  <c r="BM42" i="1"/>
  <c r="AY40" i="1"/>
  <c r="BA67" i="1"/>
  <c r="R57" i="1"/>
  <c r="BG31" i="1"/>
  <c r="AW14" i="1"/>
  <c r="AW31" i="1"/>
  <c r="AW9" i="1"/>
  <c r="R61" i="1"/>
  <c r="R49" i="1"/>
  <c r="AA59" i="1"/>
  <c r="AB64" i="1"/>
  <c r="AB52" i="1"/>
  <c r="AC57" i="1"/>
  <c r="AD57" i="1" s="1"/>
  <c r="AM66" i="1"/>
  <c r="AM54" i="1"/>
  <c r="AN59" i="1"/>
  <c r="AO64" i="1"/>
  <c r="AO52" i="1"/>
  <c r="AY39" i="1"/>
  <c r="BA58" i="1"/>
  <c r="BB58" i="1" s="1"/>
  <c r="AZ62" i="1"/>
  <c r="AY66" i="1"/>
  <c r="AY54" i="1"/>
  <c r="BK67" i="1"/>
  <c r="BK55" i="1"/>
  <c r="BL60" i="1"/>
  <c r="BM65" i="1"/>
  <c r="BM53" i="1"/>
  <c r="BB53" i="1"/>
  <c r="BB65" i="1"/>
  <c r="AP47" i="1"/>
  <c r="AD50" i="1"/>
  <c r="AD61" i="1"/>
  <c r="AA6" i="1"/>
  <c r="AV18" i="1"/>
  <c r="BG4" i="1"/>
  <c r="AL14" i="1"/>
  <c r="AV29" i="1"/>
  <c r="AV17" i="1"/>
  <c r="AV5" i="1"/>
  <c r="BG27" i="1"/>
  <c r="BG15" i="1"/>
  <c r="BH3" i="1"/>
  <c r="BH20" i="1"/>
  <c r="BH8" i="1"/>
  <c r="Z27" i="1"/>
  <c r="AL5" i="1"/>
  <c r="BG6" i="1"/>
  <c r="AL27" i="1"/>
  <c r="BG28" i="1"/>
  <c r="Z12" i="1"/>
  <c r="AV28" i="1"/>
  <c r="AV4" i="1"/>
  <c r="BH19" i="1"/>
  <c r="BH7" i="1"/>
  <c r="BG16" i="1"/>
  <c r="AA5" i="1"/>
  <c r="Z11" i="1"/>
  <c r="AV16" i="1"/>
  <c r="AA15" i="1"/>
  <c r="AK7" i="1"/>
  <c r="AM7" i="1" s="1"/>
  <c r="AV15" i="1"/>
  <c r="BG25" i="1"/>
  <c r="BG13" i="1"/>
  <c r="BH30" i="1"/>
  <c r="BH18" i="1"/>
  <c r="BH6" i="1"/>
  <c r="AL29" i="1"/>
  <c r="BG18" i="1"/>
  <c r="AA30" i="1"/>
  <c r="AV30" i="1"/>
  <c r="AA16" i="1"/>
  <c r="Z9" i="1"/>
  <c r="AL23" i="1"/>
  <c r="AV26" i="1"/>
  <c r="BG24" i="1"/>
  <c r="BG12" i="1"/>
  <c r="BH29" i="1"/>
  <c r="BH17" i="1"/>
  <c r="BH5" i="1"/>
  <c r="BG29" i="1"/>
  <c r="AA18" i="1"/>
  <c r="AL15" i="1"/>
  <c r="Z24" i="1"/>
  <c r="AL26" i="1"/>
  <c r="AA4" i="1"/>
  <c r="BG14" i="1"/>
  <c r="AA27" i="1"/>
  <c r="AL12" i="1"/>
  <c r="AM12" i="1" s="1"/>
  <c r="Z21" i="1"/>
  <c r="AA14" i="1"/>
  <c r="AK18" i="1"/>
  <c r="AV14" i="1"/>
  <c r="Z20" i="1"/>
  <c r="AA25" i="1"/>
  <c r="AA13" i="1"/>
  <c r="AK29" i="1"/>
  <c r="AK17" i="1"/>
  <c r="AK5" i="1"/>
  <c r="AL22" i="1"/>
  <c r="AL10" i="1"/>
  <c r="AV25" i="1"/>
  <c r="AV13" i="1"/>
  <c r="AW30" i="1"/>
  <c r="AW18" i="1"/>
  <c r="AW6" i="1"/>
  <c r="BG23" i="1"/>
  <c r="BG11" i="1"/>
  <c r="BH28" i="1"/>
  <c r="BH16" i="1"/>
  <c r="BH4" i="1"/>
  <c r="AL16" i="1"/>
  <c r="BG17" i="1"/>
  <c r="AA29" i="1"/>
  <c r="AK31" i="1"/>
  <c r="AV27" i="1"/>
  <c r="Z19" i="1"/>
  <c r="AB19" i="1" s="1"/>
  <c r="AA12" i="1"/>
  <c r="AK28" i="1"/>
  <c r="AK4" i="1"/>
  <c r="AL9" i="1"/>
  <c r="AV24" i="1"/>
  <c r="AV12" i="1"/>
  <c r="AW29" i="1"/>
  <c r="AW17" i="1"/>
  <c r="AW5" i="1"/>
  <c r="BG22" i="1"/>
  <c r="BG10" i="1"/>
  <c r="BH27" i="1"/>
  <c r="BH15" i="1"/>
  <c r="Z26" i="1"/>
  <c r="AV6" i="1"/>
  <c r="Z22" i="1"/>
  <c r="AK19" i="1"/>
  <c r="AA26" i="1"/>
  <c r="AL11" i="1"/>
  <c r="AM11" i="1" s="1"/>
  <c r="Z8" i="1"/>
  <c r="AB8" i="1" s="1"/>
  <c r="Z31" i="1"/>
  <c r="AL21" i="1"/>
  <c r="Z30" i="1"/>
  <c r="Z18" i="1"/>
  <c r="Z6" i="1"/>
  <c r="AA23" i="1"/>
  <c r="AA11" i="1"/>
  <c r="AK27" i="1"/>
  <c r="AK15" i="1"/>
  <c r="AL3" i="1"/>
  <c r="AM3" i="1" s="1"/>
  <c r="AL20" i="1"/>
  <c r="AL8" i="1"/>
  <c r="AV23" i="1"/>
  <c r="AX23" i="1" s="1"/>
  <c r="AV11" i="1"/>
  <c r="AW28" i="1"/>
  <c r="AW16" i="1"/>
  <c r="AW4" i="1"/>
  <c r="BG21" i="1"/>
  <c r="BG9" i="1"/>
  <c r="BH26" i="1"/>
  <c r="BH14" i="1"/>
  <c r="Z14" i="1"/>
  <c r="AL28" i="1"/>
  <c r="Z13" i="1"/>
  <c r="AB13" i="1" s="1"/>
  <c r="Z23" i="1"/>
  <c r="AL25" i="1"/>
  <c r="Z10" i="1"/>
  <c r="AK6" i="1"/>
  <c r="Z3" i="1"/>
  <c r="Z7" i="1"/>
  <c r="AA24" i="1"/>
  <c r="AK16" i="1"/>
  <c r="Z29" i="1"/>
  <c r="Z17" i="1"/>
  <c r="AA22" i="1"/>
  <c r="AA10" i="1"/>
  <c r="AK26" i="1"/>
  <c r="AK14" i="1"/>
  <c r="AL31" i="1"/>
  <c r="AL19" i="1"/>
  <c r="AV22" i="1"/>
  <c r="AV10" i="1"/>
  <c r="AX10" i="1" s="1"/>
  <c r="AW27" i="1"/>
  <c r="AW15" i="1"/>
  <c r="BG3" i="1"/>
  <c r="BG20" i="1"/>
  <c r="BG8" i="1"/>
  <c r="BH25" i="1"/>
  <c r="BH13" i="1"/>
  <c r="Z25" i="1"/>
  <c r="AA17" i="1"/>
  <c r="AA28" i="1"/>
  <c r="AL13" i="1"/>
  <c r="AM13" i="1" s="1"/>
  <c r="BG26" i="1"/>
  <c r="AL24" i="1"/>
  <c r="AK30" i="1"/>
  <c r="Z28" i="1"/>
  <c r="Z16" i="1"/>
  <c r="AA21" i="1"/>
  <c r="AK25" i="1"/>
  <c r="AL30" i="1"/>
  <c r="AL18" i="1"/>
  <c r="AV21" i="1"/>
  <c r="AX21" i="1" s="1"/>
  <c r="AW26" i="1"/>
  <c r="BG19" i="1"/>
  <c r="BH24" i="1"/>
  <c r="BB61" i="1" l="1"/>
  <c r="BB60" i="1"/>
  <c r="AP58" i="1"/>
  <c r="AP40" i="1"/>
  <c r="AD51" i="1"/>
  <c r="AD62" i="1"/>
  <c r="BB59" i="1"/>
  <c r="BB41" i="1"/>
  <c r="AP45" i="1"/>
  <c r="AP66" i="1"/>
  <c r="AD59" i="1"/>
  <c r="AP57" i="1"/>
  <c r="BB49" i="1"/>
  <c r="AD56" i="1"/>
  <c r="AP46" i="1"/>
  <c r="BB39" i="1"/>
  <c r="AD39" i="1"/>
  <c r="AX8" i="1"/>
  <c r="AX13" i="1"/>
  <c r="AX26" i="1"/>
  <c r="AM26" i="1"/>
  <c r="AB7" i="1"/>
  <c r="AB5" i="1"/>
  <c r="AB15" i="1"/>
  <c r="AB27" i="1"/>
  <c r="AM6" i="1"/>
  <c r="AB25" i="1"/>
  <c r="AX11" i="1"/>
  <c r="AM21" i="1"/>
  <c r="AB14" i="1"/>
  <c r="AX25" i="1"/>
  <c r="AX9" i="1"/>
  <c r="AM20" i="1"/>
  <c r="AX12" i="1"/>
  <c r="AB24" i="1"/>
  <c r="AP51" i="1"/>
  <c r="BB54" i="1"/>
  <c r="BB46" i="1"/>
  <c r="BB66" i="1"/>
  <c r="AM8" i="1"/>
  <c r="AX15" i="1"/>
  <c r="AX29" i="1"/>
  <c r="BB42" i="1"/>
  <c r="AM27" i="1"/>
  <c r="AM14" i="1"/>
  <c r="AP53" i="1"/>
  <c r="AB26" i="1"/>
  <c r="AX30" i="1"/>
  <c r="AP65" i="1"/>
  <c r="BB50" i="1"/>
  <c r="AB12" i="1"/>
  <c r="AB20" i="1"/>
  <c r="BB56" i="1"/>
  <c r="AM9" i="1"/>
  <c r="AD63" i="1"/>
  <c r="AP52" i="1"/>
  <c r="BB62" i="1"/>
  <c r="AX22" i="1"/>
  <c r="BB43" i="1"/>
  <c r="AP39" i="1"/>
  <c r="BB63" i="1"/>
  <c r="AP64" i="1"/>
  <c r="AP60" i="1"/>
  <c r="AP42" i="1"/>
  <c r="AX24" i="1"/>
  <c r="AX27" i="1"/>
  <c r="AM18" i="1"/>
  <c r="AP54" i="1"/>
  <c r="BB55" i="1"/>
  <c r="AP62" i="1"/>
  <c r="BB47" i="1"/>
  <c r="AX31" i="1"/>
  <c r="BB40" i="1"/>
  <c r="AP44" i="1"/>
  <c r="AD55" i="1"/>
  <c r="AB30" i="1"/>
  <c r="AD67" i="1"/>
  <c r="AX16" i="1"/>
  <c r="AM31" i="1"/>
  <c r="AD66" i="1"/>
  <c r="AD43" i="1"/>
  <c r="AD58" i="1"/>
  <c r="AB3" i="1"/>
  <c r="BB52" i="1"/>
  <c r="AB31" i="1"/>
  <c r="AD41" i="1"/>
  <c r="AX14" i="1"/>
  <c r="AD40" i="1"/>
  <c r="AD53" i="1"/>
  <c r="AM25" i="1"/>
  <c r="AB17" i="1"/>
  <c r="AD52" i="1"/>
  <c r="AD65" i="1"/>
  <c r="AD54" i="1"/>
  <c r="AP43" i="1"/>
  <c r="AB28" i="1"/>
  <c r="AM19" i="1"/>
  <c r="AM17" i="1"/>
  <c r="AX4" i="1"/>
  <c r="AM23" i="1"/>
  <c r="AD44" i="1"/>
  <c r="AD64" i="1"/>
  <c r="AP59" i="1"/>
  <c r="AM10" i="1"/>
  <c r="AM22" i="1"/>
  <c r="AB16" i="1"/>
  <c r="AB29" i="1"/>
  <c r="AM15" i="1"/>
  <c r="AB4" i="1"/>
  <c r="BB64" i="1"/>
  <c r="AM30" i="1"/>
  <c r="AM16" i="1"/>
  <c r="AM24" i="1"/>
  <c r="AM4" i="1"/>
  <c r="AB9" i="1"/>
  <c r="BB44" i="1"/>
  <c r="AX18" i="1"/>
  <c r="AB21" i="1"/>
  <c r="AM5" i="1"/>
  <c r="AB11" i="1"/>
  <c r="AB23" i="1"/>
  <c r="AB22" i="1"/>
  <c r="AB10" i="1"/>
  <c r="AB6" i="1"/>
  <c r="AX28" i="1"/>
  <c r="AX5" i="1"/>
  <c r="AX6" i="1"/>
  <c r="AM29" i="1"/>
  <c r="AB18" i="1"/>
  <c r="AM28" i="1"/>
  <c r="AX17" i="1"/>
</calcChain>
</file>

<file path=xl/sharedStrings.xml><?xml version="1.0" encoding="utf-8"?>
<sst xmlns="http://schemas.openxmlformats.org/spreadsheetml/2006/main" count="474" uniqueCount="56">
  <si>
    <t>t36</t>
  </si>
  <si>
    <t>t35</t>
  </si>
  <si>
    <t>t34</t>
  </si>
  <si>
    <t>t33</t>
  </si>
  <si>
    <t>t32</t>
  </si>
  <si>
    <t>it=0</t>
  </si>
  <si>
    <t>C1</t>
  </si>
  <si>
    <t>C2</t>
  </si>
  <si>
    <t>it=1</t>
  </si>
  <si>
    <t>d(O, C1)</t>
  </si>
  <si>
    <t>d(O, C2)</t>
  </si>
  <si>
    <t>y</t>
  </si>
  <si>
    <t>it=2</t>
  </si>
  <si>
    <t>it=3</t>
  </si>
  <si>
    <t>it=4</t>
  </si>
  <si>
    <t>it=5</t>
  </si>
  <si>
    <t>C3</t>
  </si>
  <si>
    <t>d(O, C3)</t>
  </si>
  <si>
    <t>it=6</t>
  </si>
  <si>
    <t>Напряжение</t>
  </si>
  <si>
    <t>Напряжение углекислого газа (PCO2)</t>
  </si>
  <si>
    <t>{1}</t>
  </si>
  <si>
    <t>{2}</t>
  </si>
  <si>
    <t>{3}</t>
  </si>
  <si>
    <t>{4}</t>
  </si>
  <si>
    <t>{5}</t>
  </si>
  <si>
    <t>{6}</t>
  </si>
  <si>
    <t>{7}</t>
  </si>
  <si>
    <t>{8}</t>
  </si>
  <si>
    <t>{9}</t>
  </si>
  <si>
    <t>{10}</t>
  </si>
  <si>
    <t>{11}</t>
  </si>
  <si>
    <t>{12}</t>
  </si>
  <si>
    <t>{13}</t>
  </si>
  <si>
    <t>{14}</t>
  </si>
  <si>
    <t>{15}</t>
  </si>
  <si>
    <t>{16}</t>
  </si>
  <si>
    <t>{17}</t>
  </si>
  <si>
    <t>{18}</t>
  </si>
  <si>
    <t>{19}</t>
  </si>
  <si>
    <t>{20}</t>
  </si>
  <si>
    <t>{21}</t>
  </si>
  <si>
    <t>{22}</t>
  </si>
  <si>
    <t>{23}</t>
  </si>
  <si>
    <t>{24}</t>
  </si>
  <si>
    <t>{25}</t>
  </si>
  <si>
    <t>{26}</t>
  </si>
  <si>
    <t>{27}</t>
  </si>
  <si>
    <t>{28}</t>
  </si>
  <si>
    <t>{29}</t>
  </si>
  <si>
    <t>Столбец1</t>
  </si>
  <si>
    <t>{3,14}</t>
  </si>
  <si>
    <t>{11,22}</t>
  </si>
  <si>
    <t>{5,10}</t>
  </si>
  <si>
    <t>{1,6}</t>
  </si>
  <si>
    <t>{3,14,13}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</si>
</sst>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 applyFill="1"/>
  </cellXfs>
  <cellStyles count="1">
    <cellStyle name="Обычный" xfId="0" builtinId="0"/>
  </cellStyles>
  <dxfs count="19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577934986454915E-2"/>
          <c:y val="1.4275554736944432E-2"/>
          <c:w val="0.96542206501354511"/>
          <c:h val="0.938425503829565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C-402E-8518-695C4103DC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C-402E-8518-695C4103DCAA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Sheet1!$B$5:$F$5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C-402E-8518-695C4103DCAA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C-402E-8518-695C4103DCAA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DC-402E-8518-695C4103DCAA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Sheet1!$B$8:$F$8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DC-402E-8518-695C4103DCAA}"/>
            </c:ext>
          </c:extLst>
        </c:ser>
        <c:ser>
          <c:idx val="6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Sheet1!$B$9:$F$9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DC-402E-8518-695C4103DCAA}"/>
            </c:ext>
          </c:extLst>
        </c:ser>
        <c:ser>
          <c:idx val="7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Sheet1!$B$10:$F$10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DC-402E-8518-695C4103DCAA}"/>
            </c:ext>
          </c:extLst>
        </c:ser>
        <c:ser>
          <c:idx val="8"/>
          <c:order val="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DC-402E-8518-695C4103DCAA}"/>
            </c:ext>
          </c:extLst>
        </c:ser>
        <c:ser>
          <c:idx val="9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Sheet1!$B$12:$F$12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DC-402E-8518-695C4103DCAA}"/>
            </c:ext>
          </c:extLst>
        </c:ser>
        <c:ser>
          <c:idx val="10"/>
          <c:order val="1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DC-402E-8518-695C4103DCAA}"/>
            </c:ext>
          </c:extLst>
        </c:ser>
        <c:ser>
          <c:idx val="1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DC-402E-8518-695C4103DCAA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DC-402E-8518-695C4103DCAA}"/>
            </c:ext>
          </c:extLst>
        </c:ser>
        <c:ser>
          <c:idx val="13"/>
          <c:order val="1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Sheet1!$B$16:$F$16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DC-402E-8518-695C4103DCAA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Sheet1!$B$17:$F$17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DC-402E-8518-695C4103DCAA}"/>
            </c:ext>
          </c:extLst>
        </c:ser>
        <c:ser>
          <c:idx val="15"/>
          <c:order val="1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Sheet1!$B$18:$F$18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DC-402E-8518-695C4103DCAA}"/>
            </c:ext>
          </c:extLst>
        </c:ser>
        <c:ser>
          <c:idx val="16"/>
          <c:order val="1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Sheet1!$B$19:$F$19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DC-402E-8518-695C4103DCAA}"/>
            </c:ext>
          </c:extLst>
        </c:ser>
        <c:ser>
          <c:idx val="17"/>
          <c:order val="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Sheet1!$B$20:$F$20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DC-402E-8518-695C4103DCAA}"/>
            </c:ext>
          </c:extLst>
        </c:ser>
        <c:ser>
          <c:idx val="18"/>
          <c:order val="1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Sheet1!$B$21:$F$21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DC-402E-8518-695C4103DCAA}"/>
            </c:ext>
          </c:extLst>
        </c:ser>
        <c:ser>
          <c:idx val="19"/>
          <c:order val="1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DC-402E-8518-695C4103DCAA}"/>
            </c:ext>
          </c:extLst>
        </c:ser>
        <c:ser>
          <c:idx val="20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Sheet1!$B$23:$F$23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DC-402E-8518-695C4103DCAA}"/>
            </c:ext>
          </c:extLst>
        </c:ser>
        <c:ser>
          <c:idx val="21"/>
          <c:order val="2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Sheet1!$B$24:$F$24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DC-402E-8518-695C4103DCAA}"/>
            </c:ext>
          </c:extLst>
        </c:ser>
        <c:ser>
          <c:idx val="22"/>
          <c:order val="2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Sheet1!$B$25:$F$25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DC-402E-8518-695C4103DCAA}"/>
            </c:ext>
          </c:extLst>
        </c:ser>
        <c:ser>
          <c:idx val="23"/>
          <c:order val="2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Sheet1!$B$26:$F$26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DC-402E-8518-695C4103DCAA}"/>
            </c:ext>
          </c:extLst>
        </c:ser>
        <c:ser>
          <c:idx val="24"/>
          <c:order val="2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Sheet1!$B$27:$F$27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DC-402E-8518-695C4103DCAA}"/>
            </c:ext>
          </c:extLst>
        </c:ser>
        <c:ser>
          <c:idx val="25"/>
          <c:order val="2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Sheet1!$B$28:$F$28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DC-402E-8518-695C4103DCAA}"/>
            </c:ext>
          </c:extLst>
        </c:ser>
        <c:ser>
          <c:idx val="26"/>
          <c:order val="2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Sheet1!$B$29:$F$29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DC-402E-8518-695C4103DCAA}"/>
            </c:ext>
          </c:extLst>
        </c:ser>
        <c:ser>
          <c:idx val="27"/>
          <c:order val="2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Sheet1!$B$30:$F$30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9DC-402E-8518-695C4103DCAA}"/>
            </c:ext>
          </c:extLst>
        </c:ser>
        <c:ser>
          <c:idx val="28"/>
          <c:order val="2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Sheet1!$B$31:$F$31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9DC-402E-8518-695C4103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8976"/>
        <c:axId val="561202208"/>
      </c:lineChart>
      <c:catAx>
        <c:axId val="3098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02208"/>
        <c:crosses val="autoZero"/>
        <c:auto val="1"/>
        <c:lblAlgn val="ctr"/>
        <c:lblOffset val="100"/>
        <c:noMultiLvlLbl val="0"/>
      </c:catAx>
      <c:valAx>
        <c:axId val="561202208"/>
        <c:scaling>
          <c:orientation val="minMax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8989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Sheet1!$B$39:$F$39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7-40B1-BB1F-24B18A1F5D6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Sheet1!$B$40:$F$40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7-40B1-BB1F-24B18A1F5D69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Sheet1!$B$41:$F$41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7-40B1-BB1F-24B18A1F5D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Sheet1!$B$42:$F$42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7-40B1-BB1F-24B18A1F5D69}"/>
            </c:ext>
          </c:extLst>
        </c:ser>
        <c:ser>
          <c:idx val="4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Sheet1!$B$43:$F$43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7-40B1-BB1F-24B18A1F5D69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Sheet1!$B$44:$F$44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7-40B1-BB1F-24B18A1F5D69}"/>
            </c:ext>
          </c:extLst>
        </c:ser>
        <c:ser>
          <c:idx val="6"/>
          <c:order val="6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Sheet1!$B$45:$F$45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7-40B1-BB1F-24B18A1F5D69}"/>
            </c:ext>
          </c:extLst>
        </c:ser>
        <c:ser>
          <c:idx val="7"/>
          <c:order val="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Sheet1!$B$46:$F$46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7-40B1-BB1F-24B18A1F5D69}"/>
            </c:ext>
          </c:extLst>
        </c:ser>
        <c:ser>
          <c:idx val="8"/>
          <c:order val="8"/>
          <c:tx>
            <c:v>Ряд 9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Sheet1!$B$47:$F$47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7-40B1-BB1F-24B18A1F5D69}"/>
            </c:ext>
          </c:extLst>
        </c:ser>
        <c:ser>
          <c:idx val="9"/>
          <c:order val="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Sheet1!$B$48:$F$48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77-40B1-BB1F-24B18A1F5D69}"/>
            </c:ext>
          </c:extLst>
        </c:ser>
        <c:ser>
          <c:idx val="10"/>
          <c:order val="1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Sheet1!$B$49:$F$49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77-40B1-BB1F-24B18A1F5D69}"/>
            </c:ext>
          </c:extLst>
        </c:ser>
        <c:ser>
          <c:idx val="11"/>
          <c:order val="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Sheet1!$B$50:$F$50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77-40B1-BB1F-24B18A1F5D69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Sheet1!$B$51:$F$51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77-40B1-BB1F-24B18A1F5D69}"/>
            </c:ext>
          </c:extLst>
        </c:ser>
        <c:ser>
          <c:idx val="13"/>
          <c:order val="1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Sheet1!$B$52:$F$52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77-40B1-BB1F-24B18A1F5D69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Sheet1!$B$53:$F$53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77-40B1-BB1F-24B18A1F5D69}"/>
            </c:ext>
          </c:extLst>
        </c:ser>
        <c:ser>
          <c:idx val="15"/>
          <c:order val="1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Sheet1!$B$54:$F$54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77-40B1-BB1F-24B18A1F5D69}"/>
            </c:ext>
          </c:extLst>
        </c:ser>
        <c:ser>
          <c:idx val="16"/>
          <c:order val="1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Sheet1!$B$55:$F$55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77-40B1-BB1F-24B18A1F5D69}"/>
            </c:ext>
          </c:extLst>
        </c:ser>
        <c:ser>
          <c:idx val="17"/>
          <c:order val="1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Sheet1!$B$56:$F$56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77-40B1-BB1F-24B18A1F5D69}"/>
            </c:ext>
          </c:extLst>
        </c:ser>
        <c:ser>
          <c:idx val="18"/>
          <c:order val="18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Sheet1!$B$57:$F$57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77-40B1-BB1F-24B18A1F5D69}"/>
            </c:ext>
          </c:extLst>
        </c:ser>
        <c:ser>
          <c:idx val="19"/>
          <c:order val="1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Sheet1!$B$58:$F$58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77-40B1-BB1F-24B18A1F5D69}"/>
            </c:ext>
          </c:extLst>
        </c:ser>
        <c:ser>
          <c:idx val="20"/>
          <c:order val="2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Sheet1!$B$59:$F$59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77-40B1-BB1F-24B18A1F5D69}"/>
            </c:ext>
          </c:extLst>
        </c:ser>
        <c:ser>
          <c:idx val="21"/>
          <c:order val="2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Sheet1!$B$60:$F$60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77-40B1-BB1F-24B18A1F5D69}"/>
            </c:ext>
          </c:extLst>
        </c:ser>
        <c:ser>
          <c:idx val="22"/>
          <c:order val="2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Sheet1!$B$61:$F$61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77-40B1-BB1F-24B18A1F5D69}"/>
            </c:ext>
          </c:extLst>
        </c:ser>
        <c:ser>
          <c:idx val="23"/>
          <c:order val="2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Sheet1!$B$62:$F$62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77-40B1-BB1F-24B18A1F5D69}"/>
            </c:ext>
          </c:extLst>
        </c:ser>
        <c:ser>
          <c:idx val="24"/>
          <c:order val="2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Sheet1!$B$63:$F$63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677-40B1-BB1F-24B18A1F5D69}"/>
            </c:ext>
          </c:extLst>
        </c:ser>
        <c:ser>
          <c:idx val="25"/>
          <c:order val="2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Sheet1!$B$64:$F$64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677-40B1-BB1F-24B18A1F5D69}"/>
            </c:ext>
          </c:extLst>
        </c:ser>
        <c:ser>
          <c:idx val="26"/>
          <c:order val="2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Sheet1!$B$65:$F$65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77-40B1-BB1F-24B18A1F5D69}"/>
            </c:ext>
          </c:extLst>
        </c:ser>
        <c:ser>
          <c:idx val="27"/>
          <c:order val="2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Sheet1!$B$66:$F$66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677-40B1-BB1F-24B18A1F5D69}"/>
            </c:ext>
          </c:extLst>
        </c:ser>
        <c:ser>
          <c:idx val="28"/>
          <c:order val="28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Sheet1!$B$67:$F$67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77-40B1-BB1F-24B18A1F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97664"/>
        <c:axId val="410513728"/>
      </c:lineChart>
      <c:catAx>
        <c:axId val="3147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513728"/>
        <c:crosses val="autoZero"/>
        <c:auto val="1"/>
        <c:lblAlgn val="ctr"/>
        <c:lblOffset val="100"/>
        <c:noMultiLvlLbl val="0"/>
      </c:catAx>
      <c:valAx>
        <c:axId val="410513728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7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215614</xdr:colOff>
      <xdr:row>3</xdr:row>
      <xdr:rowOff>190501</xdr:rowOff>
    </xdr:from>
    <xdr:to>
      <xdr:col>13</xdr:col>
      <xdr:colOff>693964</xdr:colOff>
      <xdr:row>23</xdr:row>
      <xdr:rowOff>108858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F2B273-9DD6-4529-95C7-4C7E63D83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41</xdr:row>
      <xdr:rowOff>104775</xdr:rowOff>
    </xdr:from>
    <xdr:to>
      <xdr:col>13</xdr:col>
      <xdr:colOff>781051</xdr:colOff>
      <xdr:row>59</xdr:row>
      <xdr:rowOff>190501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4335AD-7FC0-4E94-A5C3-7AF5CB368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5465A-42EF-4FAC-8408-AD74A4FD4A63}" name="Таблица1" displayName="Таблица1" ref="H1:AK30" totalsRowShown="0" headerRowDxfId="160">
  <autoFilter ref="H1:AK30" xr:uid="{EC436EA2-B0F8-4279-BC55-EAC04FE644A9}"/>
  <tableColumns count="30">
    <tableColumn id="1" xr3:uid="{DB0B310F-1775-4299-AC43-139255C0A09A}" name="Столбец1"/>
    <tableColumn id="2" xr3:uid="{78F65B51-7F3D-438E-8180-92E6CBA5CD4C}" name="{1}" dataDxfId="189">
      <calculatedColumnFormula>SQRT(SUMXMY2($B$2:$F$2,B2:F2))</calculatedColumnFormula>
    </tableColumn>
    <tableColumn id="3" xr3:uid="{7C79B04A-3CFC-44AE-AC56-2B208C9CE53F}" name="{2}" dataDxfId="188">
      <calculatedColumnFormula>SQRT(SUMXMY2($B$3:$F$3,B2:F2))</calculatedColumnFormula>
    </tableColumn>
    <tableColumn id="4" xr3:uid="{762ADB5E-76AE-4481-9A2A-43D0A0BE73A4}" name="{3}" dataDxfId="187">
      <calculatedColumnFormula>SQRT(SUMXMY2($B$4:$F$4,B2:F2))</calculatedColumnFormula>
    </tableColumn>
    <tableColumn id="5" xr3:uid="{2394F2F0-FA38-428E-B629-D7F2778C236B}" name="{4}" dataDxfId="186">
      <calculatedColumnFormula>SQRT(SUMXMY2($B$5:$F$5,B2:F2))</calculatedColumnFormula>
    </tableColumn>
    <tableColumn id="6" xr3:uid="{A662AADB-EA0E-49DE-AB00-83A8D36CF1B5}" name="{5}" dataDxfId="185">
      <calculatedColumnFormula>SQRT(SUMXMY2($B$6:$F$6,B2:F2))</calculatedColumnFormula>
    </tableColumn>
    <tableColumn id="7" xr3:uid="{05960EB2-C8D9-4073-8456-0A84571E09E5}" name="{6}" dataDxfId="184">
      <calculatedColumnFormula>SQRT(SUMXMY2($B$7:$F$7,B2:F2))</calculatedColumnFormula>
    </tableColumn>
    <tableColumn id="8" xr3:uid="{234553A9-07B9-49EC-B014-2D7B42AB4A0D}" name="{7}" dataDxfId="183">
      <calculatedColumnFormula>SQRT(SUMXMY2($B$8:$F$8,B2:F2))</calculatedColumnFormula>
    </tableColumn>
    <tableColumn id="9" xr3:uid="{5EDBF760-C824-4E44-865D-EAA8DA6CCCFB}" name="{8}" dataDxfId="182">
      <calculatedColumnFormula>SQRT(SUMXMY2($B$9:$F$9,B2:F2))</calculatedColumnFormula>
    </tableColumn>
    <tableColumn id="10" xr3:uid="{90C57071-DEF0-4964-A374-B213FAA78E14}" name="{9}" dataDxfId="181">
      <calculatedColumnFormula>SQRT(SUMXMY2($B$10:$F$10,B2:F2))</calculatedColumnFormula>
    </tableColumn>
    <tableColumn id="11" xr3:uid="{41FBC252-4D4A-445B-A16D-9E21FFDA677A}" name="{10}" dataDxfId="180">
      <calculatedColumnFormula>SQRT(SUMXMY2($B$11:$F$11,B2:F2))</calculatedColumnFormula>
    </tableColumn>
    <tableColumn id="12" xr3:uid="{3677119B-80A0-4F20-9F46-0D9E6F10E1D8}" name="{11}" dataDxfId="179">
      <calculatedColumnFormula>SQRT(SUMXMY2($B$12:$F$12,B2:F2))</calculatedColumnFormula>
    </tableColumn>
    <tableColumn id="13" xr3:uid="{049C7A6C-EFB6-447C-947A-73E1FD0DDAFE}" name="{12}" dataDxfId="178">
      <calculatedColumnFormula>SQRT(SUMXMY2($B$13:$F$13,B2:F2))</calculatedColumnFormula>
    </tableColumn>
    <tableColumn id="14" xr3:uid="{B30878DE-DE3B-4471-895F-7A9E23831609}" name="{13}" dataDxfId="177">
      <calculatedColumnFormula>SQRT(SUMXMY2($B$14:$F$14,B2:F2))</calculatedColumnFormula>
    </tableColumn>
    <tableColumn id="15" xr3:uid="{9292069B-0D10-4836-98A7-A61E3D6C273A}" name="{14}" dataDxfId="176">
      <calculatedColumnFormula>SQRT(SUMXMY2($B$15:$F$15,B2:F2))</calculatedColumnFormula>
    </tableColumn>
    <tableColumn id="16" xr3:uid="{7CA76A08-50C8-491B-B137-C17D936FA639}" name="{15}" dataDxfId="175">
      <calculatedColumnFormula>SQRT(SUMXMY2($B$16:$F$16,B2:F2))</calculatedColumnFormula>
    </tableColumn>
    <tableColumn id="17" xr3:uid="{2D96FCE8-2747-45F1-B915-D7A38D58C94F}" name="{16}" dataDxfId="174">
      <calculatedColumnFormula>SQRT(SUMXMY2($B$17:$F$17,B2:F2))</calculatedColumnFormula>
    </tableColumn>
    <tableColumn id="18" xr3:uid="{F4E78F5E-3EB6-4694-AEFA-0B127CD1E570}" name="{17}" dataDxfId="173">
      <calculatedColumnFormula>SQRT(SUMXMY2($B$18:$F$18,B2:F2))</calculatedColumnFormula>
    </tableColumn>
    <tableColumn id="19" xr3:uid="{BFECA61D-A121-4435-8644-A39BE93930C0}" name="{18}" dataDxfId="172">
      <calculatedColumnFormula>SQRT(SUMXMY2($B$19:$F$19,B2:F2))</calculatedColumnFormula>
    </tableColumn>
    <tableColumn id="20" xr3:uid="{04DCC15D-CF58-453D-9B47-9BDCD79C29C9}" name="{19}" dataDxfId="171">
      <calculatedColumnFormula>SQRT(SUMXMY2($B$20:$F$20,B2:F2))</calculatedColumnFormula>
    </tableColumn>
    <tableColumn id="21" xr3:uid="{1F916CBE-380C-4A6A-BD52-45C0205161BE}" name="{20}" dataDxfId="170">
      <calculatedColumnFormula>SQRT(SUMXMY2($B$21:$F$21,B2:F2))</calculatedColumnFormula>
    </tableColumn>
    <tableColumn id="22" xr3:uid="{031D575F-3818-4145-8C7D-E02F544454D6}" name="{21}" dataDxfId="169">
      <calculatedColumnFormula>SQRT(SUMXMY2($B$22:$F$22,B2:F2))</calculatedColumnFormula>
    </tableColumn>
    <tableColumn id="23" xr3:uid="{84ED4A87-3BBD-4BCF-9A02-5BD625844482}" name="{22}" dataDxfId="168">
      <calculatedColumnFormula>SQRT(SUMXMY2($B$23:$F$23,B2:F2))</calculatedColumnFormula>
    </tableColumn>
    <tableColumn id="24" xr3:uid="{A90406C4-A6BE-4B45-8909-72CD84999224}" name="{23}" dataDxfId="167">
      <calculatedColumnFormula>SQRT(SUMXMY2($B$24:$F$24,B2:F2))</calculatedColumnFormula>
    </tableColumn>
    <tableColumn id="25" xr3:uid="{6B88A335-B2CB-47A4-859B-413CCCC99B27}" name="{24}" dataDxfId="166">
      <calculatedColumnFormula>SQRT(SUMXMY2($B$25:$F$25,B2:F2))</calculatedColumnFormula>
    </tableColumn>
    <tableColumn id="26" xr3:uid="{F522A49B-1D9F-4881-B4F8-BCA82516C3BF}" name="{25}" dataDxfId="165">
      <calculatedColumnFormula>SQRT(SUMXMY2($B$26:$F$26,B2:F2))</calculatedColumnFormula>
    </tableColumn>
    <tableColumn id="27" xr3:uid="{76E52203-A590-40BB-9E59-2A65D33D3516}" name="{26}" dataDxfId="164">
      <calculatedColumnFormula>SQRT(SUMXMY2($B$27:$F$27,B2:F2))</calculatedColumnFormula>
    </tableColumn>
    <tableColumn id="28" xr3:uid="{FDDEC2E7-AA72-4C65-B184-7FF37253BF07}" name="{27}" dataDxfId="163">
      <calculatedColumnFormula>SQRT(SUMXMY2($B$28:$F$28,B2:F2))</calculatedColumnFormula>
    </tableColumn>
    <tableColumn id="29" xr3:uid="{34D1670B-0B10-4449-8133-EF34D6E4F10B}" name="{28}" dataDxfId="162">
      <calculatedColumnFormula>SQRT(SUMXMY2($B$29:$F$29,B2:F2))</calculatedColumnFormula>
    </tableColumn>
    <tableColumn id="30" xr3:uid="{0EE728BE-09AB-4A48-AB13-EBC1EFB3D766}" name="{29}" dataDxfId="161">
      <calculatedColumnFormula>SQRT(SUMXMY2($B$30:$F$30,B2:F2))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70C58-90D9-4B84-9D8D-9B15E1ADEAC6}" name="Таблица13" displayName="Таблица13" ref="H34:AJ62" totalsRowShown="0" headerRowDxfId="159">
  <autoFilter ref="H34:AJ62" xr:uid="{53E3EA19-F328-4E39-B97F-71E6EE89D6EC}"/>
  <tableColumns count="29">
    <tableColumn id="1" xr3:uid="{37FC80FA-5AA7-4561-8AF5-6F9167E2CD3A}" name="Столбец1"/>
    <tableColumn id="2" xr3:uid="{9964AA5B-E9D9-47C1-A2BF-0F630F84BEB6}" name="{1}" dataDxfId="131">
      <calculatedColumnFormula>SQRT(SUMXMY2($B$2:$F$2,B2:F2))</calculatedColumnFormula>
    </tableColumn>
    <tableColumn id="3" xr3:uid="{D8268DD7-EBA7-4D14-926C-F5361EFD0601}" name="{2}" dataDxfId="132">
      <calculatedColumnFormula>SQRT(SUMXMY2($B$3:$F$3,B2:F2))</calculatedColumnFormula>
    </tableColumn>
    <tableColumn id="4" xr3:uid="{9E661A93-6712-4C9E-A394-4B86CC0A9B85}" name="{3,14}" dataDxfId="158"/>
    <tableColumn id="5" xr3:uid="{4F1F82A2-B9D2-44F2-A893-0A5B70E07818}" name="{4}" dataDxfId="157">
      <calculatedColumnFormula>SQRT(SUMXMY2($B$5:$F$5,B2:F2))</calculatedColumnFormula>
    </tableColumn>
    <tableColumn id="6" xr3:uid="{1C19F29E-03BE-4658-8649-3316362E0395}" name="{5}" dataDxfId="156">
      <calculatedColumnFormula>SQRT(SUMXMY2($B$6:$F$6,B2:F2))</calculatedColumnFormula>
    </tableColumn>
    <tableColumn id="7" xr3:uid="{D251E18C-59C3-45A8-A6D5-3A62C3A8E6BA}" name="{6}" dataDxfId="155">
      <calculatedColumnFormula>SQRT(SUMXMY2($B$7:$F$7,B2:F2))</calculatedColumnFormula>
    </tableColumn>
    <tableColumn id="8" xr3:uid="{5F9D316E-636C-49D5-9EAC-AC0B47729485}" name="{7}" dataDxfId="154">
      <calculatedColumnFormula>SQRT(SUMXMY2($B$8:$F$8,B2:F2))</calculatedColumnFormula>
    </tableColumn>
    <tableColumn id="9" xr3:uid="{7B7781D9-12C8-407B-A2AE-FD8C6087386F}" name="{8}" dataDxfId="153">
      <calculatedColumnFormula>SQRT(SUMXMY2($B$9:$F$9,B2:F2))</calculatedColumnFormula>
    </tableColumn>
    <tableColumn id="10" xr3:uid="{2C3B438C-217A-4FED-B24F-928BDF1A0E41}" name="{9}" dataDxfId="152">
      <calculatedColumnFormula>SQRT(SUMXMY2($B$10:$F$10,B2:F2))</calculatedColumnFormula>
    </tableColumn>
    <tableColumn id="11" xr3:uid="{0ED8D801-607F-4112-86F6-47E1EF0B8C00}" name="{10}" dataDxfId="151">
      <calculatedColumnFormula>SQRT(SUMXMY2($B$11:$F$11,B2:F2))</calculatedColumnFormula>
    </tableColumn>
    <tableColumn id="12" xr3:uid="{FB01B3CF-3C70-4DA5-869B-47DCF1B4125E}" name="{11}" dataDxfId="150">
      <calculatedColumnFormula>SQRT(SUMXMY2($B$12:$F$12,B2:F2))</calculatedColumnFormula>
    </tableColumn>
    <tableColumn id="13" xr3:uid="{C0034BB6-6BD5-49BF-BD6B-18966BAAE5AE}" name="{12}" dataDxfId="149">
      <calculatedColumnFormula>SQRT(SUMXMY2($B$13:$F$13,B2:F2))</calculatedColumnFormula>
    </tableColumn>
    <tableColumn id="14" xr3:uid="{D37BAE48-3DE4-4A8C-91F3-B2DFF1AEC0B8}" name="{13}" dataDxfId="148">
      <calculatedColumnFormula>SQRT(SUMXMY2($B$14:$F$14,B2:F2))</calculatedColumnFormula>
    </tableColumn>
    <tableColumn id="16" xr3:uid="{461000DD-E34B-4FCF-8FBF-AF5A2B625997}" name="{15}" dataDxfId="147">
      <calculatedColumnFormula>SQRT(SUMXMY2($B$16:$F$16,B2:F2))</calculatedColumnFormula>
    </tableColumn>
    <tableColumn id="17" xr3:uid="{0A8569F5-3200-4FDF-A9F4-56B3BB03CA1A}" name="{16}" dataDxfId="146">
      <calculatedColumnFormula>SQRT(SUMXMY2($B$17:$F$17,B2:F2))</calculatedColumnFormula>
    </tableColumn>
    <tableColumn id="18" xr3:uid="{6A114961-184E-49DB-B323-2BF0C2B6B85C}" name="{17}" dataDxfId="145">
      <calculatedColumnFormula>SQRT(SUMXMY2($B$18:$F$18,B2:F2))</calculatedColumnFormula>
    </tableColumn>
    <tableColumn id="19" xr3:uid="{F2F46A74-9B56-439B-A589-B73E969CF489}" name="{18}" dataDxfId="144">
      <calculatedColumnFormula>SQRT(SUMXMY2($B$19:$F$19,B2:F2))</calculatedColumnFormula>
    </tableColumn>
    <tableColumn id="20" xr3:uid="{A75772D6-5A18-4B91-BD94-97D50F78A7B3}" name="{19}" dataDxfId="143">
      <calculatedColumnFormula>SQRT(SUMXMY2($B$20:$F$20,B2:F2))</calculatedColumnFormula>
    </tableColumn>
    <tableColumn id="21" xr3:uid="{49928FB4-4E48-48FA-BAD0-A3D772C478D0}" name="{20}" dataDxfId="142">
      <calculatedColumnFormula>SQRT(SUMXMY2($B$21:$F$21,B2:F2))</calculatedColumnFormula>
    </tableColumn>
    <tableColumn id="22" xr3:uid="{349CF361-126F-4611-8CFE-FBE5052FBAD6}" name="{21}" dataDxfId="141">
      <calculatedColumnFormula>SQRT(SUMXMY2($B$22:$F$22,B2:F2))</calculatedColumnFormula>
    </tableColumn>
    <tableColumn id="23" xr3:uid="{4332D1B0-42F9-49E1-A573-7207974876E9}" name="{22}" dataDxfId="140">
      <calculatedColumnFormula>SQRT(SUMXMY2($B$23:$F$23,B2:F2))</calculatedColumnFormula>
    </tableColumn>
    <tableColumn id="24" xr3:uid="{C3E95BEA-B609-4349-9ED5-FC82C5A7F92A}" name="{23}" dataDxfId="139">
      <calculatedColumnFormula>SQRT(SUMXMY2($B$24:$F$24,B2:F2))</calculatedColumnFormula>
    </tableColumn>
    <tableColumn id="25" xr3:uid="{70D6986F-77C6-4B81-AAF0-1F87A3ACCEB6}" name="{24}" dataDxfId="138">
      <calculatedColumnFormula>SQRT(SUMXMY2($B$25:$F$25,B2:F2))</calculatedColumnFormula>
    </tableColumn>
    <tableColumn id="26" xr3:uid="{1360F8EF-4AFB-4715-B467-67DF096ABD5A}" name="{25}" dataDxfId="137">
      <calculatedColumnFormula>SQRT(SUMXMY2($B$26:$F$26,B2:F2))</calculatedColumnFormula>
    </tableColumn>
    <tableColumn id="27" xr3:uid="{134060D7-B27A-4542-9661-43E260FAC6D8}" name="{26}" dataDxfId="136">
      <calculatedColumnFormula>SQRT(SUMXMY2($B$27:$F$27,B2:F2))</calculatedColumnFormula>
    </tableColumn>
    <tableColumn id="28" xr3:uid="{6DCC2E24-88CC-4DC1-B8E3-60A2B612A1EC}" name="{27}" dataDxfId="135">
      <calculatedColumnFormula>SQRT(SUMXMY2($B$28:$F$28,B2:F2))</calculatedColumnFormula>
    </tableColumn>
    <tableColumn id="29" xr3:uid="{57307B39-9F8E-4E8F-A03F-01664704F973}" name="{28}" dataDxfId="134">
      <calculatedColumnFormula>SQRT(SUMXMY2($B$29:$F$29,B2:F2))</calculatedColumnFormula>
    </tableColumn>
    <tableColumn id="30" xr3:uid="{20FBCC42-3DC6-4AC1-B0B2-B7AC9A887AC9}" name="{29}" dataDxfId="133">
      <calculatedColumnFormula>SQRT(SUMXMY2($B$30:$F$30,B2:F2))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334A4F-5B7B-4AAF-80BA-34B0F686BA1F}" name="Таблица135" displayName="Таблица135" ref="H65:AI92" totalsRowShown="0" headerRowDxfId="130">
  <autoFilter ref="H65:AI92" xr:uid="{EF88CBC3-46AC-45D4-A5FE-079DCAC5DF2D}"/>
  <tableColumns count="28">
    <tableColumn id="1" xr3:uid="{FA3CBD7E-458B-4D52-9257-1DD3D2FF3190}" name="Столбец1"/>
    <tableColumn id="2" xr3:uid="{DD656546-DC6A-422A-BBCE-706ACE5CEFBC}" name="{1}" dataDxfId="129"/>
    <tableColumn id="3" xr3:uid="{51CFF8E6-3274-459B-A639-68AC030C521C}" name="{2}" dataDxfId="128"/>
    <tableColumn id="4" xr3:uid="{6FC03F54-E575-4987-9652-F6492593AB11}" name="{3,14}" dataDxfId="127"/>
    <tableColumn id="5" xr3:uid="{5A2BFA13-EE44-4DFB-821E-5CECE1FA71D8}" name="{4}" dataDxfId="126"/>
    <tableColumn id="6" xr3:uid="{B4FABBB3-8220-4FE5-8F96-CE7E1BDD1E5E}" name="{5}" dataDxfId="125"/>
    <tableColumn id="7" xr3:uid="{4B148327-60F3-4E65-BC1C-0EF737329E42}" name="{6}" dataDxfId="124"/>
    <tableColumn id="8" xr3:uid="{B6457A80-6E42-4CBA-95EF-F055D704A93D}" name="{7}" dataDxfId="123"/>
    <tableColumn id="9" xr3:uid="{B24DAB0E-F172-47C3-9EEE-97A069CE4F2F}" name="{8}" dataDxfId="122"/>
    <tableColumn id="10" xr3:uid="{8E2F8468-2B65-41F7-B1AD-7411366A0251}" name="{9}" dataDxfId="121"/>
    <tableColumn id="11" xr3:uid="{DA8C60FA-D63D-4017-A609-B5D541706C6B}" name="{10}" dataDxfId="120"/>
    <tableColumn id="12" xr3:uid="{29DC4D79-CF2B-4AAA-A791-A5DEFB9BB3E5}" name="{11,22}" dataDxfId="119"/>
    <tableColumn id="13" xr3:uid="{CBE77604-4B1A-4AEA-979C-EA78DF93334D}" name="{12}" dataDxfId="118"/>
    <tableColumn id="14" xr3:uid="{6C910BF7-8993-4FD0-86DE-92434ABD05BB}" name="{13}" dataDxfId="117"/>
    <tableColumn id="16" xr3:uid="{8F490E62-64B4-4BB1-8230-EEA9E9D17968}" name="{15}" dataDxfId="116"/>
    <tableColumn id="17" xr3:uid="{0EE1D43D-0307-4A82-B6B2-344A9F1F3C02}" name="{16}" dataDxfId="115"/>
    <tableColumn id="18" xr3:uid="{F22AEC29-421A-4A5A-926F-E92B309E33D7}" name="{17}" dataDxfId="114"/>
    <tableColumn id="19" xr3:uid="{7613A58B-61CB-4103-948F-AE971D0E332A}" name="{18}" dataDxfId="113"/>
    <tableColumn id="20" xr3:uid="{7028D022-B5E3-4613-9D3F-2D89650DFAB6}" name="{19}" dataDxfId="112"/>
    <tableColumn id="21" xr3:uid="{BFB2913F-9D4A-417F-8A03-16C84D715C8A}" name="{20}" dataDxfId="111"/>
    <tableColumn id="22" xr3:uid="{0D7B4C06-54A3-40EB-9CC8-9684057F8150}" name="{21}" dataDxfId="110"/>
    <tableColumn id="24" xr3:uid="{0142D3D5-8F6D-4A46-8C2D-D1B9B2A60B66}" name="{23}" dataDxfId="109"/>
    <tableColumn id="25" xr3:uid="{A303F57F-C28C-4B44-AEB0-49515EC30600}" name="{24}" dataDxfId="108"/>
    <tableColumn id="26" xr3:uid="{3B2E04B4-D9B9-4E1F-81B8-EF0A675BF382}" name="{25}" dataDxfId="107"/>
    <tableColumn id="27" xr3:uid="{7EF300AB-1BA2-4DC6-A215-BEF9BC3CCE4D}" name="{26}" dataDxfId="106"/>
    <tableColumn id="28" xr3:uid="{F96DAF58-4A6F-4B95-A21E-41AFAE54EB97}" name="{27}" dataDxfId="105"/>
    <tableColumn id="29" xr3:uid="{EFD5D798-98E7-4974-A53B-014B2C50C3E1}" name="{28}" dataDxfId="104"/>
    <tableColumn id="30" xr3:uid="{B8F83232-6A78-4BC2-8740-A38910FEA52C}" name="{29}" dataDxfId="103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20992C-0F93-4CA6-9563-F55AB9A6E2FA}" name="Таблица1356" displayName="Таблица1356" ref="H95:AH121" totalsRowShown="0" headerRowDxfId="102">
  <autoFilter ref="H95:AH121" xr:uid="{0B8D3496-8B0E-4700-92BE-56079F62FC30}"/>
  <tableColumns count="27">
    <tableColumn id="1" xr3:uid="{869CF297-3A70-49A8-AE3C-BF4E3568E00C}" name="Столбец1"/>
    <tableColumn id="2" xr3:uid="{811A2F37-0229-4D2F-9E84-B4E3E2A1EF22}" name="{1}" dataDxfId="101"/>
    <tableColumn id="3" xr3:uid="{163B1D56-0797-4669-BD39-DC271FD5E3A6}" name="{2}" dataDxfId="100"/>
    <tableColumn id="4" xr3:uid="{90ABE20C-C3DE-478F-A4A6-FDAAFD1BCC3C}" name="{3,14}" dataDxfId="99"/>
    <tableColumn id="5" xr3:uid="{60006283-932F-4F1A-A80B-D9EF467D4DDB}" name="{4}" dataDxfId="98"/>
    <tableColumn id="6" xr3:uid="{D0D4A1B0-0ABA-4AB1-9ABA-995617B9BC6A}" name="{5,10}" dataDxfId="97"/>
    <tableColumn id="7" xr3:uid="{0FE6F1D5-D0C0-4DD2-9B53-5D17B9706B38}" name="{6}" dataDxfId="96"/>
    <tableColumn id="8" xr3:uid="{8708A4B7-6E9F-448C-BA62-6A1CCBB2F168}" name="{7}" dataDxfId="95"/>
    <tableColumn id="9" xr3:uid="{7E897E46-1856-43E8-920F-260C990145DB}" name="{8}" dataDxfId="94"/>
    <tableColumn id="10" xr3:uid="{A5509160-53F3-4EA6-ABEA-705CB32A9782}" name="{9}" dataDxfId="93"/>
    <tableColumn id="12" xr3:uid="{BEE2886F-867F-4498-B291-35BCCAA2DDED}" name="{11,22}" dataDxfId="92"/>
    <tableColumn id="13" xr3:uid="{812D4744-AEF4-4B0D-BC5B-971F994AF6B5}" name="{12}" dataDxfId="91"/>
    <tableColumn id="14" xr3:uid="{C31F841B-B977-45D8-911A-AA9C15A4323A}" name="{13}" dataDxfId="90"/>
    <tableColumn id="16" xr3:uid="{0E81AF62-20A4-43A7-961C-5B1BAF6F7144}" name="{15}" dataDxfId="89"/>
    <tableColumn id="17" xr3:uid="{7006AB99-D1D1-4ACE-9505-23992C3A780A}" name="{16}" dataDxfId="88"/>
    <tableColumn id="18" xr3:uid="{665A66EA-D3D8-4320-97E9-F2F1D6B9624B}" name="{17}" dataDxfId="87"/>
    <tableColumn id="19" xr3:uid="{F298C310-74D3-4726-9811-32EF1A20B4CB}" name="{18}" dataDxfId="86"/>
    <tableColumn id="20" xr3:uid="{E3406D33-5550-4485-A975-3C6CAB68D95E}" name="{19}" dataDxfId="85"/>
    <tableColumn id="21" xr3:uid="{1FE4D763-D13B-4E6B-9300-25C6BE5BCB30}" name="{20}" dataDxfId="84"/>
    <tableColumn id="22" xr3:uid="{D8C92C84-9595-4D1F-A056-969669F2B47C}" name="{21}" dataDxfId="83"/>
    <tableColumn id="24" xr3:uid="{50AD5B86-6244-4416-8036-550B62A9F001}" name="{23}" dataDxfId="82"/>
    <tableColumn id="25" xr3:uid="{A8CC4876-A265-47B0-8B44-5D88C53CF181}" name="{24}" dataDxfId="81"/>
    <tableColumn id="26" xr3:uid="{700DAE24-DC25-42D8-BE3F-574BD71B8B70}" name="{25}" dataDxfId="80"/>
    <tableColumn id="27" xr3:uid="{C40BA809-1684-4192-B39A-73F2FB96F351}" name="{26}" dataDxfId="79"/>
    <tableColumn id="28" xr3:uid="{E00FCA7F-F6AF-4D41-9925-3791F9F684C4}" name="{27}" dataDxfId="78"/>
    <tableColumn id="29" xr3:uid="{FFDEBBC5-7FE6-4075-9440-E982D4EC8836}" name="{28}" dataDxfId="77"/>
    <tableColumn id="30" xr3:uid="{A0DAA509-8DC7-4E8C-9BF0-A93D93F58EB7}" name="{29}" dataDxfId="76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4C1B91-77E2-402C-A637-2A534926C4FB}" name="Таблица13567" displayName="Таблица13567" ref="H124:AG149" totalsRowShown="0" headerRowDxfId="75">
  <autoFilter ref="H124:AG149" xr:uid="{CF65A912-282F-4B61-A262-9BB1CCC10E2F}"/>
  <tableColumns count="26">
    <tableColumn id="1" xr3:uid="{698C8E31-9ACD-479B-AC75-B6AA7E16BEF4}" name="Столбец1"/>
    <tableColumn id="2" xr3:uid="{E65519D3-E9D7-4B1A-963C-7949D58C3491}" name="{1,6}" dataDxfId="74"/>
    <tableColumn id="3" xr3:uid="{E6D69995-6574-4BC4-950C-0413048F3FFA}" name="{2}" dataDxfId="73"/>
    <tableColumn id="4" xr3:uid="{6DF63A1E-40EC-4156-92C5-E6E796B7BE9B}" name="{3,14}" dataDxfId="72"/>
    <tableColumn id="5" xr3:uid="{8F352F01-8E70-4E72-A7D2-D205D7B97A0C}" name="{4}" dataDxfId="71"/>
    <tableColumn id="6" xr3:uid="{0E394DF0-B3EF-474B-998A-B7D3ACF89ED6}" name="{5,10}" dataDxfId="70"/>
    <tableColumn id="8" xr3:uid="{7B034BFB-E285-4054-B7DB-F9AE9877F578}" name="{7}" dataDxfId="69"/>
    <tableColumn id="9" xr3:uid="{4CFC2A9A-C2A6-4591-800F-C2E536EADD3E}" name="{8}" dataDxfId="68"/>
    <tableColumn id="10" xr3:uid="{E83B834A-3A1E-4889-A9AE-45F0930D4547}" name="{9}" dataDxfId="67"/>
    <tableColumn id="12" xr3:uid="{CF03D24F-B475-4474-9A78-1137B088E838}" name="{11,22}" dataDxfId="66"/>
    <tableColumn id="13" xr3:uid="{778D83CC-870A-4126-8EAB-ECD4C2BC9B0F}" name="{12}" dataDxfId="65"/>
    <tableColumn id="14" xr3:uid="{40B08D01-8CA9-41A5-8150-8E5621959B49}" name="{13}" dataDxfId="64"/>
    <tableColumn id="16" xr3:uid="{08C18290-5AA1-4EDF-B592-D6AB63E34613}" name="{15}" dataDxfId="63"/>
    <tableColumn id="17" xr3:uid="{4617CFF2-4403-4AAB-8D34-3B8BA64596D2}" name="{16}" dataDxfId="62"/>
    <tableColumn id="18" xr3:uid="{7848BD31-56AD-4A13-93E7-868588ABA236}" name="{17}" dataDxfId="61"/>
    <tableColumn id="19" xr3:uid="{7F5D6E68-B50F-4F22-980D-A912333BAB47}" name="{18}" dataDxfId="60"/>
    <tableColumn id="20" xr3:uid="{220B2118-508F-474A-9510-3078EE446123}" name="{19}" dataDxfId="59"/>
    <tableColumn id="21" xr3:uid="{3622AD6C-397F-4615-9D87-9199C325337E}" name="{20}" dataDxfId="58"/>
    <tableColumn id="22" xr3:uid="{F093261B-F263-492B-BADC-3646241A79E4}" name="{21}" dataDxfId="57"/>
    <tableColumn id="24" xr3:uid="{17F7E3B1-A937-4FAC-8950-FC120B0678E4}" name="{23}" dataDxfId="56"/>
    <tableColumn id="25" xr3:uid="{0412F27F-AFA0-4E4B-9735-0726EFAC6EF1}" name="{24}" dataDxfId="55"/>
    <tableColumn id="26" xr3:uid="{2D7AF48B-F37B-4D11-8C5E-A6C359765752}" name="{25}" dataDxfId="54"/>
    <tableColumn id="27" xr3:uid="{D4BAF954-2457-430E-B59C-AD1BA9658909}" name="{26}" dataDxfId="53"/>
    <tableColumn id="28" xr3:uid="{F25C31B0-7F77-490E-B9A6-425A9DA14477}" name="{27}" dataDxfId="52"/>
    <tableColumn id="29" xr3:uid="{F627D8FC-057E-4AA6-A162-E12C1182C436}" name="{28}" dataDxfId="51"/>
    <tableColumn id="30" xr3:uid="{895B5751-F273-4147-AA06-CDEB26DD84C9}" name="{29}" dataDxfId="50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C77F6E-3BFA-4FD9-9F9D-21C27DB74481}" name="Таблица135678" displayName="Таблица135678" ref="H152:AF176" totalsRowShown="0" headerRowDxfId="49">
  <autoFilter ref="H152:AF176" xr:uid="{70F5B8E4-D289-4851-BD02-F1E64C554499}"/>
  <tableColumns count="25">
    <tableColumn id="1" xr3:uid="{4195EE1B-A3EE-4A55-86A2-2B54DD9B7A47}" name="Столбец1"/>
    <tableColumn id="2" xr3:uid="{628C700A-7554-4846-846C-190D7AA4F7B1}" name="{1,6}" dataDxfId="48"/>
    <tableColumn id="3" xr3:uid="{271BFF70-CA22-4126-AADC-45885FE77100}" name="{2}" dataDxfId="47"/>
    <tableColumn id="4" xr3:uid="{E8F725EF-1B88-44A0-A2B9-B8DFC7F6D94D}" name="{3,14,13}" dataDxfId="46"/>
    <tableColumn id="5" xr3:uid="{F9C2FA59-C0C7-4F95-8784-ABB37B6E81B8}" name="{4}" dataDxfId="45"/>
    <tableColumn id="6" xr3:uid="{01F09A7E-883B-4800-9023-003FE3229DB6}" name="{5,10}" dataDxfId="44"/>
    <tableColumn id="8" xr3:uid="{3CBEBD78-F7F1-433D-92A0-D3F06669BCAD}" name="{7}" dataDxfId="43"/>
    <tableColumn id="9" xr3:uid="{2CA15737-BC45-4655-A7F8-4CABB772C5D6}" name="{8}" dataDxfId="42"/>
    <tableColumn id="10" xr3:uid="{389FCC80-0440-4A4C-9360-6468C6C48FF8}" name="{9}" dataDxfId="41"/>
    <tableColumn id="12" xr3:uid="{1E1DA5F2-4D2C-4CDC-81B3-80F044F4CC96}" name="{11,22}" dataDxfId="40"/>
    <tableColumn id="13" xr3:uid="{71C8FC64-326F-4492-914A-2EA242C6D46A}" name="{12}" dataDxfId="39"/>
    <tableColumn id="16" xr3:uid="{819ECA13-71AD-492A-ADDB-35CF9EBA27CA}" name="{15}" dataDxfId="38"/>
    <tableColumn id="17" xr3:uid="{09C01B0D-4CDD-4A05-AC53-7FBD73435567}" name="{16}" dataDxfId="37"/>
    <tableColumn id="18" xr3:uid="{D0BE8C49-939D-47B0-B1D6-4ADDA1C35AB8}" name="{17}" dataDxfId="36"/>
    <tableColumn id="19" xr3:uid="{2EF75799-7D6A-4C43-BA16-B929212B47F1}" name="{18}" dataDxfId="35"/>
    <tableColumn id="20" xr3:uid="{717C1DB2-0172-4EDA-8AD6-C6BBB7A51AC1}" name="{19}" dataDxfId="34"/>
    <tableColumn id="21" xr3:uid="{6C48E180-A4FA-4D02-BF55-6E7FEFD16AD3}" name="{20}" dataDxfId="33"/>
    <tableColumn id="22" xr3:uid="{920872C0-17D7-4F8A-A442-E331820B70A8}" name="{21}" dataDxfId="32"/>
    <tableColumn id="24" xr3:uid="{D3D11F89-67C9-44AD-987B-186155481B3F}" name="{23}" dataDxfId="31"/>
    <tableColumn id="25" xr3:uid="{23DD8A52-31ED-4FCA-8957-66D71DD2D357}" name="{24}" dataDxfId="30"/>
    <tableColumn id="26" xr3:uid="{12C4079A-9EB1-439E-BB6D-E8D82F2D0CD5}" name="{25}" dataDxfId="29"/>
    <tableColumn id="27" xr3:uid="{B06E5948-3E70-43E8-BCDD-622D3A6C52CE}" name="{26}" dataDxfId="28"/>
    <tableColumn id="28" xr3:uid="{067B6D9C-CB6C-4619-BCD0-D1F13590EFEA}" name="{27}" dataDxfId="27"/>
    <tableColumn id="29" xr3:uid="{8696B35D-C63C-4DA4-9B06-BDD6DA12F71A}" name="{28}" dataDxfId="26"/>
    <tableColumn id="30" xr3:uid="{08E29935-C8ED-4D74-83F8-8AA329C3DE7D}" name="{29}" dataDxfId="25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1B8505-CB2B-4916-9CFD-67F0E73F148E}" name="Таблица1356789" displayName="Таблица1356789" ref="H179:AF203" totalsRowShown="0" headerRowDxfId="24">
  <autoFilter ref="H179:AF203" xr:uid="{1C9FC663-1421-431B-9D53-D43CFFBC88A1}"/>
  <tableColumns count="25">
    <tableColumn id="1" xr3:uid="{41E39295-AA8A-4282-B316-709D88264C0A}" name="Столбец1"/>
    <tableColumn id="2" xr3:uid="{C15B810A-E95A-418A-84DD-5833916FDA1B}" name="{1,6}" dataDxfId="23"/>
    <tableColumn id="3" xr3:uid="{B2C8B62B-FBFE-4D24-9293-807CEC134114}" name="{2}" dataDxfId="22"/>
    <tableColumn id="4" xr3:uid="{534B1965-2210-47A5-BD44-39917C01AFD6}" name="{3,14,13}" dataDxfId="21"/>
    <tableColumn id="5" xr3:uid="{2AA4FA87-1EBF-494A-AF43-9EE8A8114E36}" name="{4}" dataDxfId="20"/>
    <tableColumn id="6" xr3:uid="{35153356-FA2F-488E-94D7-3CCDDC2EC00C}" name="{5,10}" dataDxfId="19"/>
    <tableColumn id="8" xr3:uid="{97BB33B3-A610-4DC0-A328-DEBE843A375D}" name="{7}" dataDxfId="18"/>
    <tableColumn id="9" xr3:uid="{C9BF6198-4453-435F-A3F7-6FB36BCA2423}" name="{8}" dataDxfId="17"/>
    <tableColumn id="10" xr3:uid="{7A54FC9A-5845-42E3-9DB5-79711999EB3D}" name="{9}" dataDxfId="16"/>
    <tableColumn id="12" xr3:uid="{EB244EEC-8AB0-42D6-8AE5-13F8508FBEC4}" name="{11,22}" dataDxfId="15"/>
    <tableColumn id="13" xr3:uid="{E75C5309-E89A-48CC-AC40-DBE8C6B688F8}" name="{12}" dataDxfId="14"/>
    <tableColumn id="16" xr3:uid="{DFB1F2E4-E071-4688-AC94-A3EA0586D7ED}" name="{15}" dataDxfId="13"/>
    <tableColumn id="17" xr3:uid="{190133F1-C607-4BB2-A983-F560CE630E22}" name="{16}" dataDxfId="12"/>
    <tableColumn id="18" xr3:uid="{684FDC92-1873-4909-98CC-0BC0BEA6F6FE}" name="{17}" dataDxfId="11"/>
    <tableColumn id="19" xr3:uid="{AF552F09-7CCE-43B3-B228-17D2A8BA585D}" name="{18}" dataDxfId="10"/>
    <tableColumn id="20" xr3:uid="{2A85E7A1-C1FA-4CC5-BE0E-0232D7FAB4D2}" name="{19}" dataDxfId="9"/>
    <tableColumn id="21" xr3:uid="{A259A8B9-3590-43B3-9B6E-6D7E73A9A7FA}" name="{20}" dataDxfId="8"/>
    <tableColumn id="22" xr3:uid="{3B7AF544-C7F6-41E9-B6E2-4BC10C9E0068}" name="{21}" dataDxfId="7"/>
    <tableColumn id="24" xr3:uid="{9206EF6D-082F-45C7-AAA2-5D4532936152}" name="{23}" dataDxfId="6"/>
    <tableColumn id="25" xr3:uid="{EF0F117B-527C-4EBB-BA9A-F35A7CD49521}" name="{24}" dataDxfId="5"/>
    <tableColumn id="26" xr3:uid="{469F7BFA-7348-4FC7-A36C-02267767C460}" name="{25}" dataDxfId="4"/>
    <tableColumn id="27" xr3:uid="{10B88F5F-92C9-4217-9262-69DB253A81A4}" name="{26}" dataDxfId="3"/>
    <tableColumn id="28" xr3:uid="{2C493DB6-7A2E-4EAA-B86E-C8EC11461D97}" name="{27}" dataDxfId="2"/>
    <tableColumn id="29" xr3:uid="{8E914DB2-A9FD-4B8F-AB2E-68EB9110A851}" name="{28}" dataDxfId="1"/>
    <tableColumn id="30" xr3:uid="{DA3517B5-9824-4B5D-A28B-36CF9099158B}" name="{29}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BC35-1DCF-B949-B442-4A532CF834FD}">
  <dimension ref="A1:CL67"/>
  <sheetViews>
    <sheetView topLeftCell="A19" zoomScaleNormal="100" workbookViewId="0">
      <selection activeCell="K36" sqref="K36"/>
    </sheetView>
  </sheetViews>
  <sheetFormatPr defaultColWidth="11" defaultRowHeight="15.75" x14ac:dyDescent="0.25"/>
  <sheetData>
    <row r="1" spans="1:80" x14ac:dyDescent="0.25">
      <c r="H1" s="1" t="s">
        <v>5</v>
      </c>
      <c r="O1" t="s">
        <v>8</v>
      </c>
      <c r="Z1" t="s">
        <v>12</v>
      </c>
      <c r="AK1" t="s">
        <v>13</v>
      </c>
      <c r="AV1" t="s">
        <v>14</v>
      </c>
      <c r="BG1" t="s">
        <v>15</v>
      </c>
      <c r="BR1" t="s">
        <v>18</v>
      </c>
    </row>
    <row r="2" spans="1:80" x14ac:dyDescent="0.25">
      <c r="A2" s="1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6</v>
      </c>
      <c r="I2" s="2">
        <v>37.4</v>
      </c>
      <c r="J2" s="2">
        <v>36.9</v>
      </c>
      <c r="K2" s="2">
        <v>36.5</v>
      </c>
      <c r="L2" s="2">
        <v>34.4</v>
      </c>
      <c r="M2" s="2">
        <v>36</v>
      </c>
      <c r="O2" t="s">
        <v>9</v>
      </c>
      <c r="P2" t="s">
        <v>10</v>
      </c>
      <c r="Q2" s="3" t="s">
        <v>11</v>
      </c>
      <c r="S2" t="s">
        <v>6</v>
      </c>
      <c r="T2" s="6">
        <f>AVERAGE(B3,B5,B6,B8,B15,B17,B16,B23)</f>
        <v>37.837499999999999</v>
      </c>
      <c r="U2" s="6">
        <f>AVERAGE(C3,C5,C6,C8,C15,C17,C16,C23)</f>
        <v>36.9375</v>
      </c>
      <c r="V2" s="6">
        <f>AVERAGE(D3,D5,D6,D8,D15,D17,D16,D23)</f>
        <v>36.4375</v>
      </c>
      <c r="W2" s="6">
        <f>AVERAGE(E3,E5,E6,E8,E15,E17,E16,E23)</f>
        <v>34.912500000000001</v>
      </c>
      <c r="X2" s="6">
        <f>AVERAGE(F3,F5,F6,F8,F15,F17,F16,F23)</f>
        <v>36.037500000000001</v>
      </c>
      <c r="Z2" t="s">
        <v>9</v>
      </c>
      <c r="AA2" t="s">
        <v>10</v>
      </c>
      <c r="AB2" s="3" t="s">
        <v>11</v>
      </c>
      <c r="AD2" t="s">
        <v>6</v>
      </c>
      <c r="AE2" s="6">
        <f>AVERAGE(B$3,B$5,B$6,B$8,B$12,B$15:B$17,B$23)</f>
        <v>37.922222222222224</v>
      </c>
      <c r="AF2" s="6">
        <f t="shared" ref="AF2:AI2" si="0">AVERAGE(C$3,C$5,C$6,C$8,C$12,C$15:C$17,C$23)</f>
        <v>37.066666666666663</v>
      </c>
      <c r="AG2" s="6">
        <f t="shared" si="0"/>
        <v>36.511111111111106</v>
      </c>
      <c r="AH2" s="6">
        <f t="shared" si="0"/>
        <v>34.877777777777773</v>
      </c>
      <c r="AI2" s="6">
        <f t="shared" si="0"/>
        <v>36.033333333333331</v>
      </c>
      <c r="AK2" t="s">
        <v>9</v>
      </c>
      <c r="AL2" t="s">
        <v>10</v>
      </c>
      <c r="AM2" s="3" t="s">
        <v>11</v>
      </c>
      <c r="AO2" t="s">
        <v>6</v>
      </c>
      <c r="AP2" s="6">
        <f>AVERAGE(B$3,B$5,B$6,B$7,B$8,B$12,B$15,B$16,B$17,B$23)</f>
        <v>38.03</v>
      </c>
      <c r="AQ2" s="6">
        <f t="shared" ref="AQ2:AT2" si="1">AVERAGE(C$3,C$5,C$6,C$7,C$8,C$12,C$15,C$16,C$17,C$23)</f>
        <v>37.14</v>
      </c>
      <c r="AR2" s="6">
        <f t="shared" si="1"/>
        <v>36.549999999999997</v>
      </c>
      <c r="AS2" s="6">
        <f t="shared" si="1"/>
        <v>34.83</v>
      </c>
      <c r="AT2" s="6">
        <f t="shared" si="1"/>
        <v>36.03</v>
      </c>
      <c r="AV2" t="s">
        <v>9</v>
      </c>
      <c r="AW2" t="s">
        <v>10</v>
      </c>
      <c r="AX2" s="3" t="s">
        <v>11</v>
      </c>
      <c r="AZ2" t="s">
        <v>6</v>
      </c>
      <c r="BA2" s="6">
        <f>AVERAGE(B$3:B$8,B$12,B$15:B$17,B$23)</f>
        <v>38.209090909090911</v>
      </c>
      <c r="BB2" s="6">
        <f t="shared" ref="BB2:BE2" si="2">AVERAGE(C$3:C$8,C$12,C$15:C$17,C$23)</f>
        <v>37.218181818181819</v>
      </c>
      <c r="BC2" s="6">
        <f t="shared" si="2"/>
        <v>36.6</v>
      </c>
      <c r="BD2" s="6">
        <f t="shared" si="2"/>
        <v>34.845454545454544</v>
      </c>
      <c r="BE2" s="6">
        <f t="shared" si="2"/>
        <v>36.027272727272731</v>
      </c>
      <c r="BG2" t="s">
        <v>9</v>
      </c>
      <c r="BH2" t="s">
        <v>10</v>
      </c>
      <c r="BI2" s="3" t="s">
        <v>11</v>
      </c>
      <c r="BK2" t="s">
        <v>6</v>
      </c>
      <c r="BL2" s="6">
        <f>AVERAGE(B$3,B$5:B$8,B$12,B$15:B$17,B$22,B$23)</f>
        <v>38.127272727272732</v>
      </c>
      <c r="BM2" s="6">
        <f t="shared" ref="BM2:BP2" si="3">AVERAGE(C$3,C$5:C$8,C$12,C$15:C$17,C$22,C$23)</f>
        <v>37.236363636363635</v>
      </c>
      <c r="BN2" s="6">
        <f t="shared" si="3"/>
        <v>36.554545454545455</v>
      </c>
      <c r="BO2" s="6">
        <f t="shared" si="3"/>
        <v>34.854545454545452</v>
      </c>
      <c r="BP2" s="6">
        <f t="shared" si="3"/>
        <v>36.109090909090909</v>
      </c>
      <c r="BR2" t="s">
        <v>9</v>
      </c>
      <c r="BS2" t="s">
        <v>10</v>
      </c>
      <c r="BT2" s="3" t="s">
        <v>11</v>
      </c>
      <c r="BW2" t="s">
        <v>6</v>
      </c>
      <c r="BX2" s="6">
        <f>AVERAGE(B$3,B$5:B$8,B$12,B$15:B$17,B$22,B$23)</f>
        <v>38.127272727272732</v>
      </c>
      <c r="BY2" s="6">
        <f t="shared" ref="BY2:CB2" si="4">AVERAGE(C$3,C$5:C$8,C$12,C$15:C$17,C$22,C$23)</f>
        <v>37.236363636363635</v>
      </c>
      <c r="BZ2" s="6">
        <f t="shared" si="4"/>
        <v>36.554545454545455</v>
      </c>
      <c r="CA2" s="6">
        <f t="shared" si="4"/>
        <v>34.854545454545452</v>
      </c>
      <c r="CB2" s="6">
        <f t="shared" si="4"/>
        <v>36.109090909090909</v>
      </c>
    </row>
    <row r="3" spans="1:80" x14ac:dyDescent="0.25">
      <c r="A3" s="1">
        <v>1</v>
      </c>
      <c r="B3" s="11">
        <v>37.4</v>
      </c>
      <c r="C3" s="11">
        <v>36.9</v>
      </c>
      <c r="D3" s="11">
        <v>36.5</v>
      </c>
      <c r="E3" s="11">
        <v>34.4</v>
      </c>
      <c r="F3" s="11">
        <v>36</v>
      </c>
      <c r="G3" s="8">
        <f>IF($BG3&lt;$BH3, 1, 2)</f>
        <v>1</v>
      </c>
      <c r="H3" t="s">
        <v>7</v>
      </c>
      <c r="I3" s="2">
        <v>40</v>
      </c>
      <c r="J3" s="2">
        <v>38</v>
      </c>
      <c r="K3" s="2">
        <v>37.1</v>
      </c>
      <c r="L3" s="2">
        <v>35</v>
      </c>
      <c r="M3" s="2">
        <v>36</v>
      </c>
      <c r="O3" s="6">
        <f>SQRT(SUMXMY2($I$2:$M$2,B3:F3))</f>
        <v>0</v>
      </c>
      <c r="P3" s="6">
        <f>SQRT(SUMXMY2($I$3:$M$3,B3:F3))</f>
        <v>2.9478805945967372</v>
      </c>
      <c r="Q3">
        <f>IF(O3&lt;P3, 1, 2)</f>
        <v>1</v>
      </c>
      <c r="S3" t="s">
        <v>7</v>
      </c>
      <c r="T3" s="6">
        <f>AVERAGE(B$4,B$7,B$9:B$14,B$18:B$22,B$24:B$31)</f>
        <v>39.776190476190472</v>
      </c>
      <c r="U3" s="6">
        <f t="shared" ref="U3:X3" si="5">AVERAGE(C$4,C$7,C$9:C$14,C$18:C$22,C$24:C$31)</f>
        <v>37.871428571428574</v>
      </c>
      <c r="V3" s="6">
        <f t="shared" si="5"/>
        <v>36.81428571428571</v>
      </c>
      <c r="W3" s="6">
        <f t="shared" si="5"/>
        <v>35.580952380952375</v>
      </c>
      <c r="X3" s="6">
        <f t="shared" si="5"/>
        <v>35.55238095238095</v>
      </c>
      <c r="Z3" s="6">
        <f>SQRT(SUMXMY2($T$2:$X$2,B3:F3))</f>
        <v>0.67880869911927555</v>
      </c>
      <c r="AA3" s="6">
        <f>SQRT(SUMXMY2($T$3:$X$3,B3:F3))</f>
        <v>2.8781489705362056</v>
      </c>
      <c r="AB3">
        <f>IF(Z3&lt;AA3, 1, 2)</f>
        <v>1</v>
      </c>
      <c r="AD3" t="s">
        <v>7</v>
      </c>
      <c r="AE3" s="6">
        <f>AVERAGE(B$4,B$7,B$9,B$10,B$11,B$13,B$14,B$18,B$19,B$20,B$21,B$22,B$24,B$25,B$26:B$31)</f>
        <v>39.835000000000001</v>
      </c>
      <c r="AF3" s="6">
        <f t="shared" ref="AF3:AI3" si="6">AVERAGE(C$4,C$7,C$9,C$10,C$11,C$13,C$14,C$18,C$19,C$20,C$21,C$22,C$24,C$25,C$26:C$31)</f>
        <v>37.86</v>
      </c>
      <c r="AG3" s="6">
        <f t="shared" si="6"/>
        <v>36.799999999999997</v>
      </c>
      <c r="AH3" s="6">
        <f t="shared" si="6"/>
        <v>35.630000000000003</v>
      </c>
      <c r="AI3" s="6">
        <f t="shared" si="6"/>
        <v>35.529999999999994</v>
      </c>
      <c r="AK3" s="6">
        <f>SQRT(SUMXMY2($AE$2:$AI$2,$B3:$F3))</f>
        <v>0.72801098892805127</v>
      </c>
      <c r="AL3" s="6">
        <f>SQRT(SUMXMY2($AE$3:$AI$3,$B3:$F3))</f>
        <v>2.945271634331887</v>
      </c>
      <c r="AM3">
        <f>IF(AK3&lt;AL3, 1, 2)</f>
        <v>1</v>
      </c>
      <c r="AO3" t="s">
        <v>7</v>
      </c>
      <c r="AP3" s="6">
        <f>AVERAGE(B$4,B$9,B$11,B$10,B$13,B$14,B$18,B$19,B$20,B$21,B$22,B$24:B$31)</f>
        <v>39.878947368421052</v>
      </c>
      <c r="AQ3" s="6">
        <f t="shared" ref="AQ3:AT3" si="7">AVERAGE(C$4,C$9,C$11,C$10,C$13,C$14,C$18,C$19,C$20,C$21,C$22,C$24:C$31)</f>
        <v>37.863157894736844</v>
      </c>
      <c r="AR3" s="6">
        <f t="shared" si="7"/>
        <v>36.794736842105266</v>
      </c>
      <c r="AS3" s="6">
        <f t="shared" si="7"/>
        <v>35.694736842105257</v>
      </c>
      <c r="AT3" s="6">
        <f t="shared" si="7"/>
        <v>35.505263157894731</v>
      </c>
      <c r="AV3" s="6">
        <f>SQRT(SUMXMY2($AP$2:$AT$2,$B3:$F3))</f>
        <v>0.80174809011310022</v>
      </c>
      <c r="AW3" s="6">
        <f>SQRT(SUMXMY2($AP$3:$AT$3,$B3:$F3))</f>
        <v>3.0134417241637101</v>
      </c>
      <c r="AX3">
        <f>IF(AV3&lt;AW3, 1, 2)</f>
        <v>1</v>
      </c>
      <c r="AY3" s="1"/>
      <c r="AZ3" t="s">
        <v>7</v>
      </c>
      <c r="BA3" s="6">
        <f>AVERAGE(B$4,B$9:B$11,B$13,B$14,B$18:B$22,B$24:B$31)</f>
        <v>39.878947368421052</v>
      </c>
      <c r="BB3" s="6">
        <f t="shared" ref="BB3:BE3" si="8">AVERAGE(C$4,C$9:C$11,C$13,C$14,C$18:C$22,C$24:C$31)</f>
        <v>37.863157894736844</v>
      </c>
      <c r="BC3" s="6">
        <f t="shared" si="8"/>
        <v>36.794736842105266</v>
      </c>
      <c r="BD3" s="6">
        <f t="shared" si="8"/>
        <v>35.694736842105257</v>
      </c>
      <c r="BE3" s="6">
        <f t="shared" si="8"/>
        <v>35.505263157894731</v>
      </c>
      <c r="BG3" s="6">
        <f>SQRT(SUMXMY2($BA$2:$BE$2,$B3:$F3))</f>
        <v>0.98236516749834746</v>
      </c>
      <c r="BH3" s="6">
        <f>SQRT(SUMXMY2($BA$3:$BE$3,$B3:$F3))</f>
        <v>3.0134417241637101</v>
      </c>
      <c r="BI3" s="8">
        <f>IF($BG3&lt;$BH3, 1, 2)</f>
        <v>1</v>
      </c>
      <c r="BJ3" s="1">
        <v>1</v>
      </c>
      <c r="BK3" t="s">
        <v>7</v>
      </c>
      <c r="BL3" s="6">
        <f>AVERAGE(B$4,B$9:B$11,B$13,B$14,B$18:B$21,B$24:B$31)</f>
        <v>39.922222222222224</v>
      </c>
      <c r="BM3" s="6">
        <f t="shared" ref="BM3:BP3" si="9">AVERAGE(C7,C9,C10,C12,C14,C18:C21,C23,C25,C26,C29:C30)</f>
        <v>37.835714285714289</v>
      </c>
      <c r="BN3" s="6">
        <f t="shared" si="9"/>
        <v>36.828571428571422</v>
      </c>
      <c r="BO3" s="6">
        <f t="shared" si="9"/>
        <v>35.471428571428575</v>
      </c>
      <c r="BP3" s="6">
        <f t="shared" si="9"/>
        <v>35.478571428571421</v>
      </c>
      <c r="BR3" s="6">
        <f>SQRT(SUMXMY2($BL$2:$BP$2,$B3:$F3))</f>
        <v>0.92927591113095809</v>
      </c>
      <c r="BS3" s="6">
        <f>SQRT(SUMXMY2($BL$3:$BP$3,$B3:$F3))</f>
        <v>2.960569587969589</v>
      </c>
      <c r="BT3" s="7">
        <f>IF(BR3&lt;BS3, 1, 2)</f>
        <v>1</v>
      </c>
      <c r="BU3" s="1">
        <v>1</v>
      </c>
      <c r="BW3" t="s">
        <v>7</v>
      </c>
      <c r="BX3" s="6">
        <f>AVERAGE(B$4,B$9:B$11,B$13,B$14,B$18:B$21,B$24:B$31)</f>
        <v>39.922222222222224</v>
      </c>
      <c r="BY3" s="6">
        <f t="shared" ref="BY3:CB3" si="10">AVERAGE(C$4,C$9:C$11,C$13,C$14,C$18:C$21,C$24:C$31)</f>
        <v>37.844444444444449</v>
      </c>
      <c r="BZ3" s="6">
        <f t="shared" si="10"/>
        <v>36.805555555555564</v>
      </c>
      <c r="CA3" s="6">
        <f t="shared" si="10"/>
        <v>35.727777777777774</v>
      </c>
      <c r="CB3" s="6">
        <f t="shared" si="10"/>
        <v>35.42777777777777</v>
      </c>
    </row>
    <row r="4" spans="1:80" x14ac:dyDescent="0.25">
      <c r="A4" s="1">
        <v>2</v>
      </c>
      <c r="B4" s="10">
        <v>40</v>
      </c>
      <c r="C4" s="10">
        <v>38</v>
      </c>
      <c r="D4" s="10">
        <v>37.1</v>
      </c>
      <c r="E4" s="10">
        <v>35</v>
      </c>
      <c r="F4" s="10">
        <v>36</v>
      </c>
      <c r="G4" s="8">
        <f t="shared" ref="G4:G31" si="11">IF($BG4&lt;$BH4, 1, 2)</f>
        <v>2</v>
      </c>
      <c r="O4" s="6">
        <f>SQRT(SUMXMY2($I$2:$M$2,B4:F4))</f>
        <v>2.9478805945967372</v>
      </c>
      <c r="P4" s="6">
        <f t="shared" ref="P4:P31" si="12">SQRT(SUMXMY2($I$3:$M$3,B4:F4))</f>
        <v>0</v>
      </c>
      <c r="Q4">
        <f t="shared" ref="Q4:Q31" si="13">IF(O4&lt;P4, 1, 2)</f>
        <v>2</v>
      </c>
      <c r="Z4" s="6">
        <f t="shared" ref="Z4:Z31" si="14">SQRT(SUMXMY2($T$2:$X$2,B4:F4))</f>
        <v>2.5006561638897917</v>
      </c>
      <c r="AA4" s="6">
        <f t="shared" ref="AA4:AA31" si="15">SQRT(SUMXMY2($T$3:$X$3,B4:F4))</f>
        <v>0.828325086532813</v>
      </c>
      <c r="AB4">
        <f t="shared" ref="AB4:AB31" si="16">IF(Z4&lt;AA4, 1, 2)</f>
        <v>2</v>
      </c>
      <c r="AK4" s="6">
        <f t="shared" ref="AK4:AK31" si="17">SQRT(SUMXMY2($AE$2:$AI$2,$B4:$F4))</f>
        <v>2.3560796062763072</v>
      </c>
      <c r="AL4" s="6">
        <f t="shared" ref="AL4:AL31" si="18">SQRT(SUMXMY2($AE$3:$AI$3,$B4:$F4))</f>
        <v>0.86869154479597144</v>
      </c>
      <c r="AM4">
        <f t="shared" ref="AM4:AM31" si="19">IF(AK4&lt;AL4, 1, 2)</f>
        <v>2</v>
      </c>
      <c r="AV4" s="6">
        <f t="shared" ref="AV4:AV31" si="20">SQRT(SUMXMY2($AP$2:$AT$2,$B4:$F4))</f>
        <v>2.2254887103735213</v>
      </c>
      <c r="AW4" s="6">
        <f t="shared" ref="AW4:AW31" si="21">SQRT(SUMXMY2($AP$3:$AT$3,$B4:$F4))</f>
        <v>0.92411520908790712</v>
      </c>
      <c r="AX4">
        <f t="shared" ref="AX4:AX31" si="22">IF(AV4&lt;AW4, 1, 2)</f>
        <v>2</v>
      </c>
      <c r="AY4" s="1"/>
      <c r="BG4" s="6">
        <f t="shared" ref="BG4:BG31" si="23">SQRT(SUMXMY2($BA$2:$BE$2,$B4:$F4))</f>
        <v>2.023171554885018</v>
      </c>
      <c r="BH4" s="6">
        <f t="shared" ref="BH4:BH31" si="24">SQRT(SUMXMY2($BA$3:$BE$3,$B4:$F4))</f>
        <v>0.92411520908790712</v>
      </c>
      <c r="BI4" s="8">
        <f t="shared" ref="BI4:BI31" si="25">IF($BG4&lt;$BH4, 1, 2)</f>
        <v>2</v>
      </c>
      <c r="BJ4" s="1">
        <v>2</v>
      </c>
      <c r="BL4" s="6"/>
      <c r="BM4" s="6"/>
      <c r="BN4" s="6"/>
      <c r="BO4" s="6"/>
      <c r="BP4" s="6"/>
      <c r="BR4" s="6">
        <f t="shared" ref="BR4:BR31" si="26">SQRT(SUMXMY2($BL$2:$BP$2,$B4:$F4))</f>
        <v>2.1025761451802354</v>
      </c>
      <c r="BS4" s="6">
        <f t="shared" ref="BS4:BS31" si="27">SQRT(SUMXMY2($BL$3:$BP$3,$B4:$F4))</f>
        <v>0.77514211670080924</v>
      </c>
      <c r="BT4" s="7">
        <f t="shared" ref="BT4:BT31" si="28">IF(BR4&lt;BS4, 1, 2)</f>
        <v>2</v>
      </c>
      <c r="BU4" s="1">
        <v>2</v>
      </c>
    </row>
    <row r="5" spans="1:80" x14ac:dyDescent="0.25">
      <c r="A5" s="1">
        <v>3</v>
      </c>
      <c r="B5" s="11">
        <v>38.200000000000003</v>
      </c>
      <c r="C5" s="11">
        <v>37.4</v>
      </c>
      <c r="D5" s="11">
        <v>36.700000000000003</v>
      </c>
      <c r="E5" s="11">
        <v>34.9</v>
      </c>
      <c r="F5" s="11">
        <v>36</v>
      </c>
      <c r="G5" s="8">
        <f t="shared" si="11"/>
        <v>1</v>
      </c>
      <c r="O5" s="6">
        <f t="shared" ref="O5:O31" si="29">SQRT(SUMXMY2($I$2:$M$2,B5:F5))</f>
        <v>1.0862780491200252</v>
      </c>
      <c r="P5" s="6">
        <f t="shared" si="12"/>
        <v>1.9416487838947574</v>
      </c>
      <c r="Q5">
        <f t="shared" si="13"/>
        <v>1</v>
      </c>
      <c r="Z5" s="6">
        <f t="shared" si="14"/>
        <v>0.6448110188264492</v>
      </c>
      <c r="AA5" s="6">
        <f t="shared" si="15"/>
        <v>1.839494902574784</v>
      </c>
      <c r="AB5">
        <f t="shared" si="16"/>
        <v>1</v>
      </c>
      <c r="AK5" s="6">
        <f t="shared" si="17"/>
        <v>0.47492689495917229</v>
      </c>
      <c r="AL5" s="6">
        <f t="shared" si="18"/>
        <v>1.9101374296107609</v>
      </c>
      <c r="AM5">
        <f t="shared" si="19"/>
        <v>1</v>
      </c>
      <c r="AV5" s="6">
        <f t="shared" si="20"/>
        <v>0.35327043465311581</v>
      </c>
      <c r="AW5" s="6">
        <f t="shared" si="21"/>
        <v>1.9795771674205689</v>
      </c>
      <c r="AX5">
        <f t="shared" si="22"/>
        <v>1</v>
      </c>
      <c r="AY5" s="1"/>
      <c r="BG5" s="6">
        <f t="shared" si="23"/>
        <v>0.21647056181437507</v>
      </c>
      <c r="BH5" s="6">
        <f t="shared" si="24"/>
        <v>1.9795771674205689</v>
      </c>
      <c r="BI5" s="8">
        <f t="shared" si="25"/>
        <v>1</v>
      </c>
      <c r="BJ5" s="1">
        <v>3</v>
      </c>
      <c r="BR5" s="6">
        <f t="shared" si="26"/>
        <v>0.25921049871606061</v>
      </c>
      <c r="BS5" s="6">
        <f t="shared" si="27"/>
        <v>1.941866447797945</v>
      </c>
      <c r="BT5" s="7">
        <f t="shared" si="28"/>
        <v>1</v>
      </c>
      <c r="BU5" s="1">
        <v>3</v>
      </c>
    </row>
    <row r="6" spans="1:80" x14ac:dyDescent="0.25">
      <c r="A6" s="1">
        <v>4</v>
      </c>
      <c r="B6" s="11">
        <v>37.4</v>
      </c>
      <c r="C6" s="11">
        <v>36.9</v>
      </c>
      <c r="D6" s="11">
        <v>36.799999999999997</v>
      </c>
      <c r="E6" s="11">
        <v>35</v>
      </c>
      <c r="F6" s="11">
        <v>37</v>
      </c>
      <c r="G6" s="8">
        <f t="shared" si="11"/>
        <v>1</v>
      </c>
      <c r="O6" s="6">
        <f t="shared" si="29"/>
        <v>1.2041594578792296</v>
      </c>
      <c r="P6" s="6">
        <f t="shared" si="12"/>
        <v>3.0099833886584846</v>
      </c>
      <c r="Q6">
        <f t="shared" si="13"/>
        <v>1</v>
      </c>
      <c r="Z6" s="6">
        <f t="shared" si="14"/>
        <v>1.1217313626711143</v>
      </c>
      <c r="AA6" s="6">
        <f t="shared" si="15"/>
        <v>3.0038750483537826</v>
      </c>
      <c r="AB6">
        <f t="shared" si="16"/>
        <v>1</v>
      </c>
      <c r="AK6" s="6">
        <f t="shared" si="17"/>
        <v>1.1547005383792555</v>
      </c>
      <c r="AL6" s="6">
        <f t="shared" si="18"/>
        <v>3.0673482032531019</v>
      </c>
      <c r="AM6">
        <f t="shared" si="19"/>
        <v>1</v>
      </c>
      <c r="AV6" s="6">
        <f t="shared" si="20"/>
        <v>1.2193440859740956</v>
      </c>
      <c r="AW6" s="6">
        <f t="shared" si="21"/>
        <v>3.1288621563360408</v>
      </c>
      <c r="AX6">
        <f t="shared" si="22"/>
        <v>1</v>
      </c>
      <c r="AY6" s="1"/>
      <c r="BG6" s="6">
        <f t="shared" si="23"/>
        <v>1.3288906701542977</v>
      </c>
      <c r="BH6" s="6">
        <f t="shared" si="24"/>
        <v>3.1288621563360408</v>
      </c>
      <c r="BI6" s="8">
        <f t="shared" si="25"/>
        <v>1</v>
      </c>
      <c r="BJ6" s="1">
        <v>4</v>
      </c>
      <c r="BR6" s="6">
        <f t="shared" si="26"/>
        <v>1.2317427014781277</v>
      </c>
      <c r="BS6" s="6">
        <f t="shared" si="27"/>
        <v>3.1264952079301889</v>
      </c>
      <c r="BT6" s="7">
        <f t="shared" si="28"/>
        <v>1</v>
      </c>
      <c r="BU6" s="1">
        <v>4</v>
      </c>
    </row>
    <row r="7" spans="1:80" x14ac:dyDescent="0.25">
      <c r="A7" s="1">
        <v>5</v>
      </c>
      <c r="B7" s="11">
        <v>39</v>
      </c>
      <c r="C7" s="11">
        <v>37.799999999999997</v>
      </c>
      <c r="D7" s="11">
        <v>36.9</v>
      </c>
      <c r="E7" s="11">
        <v>34.4</v>
      </c>
      <c r="F7" s="11">
        <v>36</v>
      </c>
      <c r="G7" s="8">
        <f t="shared" si="11"/>
        <v>1</v>
      </c>
      <c r="O7" s="6">
        <f t="shared" si="29"/>
        <v>1.8788294228055937</v>
      </c>
      <c r="P7" s="6">
        <f t="shared" si="12"/>
        <v>1.2000000000000017</v>
      </c>
      <c r="Q7">
        <f t="shared" si="13"/>
        <v>2</v>
      </c>
      <c r="Z7" s="6">
        <f t="shared" si="14"/>
        <v>1.6041450214989916</v>
      </c>
      <c r="AA7" s="6">
        <f t="shared" si="15"/>
        <v>1.4865839945287658</v>
      </c>
      <c r="AB7">
        <f t="shared" si="16"/>
        <v>2</v>
      </c>
      <c r="AK7" s="6">
        <f t="shared" si="17"/>
        <v>1.4422205101855945</v>
      </c>
      <c r="AL7" s="6">
        <f t="shared" si="18"/>
        <v>1.5635296607356117</v>
      </c>
      <c r="AM7">
        <f t="shared" si="19"/>
        <v>1</v>
      </c>
      <c r="AV7" s="6">
        <f t="shared" si="20"/>
        <v>1.2979984591670339</v>
      </c>
      <c r="AW7" s="6">
        <f t="shared" si="21"/>
        <v>1.6458206955111623</v>
      </c>
      <c r="AX7">
        <f t="shared" si="22"/>
        <v>1</v>
      </c>
      <c r="AY7" s="1"/>
      <c r="BG7" s="6">
        <f t="shared" si="23"/>
        <v>1.1194744930081522</v>
      </c>
      <c r="BH7" s="6">
        <f t="shared" si="24"/>
        <v>1.6458206955111623</v>
      </c>
      <c r="BI7" s="8">
        <f t="shared" si="25"/>
        <v>1</v>
      </c>
      <c r="BJ7" s="1">
        <v>5</v>
      </c>
      <c r="BR7" s="6">
        <f t="shared" si="26"/>
        <v>1.1904579298087841</v>
      </c>
      <c r="BS7" s="6">
        <f t="shared" si="27"/>
        <v>1.5088798219064485</v>
      </c>
      <c r="BT7" s="7">
        <f t="shared" si="28"/>
        <v>1</v>
      </c>
      <c r="BU7" s="1">
        <v>5</v>
      </c>
    </row>
    <row r="8" spans="1:80" x14ac:dyDescent="0.25">
      <c r="A8" s="1">
        <v>6</v>
      </c>
      <c r="B8" s="11">
        <v>37.4</v>
      </c>
      <c r="C8" s="11">
        <v>36.9</v>
      </c>
      <c r="D8" s="11">
        <v>36</v>
      </c>
      <c r="E8" s="11">
        <v>34.1</v>
      </c>
      <c r="F8" s="11">
        <v>36</v>
      </c>
      <c r="G8" s="8">
        <f t="shared" si="11"/>
        <v>1</v>
      </c>
      <c r="O8" s="6">
        <f t="shared" si="29"/>
        <v>0.58309518948452854</v>
      </c>
      <c r="P8" s="6">
        <f t="shared" si="12"/>
        <v>3.1606961258558233</v>
      </c>
      <c r="Q8">
        <f t="shared" si="13"/>
        <v>1</v>
      </c>
      <c r="Z8" s="6">
        <f t="shared" si="14"/>
        <v>1.0226344654860797</v>
      </c>
      <c r="AA8" s="6">
        <f t="shared" si="15"/>
        <v>3.1058973968010837</v>
      </c>
      <c r="AB8">
        <f t="shared" si="16"/>
        <v>1</v>
      </c>
      <c r="AK8" s="6">
        <f t="shared" si="17"/>
        <v>1.0806376718298161</v>
      </c>
      <c r="AL8" s="6">
        <f t="shared" si="18"/>
        <v>3.1705874849939115</v>
      </c>
      <c r="AM8">
        <f t="shared" si="19"/>
        <v>1</v>
      </c>
      <c r="AV8" s="6">
        <f t="shared" si="20"/>
        <v>1.1361337949379011</v>
      </c>
      <c r="AW8" s="6">
        <f t="shared" si="21"/>
        <v>3.2391989707795301</v>
      </c>
      <c r="AX8">
        <f t="shared" si="22"/>
        <v>1</v>
      </c>
      <c r="AY8" s="1"/>
      <c r="BG8" s="6">
        <f t="shared" si="23"/>
        <v>1.2931798210561363</v>
      </c>
      <c r="BH8" s="6">
        <f t="shared" si="24"/>
        <v>3.2391989707795301</v>
      </c>
      <c r="BI8" s="8">
        <f t="shared" si="25"/>
        <v>1</v>
      </c>
      <c r="BJ8" s="1">
        <v>6</v>
      </c>
      <c r="BR8" s="6">
        <f t="shared" si="26"/>
        <v>1.2372657136933014</v>
      </c>
      <c r="BS8" s="6">
        <f t="shared" si="27"/>
        <v>3.1743347108707649</v>
      </c>
      <c r="BT8" s="7">
        <f t="shared" si="28"/>
        <v>1</v>
      </c>
      <c r="BU8" s="1">
        <v>6</v>
      </c>
    </row>
    <row r="9" spans="1:80" x14ac:dyDescent="0.25">
      <c r="A9" s="1">
        <v>7</v>
      </c>
      <c r="B9" s="10">
        <v>40.1</v>
      </c>
      <c r="C9" s="10">
        <v>38</v>
      </c>
      <c r="D9" s="10">
        <v>36.299999999999997</v>
      </c>
      <c r="E9" s="10">
        <v>33.9</v>
      </c>
      <c r="F9" s="10">
        <v>37</v>
      </c>
      <c r="G9" s="8">
        <f t="shared" si="11"/>
        <v>2</v>
      </c>
      <c r="O9" s="6">
        <f t="shared" si="29"/>
        <v>3.1288975694324059</v>
      </c>
      <c r="P9" s="6">
        <f t="shared" si="12"/>
        <v>1.6911534525287792</v>
      </c>
      <c r="Q9">
        <f t="shared" si="13"/>
        <v>2</v>
      </c>
      <c r="Z9" s="6">
        <f t="shared" si="14"/>
        <v>2.8667544802441691</v>
      </c>
      <c r="AA9" s="6">
        <f t="shared" si="15"/>
        <v>2.3037089290819632</v>
      </c>
      <c r="AB9">
        <f t="shared" si="16"/>
        <v>2</v>
      </c>
      <c r="AK9" s="6">
        <f t="shared" si="17"/>
        <v>2.7475241379993167</v>
      </c>
      <c r="AL9" s="6">
        <f t="shared" si="18"/>
        <v>2.3438483312706118</v>
      </c>
      <c r="AM9">
        <f t="shared" si="19"/>
        <v>2</v>
      </c>
      <c r="AV9" s="6">
        <f t="shared" si="20"/>
        <v>2.6254142530275097</v>
      </c>
      <c r="AW9" s="6">
        <f t="shared" si="21"/>
        <v>2.4015980367650855</v>
      </c>
      <c r="AX9">
        <f t="shared" si="22"/>
        <v>2</v>
      </c>
      <c r="AY9" s="1"/>
      <c r="BG9" s="6">
        <f t="shared" si="23"/>
        <v>2.4732285588138079</v>
      </c>
      <c r="BH9" s="6">
        <f t="shared" si="24"/>
        <v>2.4015980367650855</v>
      </c>
      <c r="BI9" s="8">
        <f t="shared" si="25"/>
        <v>2</v>
      </c>
      <c r="BJ9" s="1">
        <v>7</v>
      </c>
      <c r="BR9" s="6">
        <f t="shared" si="26"/>
        <v>2.4988923165909616</v>
      </c>
      <c r="BS9" s="6">
        <f t="shared" si="27"/>
        <v>2.2632090363802617</v>
      </c>
      <c r="BT9" s="7">
        <f t="shared" si="28"/>
        <v>2</v>
      </c>
      <c r="BU9" s="1">
        <v>7</v>
      </c>
    </row>
    <row r="10" spans="1:80" x14ac:dyDescent="0.25">
      <c r="A10" s="1">
        <v>8</v>
      </c>
      <c r="B10" s="10">
        <v>38.299999999999997</v>
      </c>
      <c r="C10" s="10">
        <v>37.9</v>
      </c>
      <c r="D10" s="10">
        <v>37.200000000000003</v>
      </c>
      <c r="E10" s="10">
        <v>36</v>
      </c>
      <c r="F10" s="10">
        <v>35.1</v>
      </c>
      <c r="G10" s="8">
        <f t="shared" si="11"/>
        <v>2</v>
      </c>
      <c r="O10" s="6">
        <f t="shared" si="29"/>
        <v>2.3811761799581324</v>
      </c>
      <c r="P10" s="6">
        <f t="shared" si="12"/>
        <v>2.1725560982400451</v>
      </c>
      <c r="Q10">
        <f t="shared" si="13"/>
        <v>2</v>
      </c>
      <c r="Z10" s="6">
        <f t="shared" si="14"/>
        <v>1.9450658729205028</v>
      </c>
      <c r="AA10" s="6">
        <f t="shared" si="15"/>
        <v>1.6458978072276351</v>
      </c>
      <c r="AB10">
        <f t="shared" si="16"/>
        <v>2</v>
      </c>
      <c r="AK10" s="6">
        <f t="shared" si="17"/>
        <v>1.8553226733434374</v>
      </c>
      <c r="AL10" s="6">
        <f t="shared" si="18"/>
        <v>1.6851186901817947</v>
      </c>
      <c r="AM10">
        <f t="shared" si="19"/>
        <v>2</v>
      </c>
      <c r="AV10" s="6">
        <f t="shared" si="20"/>
        <v>1.8184608876739707</v>
      </c>
      <c r="AW10" s="6">
        <f t="shared" si="21"/>
        <v>1.707657513327977</v>
      </c>
      <c r="AX10">
        <f t="shared" si="22"/>
        <v>2</v>
      </c>
      <c r="AY10" s="1"/>
      <c r="BG10" s="6">
        <f t="shared" si="23"/>
        <v>1.739525916226357</v>
      </c>
      <c r="BH10" s="6">
        <f t="shared" si="24"/>
        <v>1.707657513327977</v>
      </c>
      <c r="BI10" s="8">
        <f t="shared" si="25"/>
        <v>2</v>
      </c>
      <c r="BJ10" s="1">
        <v>8</v>
      </c>
      <c r="BR10" s="6">
        <f t="shared" si="26"/>
        <v>1.7936527207474231</v>
      </c>
      <c r="BS10" s="6">
        <f t="shared" si="27"/>
        <v>1.7878481078209534</v>
      </c>
      <c r="BT10" s="7">
        <f t="shared" si="28"/>
        <v>2</v>
      </c>
      <c r="BU10" s="1">
        <v>8</v>
      </c>
    </row>
    <row r="11" spans="1:80" x14ac:dyDescent="0.25">
      <c r="A11" s="1">
        <v>9</v>
      </c>
      <c r="B11" s="10">
        <v>39</v>
      </c>
      <c r="C11" s="10">
        <v>38</v>
      </c>
      <c r="D11" s="10">
        <v>36.6</v>
      </c>
      <c r="E11" s="10">
        <v>36</v>
      </c>
      <c r="F11" s="10">
        <v>34.5</v>
      </c>
      <c r="G11" s="8">
        <f t="shared" si="11"/>
        <v>2</v>
      </c>
      <c r="O11" s="6">
        <f t="shared" si="29"/>
        <v>2.9308701779505713</v>
      </c>
      <c r="P11" s="6">
        <f t="shared" si="12"/>
        <v>2.1213203435596424</v>
      </c>
      <c r="Q11">
        <f t="shared" si="13"/>
        <v>2</v>
      </c>
      <c r="Z11" s="6">
        <f t="shared" si="14"/>
        <v>2.4603416937490623</v>
      </c>
      <c r="AA11" s="6">
        <f t="shared" si="15"/>
        <v>1.3957174538151853</v>
      </c>
      <c r="AB11">
        <f t="shared" si="16"/>
        <v>2</v>
      </c>
      <c r="AK11" s="6">
        <f t="shared" si="17"/>
        <v>2.3772065772900599</v>
      </c>
      <c r="AL11" s="6">
        <f t="shared" si="18"/>
        <v>1.3980790392534987</v>
      </c>
      <c r="AM11">
        <f t="shared" si="19"/>
        <v>2</v>
      </c>
      <c r="AV11" s="6">
        <f t="shared" si="20"/>
        <v>2.3222402976436363</v>
      </c>
      <c r="AW11" s="6">
        <f t="shared" si="21"/>
        <v>1.3903007905085265</v>
      </c>
      <c r="AX11">
        <f t="shared" si="22"/>
        <v>2</v>
      </c>
      <c r="AY11" s="1"/>
      <c r="BG11" s="6">
        <f t="shared" si="23"/>
        <v>2.214116990943972</v>
      </c>
      <c r="BH11" s="6">
        <f t="shared" si="24"/>
        <v>1.3903007905085265</v>
      </c>
      <c r="BI11" s="8">
        <f t="shared" si="25"/>
        <v>2</v>
      </c>
      <c r="BJ11" s="1">
        <v>9</v>
      </c>
      <c r="BR11" s="6">
        <f t="shared" si="26"/>
        <v>2.290873015588974</v>
      </c>
      <c r="BS11" s="6">
        <f t="shared" si="27"/>
        <v>1.4719776890144742</v>
      </c>
      <c r="BT11" s="7">
        <f t="shared" si="28"/>
        <v>2</v>
      </c>
      <c r="BU11" s="1">
        <v>9</v>
      </c>
    </row>
    <row r="12" spans="1:80" x14ac:dyDescent="0.25">
      <c r="A12" s="1">
        <v>10</v>
      </c>
      <c r="B12" s="11">
        <v>38.6</v>
      </c>
      <c r="C12" s="11">
        <v>38.1</v>
      </c>
      <c r="D12" s="11">
        <v>37.1</v>
      </c>
      <c r="E12" s="11">
        <v>34.6</v>
      </c>
      <c r="F12" s="11">
        <v>36</v>
      </c>
      <c r="G12" s="8">
        <f t="shared" si="11"/>
        <v>1</v>
      </c>
      <c r="O12" s="6">
        <f t="shared" si="29"/>
        <v>1.8110770276274879</v>
      </c>
      <c r="P12" s="6">
        <f t="shared" si="12"/>
        <v>1.4594519519326408</v>
      </c>
      <c r="Q12">
        <f t="shared" si="13"/>
        <v>2</v>
      </c>
      <c r="Z12" s="6">
        <f t="shared" si="14"/>
        <v>1.5718718936351046</v>
      </c>
      <c r="AA12" s="6">
        <f t="shared" si="15"/>
        <v>1.6370497771262462</v>
      </c>
      <c r="AB12">
        <f t="shared" si="16"/>
        <v>1</v>
      </c>
      <c r="AK12" s="6">
        <f t="shared" si="17"/>
        <v>1.3972194610089843</v>
      </c>
      <c r="AL12" s="6">
        <f t="shared" si="18"/>
        <v>1.7189022659825688</v>
      </c>
      <c r="AM12">
        <f t="shared" si="19"/>
        <v>1</v>
      </c>
      <c r="AV12" s="6">
        <f t="shared" si="20"/>
        <v>1.2660173774478789</v>
      </c>
      <c r="AW12" s="6">
        <f t="shared" si="21"/>
        <v>1.796719078204315</v>
      </c>
      <c r="AX12">
        <f t="shared" si="22"/>
        <v>1</v>
      </c>
      <c r="AY12" s="1"/>
      <c r="BG12" s="6">
        <f t="shared" si="23"/>
        <v>1.1141835390444816</v>
      </c>
      <c r="BH12" s="6">
        <f t="shared" si="24"/>
        <v>1.796719078204315</v>
      </c>
      <c r="BI12" s="8">
        <f t="shared" si="25"/>
        <v>1</v>
      </c>
      <c r="BJ12" s="1">
        <v>10</v>
      </c>
      <c r="BR12" s="6">
        <f t="shared" si="26"/>
        <v>1.1591176467504349</v>
      </c>
      <c r="BS12" s="6">
        <f t="shared" si="27"/>
        <v>1.7096980795759338</v>
      </c>
      <c r="BT12" s="7">
        <f t="shared" si="28"/>
        <v>1</v>
      </c>
      <c r="BU12" s="1">
        <v>10</v>
      </c>
    </row>
    <row r="13" spans="1:80" x14ac:dyDescent="0.25">
      <c r="A13" s="1">
        <v>11</v>
      </c>
      <c r="B13" s="10">
        <v>39.299999999999997</v>
      </c>
      <c r="C13" s="10">
        <v>37.5</v>
      </c>
      <c r="D13" s="10">
        <v>36.200000000000003</v>
      </c>
      <c r="E13" s="10">
        <v>35.200000000000003</v>
      </c>
      <c r="F13" s="10">
        <v>36</v>
      </c>
      <c r="G13" s="8">
        <f t="shared" si="11"/>
        <v>2</v>
      </c>
      <c r="O13" s="6">
        <f t="shared" si="29"/>
        <v>2.1679483388678804</v>
      </c>
      <c r="P13" s="6">
        <f t="shared" si="12"/>
        <v>1.2609520212918501</v>
      </c>
      <c r="Q13">
        <f t="shared" si="13"/>
        <v>2</v>
      </c>
      <c r="Z13" s="6">
        <f t="shared" si="14"/>
        <v>1.6111428397258869</v>
      </c>
      <c r="AA13" s="6">
        <f t="shared" si="15"/>
        <v>1.0428571428571363</v>
      </c>
      <c r="AB13">
        <f t="shared" si="16"/>
        <v>2</v>
      </c>
      <c r="AK13" s="6">
        <f t="shared" si="17"/>
        <v>1.5125401739384536</v>
      </c>
      <c r="AL13" s="6">
        <f t="shared" si="18"/>
        <v>1.0870257586644403</v>
      </c>
      <c r="AM13">
        <f t="shared" si="19"/>
        <v>2</v>
      </c>
      <c r="AV13" s="6">
        <f t="shared" si="20"/>
        <v>1.4152031656267552</v>
      </c>
      <c r="AW13" s="6">
        <f t="shared" si="21"/>
        <v>1.1446854192926872</v>
      </c>
      <c r="AX13">
        <f t="shared" si="22"/>
        <v>2</v>
      </c>
      <c r="AY13" s="1"/>
      <c r="BG13" s="6">
        <f t="shared" si="23"/>
        <v>1.2473774141065455</v>
      </c>
      <c r="BH13" s="6">
        <f t="shared" si="24"/>
        <v>1.1446854192926872</v>
      </c>
      <c r="BI13" s="8">
        <f t="shared" si="25"/>
        <v>2</v>
      </c>
      <c r="BJ13" s="1">
        <v>11</v>
      </c>
      <c r="BR13" s="6">
        <f t="shared" si="26"/>
        <v>1.304505859392769</v>
      </c>
      <c r="BS13" s="6">
        <f t="shared" si="27"/>
        <v>1.1137898548496217</v>
      </c>
      <c r="BT13" s="7">
        <f t="shared" si="28"/>
        <v>2</v>
      </c>
      <c r="BU13" s="1">
        <v>11</v>
      </c>
    </row>
    <row r="14" spans="1:80" x14ac:dyDescent="0.25">
      <c r="A14" s="1">
        <v>12</v>
      </c>
      <c r="B14" s="10">
        <v>41.5</v>
      </c>
      <c r="C14" s="10">
        <v>38.1</v>
      </c>
      <c r="D14" s="10">
        <v>37.1</v>
      </c>
      <c r="E14" s="10">
        <v>36</v>
      </c>
      <c r="F14" s="10">
        <v>35</v>
      </c>
      <c r="G14" s="8">
        <f t="shared" si="11"/>
        <v>2</v>
      </c>
      <c r="O14" s="6">
        <f t="shared" si="29"/>
        <v>4.7085029467974246</v>
      </c>
      <c r="P14" s="6">
        <f t="shared" si="12"/>
        <v>2.0639767440550294</v>
      </c>
      <c r="Q14">
        <f t="shared" si="13"/>
        <v>2</v>
      </c>
      <c r="Z14" s="6">
        <f t="shared" si="14"/>
        <v>4.1789090980781118</v>
      </c>
      <c r="AA14" s="6">
        <f t="shared" si="15"/>
        <v>1.8937060091206379</v>
      </c>
      <c r="AB14">
        <f t="shared" si="16"/>
        <v>2</v>
      </c>
      <c r="AK14" s="6">
        <f t="shared" si="17"/>
        <v>4.0672130780452402</v>
      </c>
      <c r="AL14" s="6">
        <f t="shared" si="18"/>
        <v>1.8269168016086534</v>
      </c>
      <c r="AM14">
        <f t="shared" si="19"/>
        <v>2</v>
      </c>
      <c r="AV14" s="6">
        <f t="shared" si="20"/>
        <v>3.9616663160846857</v>
      </c>
      <c r="AW14" s="6">
        <f t="shared" si="21"/>
        <v>1.7679275627230913</v>
      </c>
      <c r="AX14">
        <f t="shared" si="22"/>
        <v>2</v>
      </c>
      <c r="AY14" s="1"/>
      <c r="BG14" s="6">
        <f t="shared" si="23"/>
        <v>3.7743807986507063</v>
      </c>
      <c r="BH14" s="6">
        <f t="shared" si="24"/>
        <v>1.7679275627230913</v>
      </c>
      <c r="BI14" s="8">
        <f t="shared" si="25"/>
        <v>2</v>
      </c>
      <c r="BJ14" s="1">
        <v>12</v>
      </c>
      <c r="BR14" s="6">
        <f t="shared" si="26"/>
        <v>3.8679227559868581</v>
      </c>
      <c r="BS14" s="6">
        <f t="shared" si="27"/>
        <v>1.7723773558583884</v>
      </c>
      <c r="BT14" s="7">
        <f t="shared" si="28"/>
        <v>2</v>
      </c>
      <c r="BU14" s="1">
        <v>12</v>
      </c>
    </row>
    <row r="15" spans="1:80" x14ac:dyDescent="0.25">
      <c r="A15" s="1">
        <v>13</v>
      </c>
      <c r="B15" s="11">
        <v>38</v>
      </c>
      <c r="C15" s="11">
        <v>37</v>
      </c>
      <c r="D15" s="11">
        <v>36.799999999999997</v>
      </c>
      <c r="E15" s="11">
        <v>35.1</v>
      </c>
      <c r="F15" s="11">
        <v>36</v>
      </c>
      <c r="G15" s="8">
        <f t="shared" si="11"/>
        <v>1</v>
      </c>
      <c r="O15" s="6">
        <f t="shared" si="29"/>
        <v>0.97467943448089855</v>
      </c>
      <c r="P15" s="6">
        <f t="shared" si="12"/>
        <v>2.2583179581272437</v>
      </c>
      <c r="Q15">
        <f t="shared" si="13"/>
        <v>1</v>
      </c>
      <c r="Z15" s="6">
        <f t="shared" si="14"/>
        <v>0.44528782826392022</v>
      </c>
      <c r="AA15" s="6">
        <f t="shared" si="15"/>
        <v>2.0847355825091047</v>
      </c>
      <c r="AB15">
        <f t="shared" si="16"/>
        <v>1</v>
      </c>
      <c r="AK15" s="6">
        <f t="shared" si="17"/>
        <v>0.38005847503305035</v>
      </c>
      <c r="AL15" s="6">
        <f t="shared" si="18"/>
        <v>2.1467708308061222</v>
      </c>
      <c r="AM15">
        <f t="shared" si="19"/>
        <v>1</v>
      </c>
      <c r="AV15" s="6">
        <f t="shared" si="20"/>
        <v>0.39597979746446915</v>
      </c>
      <c r="AW15" s="6">
        <f t="shared" si="21"/>
        <v>2.2077112401008394</v>
      </c>
      <c r="AX15">
        <f t="shared" si="22"/>
        <v>1</v>
      </c>
      <c r="AY15" s="1"/>
      <c r="BG15" s="6">
        <f t="shared" si="23"/>
        <v>0.44368852152408939</v>
      </c>
      <c r="BH15" s="6">
        <f t="shared" si="24"/>
        <v>2.2077112401008394</v>
      </c>
      <c r="BI15" s="8">
        <f t="shared" si="25"/>
        <v>1</v>
      </c>
      <c r="BJ15" s="1">
        <v>13</v>
      </c>
      <c r="BR15" s="6">
        <f t="shared" si="26"/>
        <v>0.45217564056166981</v>
      </c>
      <c r="BS15" s="6">
        <f t="shared" si="27"/>
        <v>2.1918074514559946</v>
      </c>
      <c r="BT15" s="7">
        <f t="shared" si="28"/>
        <v>1</v>
      </c>
      <c r="BU15" s="1">
        <v>13</v>
      </c>
    </row>
    <row r="16" spans="1:80" x14ac:dyDescent="0.25">
      <c r="A16" s="1">
        <v>14</v>
      </c>
      <c r="B16" s="11">
        <v>38.1</v>
      </c>
      <c r="C16" s="11">
        <v>37.4</v>
      </c>
      <c r="D16" s="11">
        <v>36.9</v>
      </c>
      <c r="E16" s="11">
        <v>34.700000000000003</v>
      </c>
      <c r="F16" s="11">
        <v>36</v>
      </c>
      <c r="G16" s="8">
        <f t="shared" si="11"/>
        <v>1</v>
      </c>
      <c r="O16" s="6">
        <f t="shared" si="29"/>
        <v>0.99498743710662263</v>
      </c>
      <c r="P16" s="6">
        <f t="shared" si="12"/>
        <v>2.0248456731316575</v>
      </c>
      <c r="Q16">
        <f t="shared" si="13"/>
        <v>1</v>
      </c>
      <c r="Z16" s="6">
        <f t="shared" si="14"/>
        <v>0.73707614939027732</v>
      </c>
      <c r="AA16" s="6">
        <f t="shared" si="15"/>
        <v>2.0039077470041811</v>
      </c>
      <c r="AB16">
        <f t="shared" si="16"/>
        <v>1</v>
      </c>
      <c r="AK16" s="6">
        <f t="shared" si="17"/>
        <v>0.57154760664940951</v>
      </c>
      <c r="AL16" s="6">
        <f t="shared" si="18"/>
        <v>2.0778895543315108</v>
      </c>
      <c r="AM16">
        <f t="shared" si="19"/>
        <v>1</v>
      </c>
      <c r="AV16" s="6">
        <f t="shared" si="20"/>
        <v>0.46130250378683063</v>
      </c>
      <c r="AW16" s="6">
        <f t="shared" si="21"/>
        <v>2.1504686083402955</v>
      </c>
      <c r="AX16">
        <f t="shared" si="22"/>
        <v>1</v>
      </c>
      <c r="AY16" s="1"/>
      <c r="BG16" s="6">
        <f t="shared" si="23"/>
        <v>0.39605492565075867</v>
      </c>
      <c r="BH16" s="6">
        <f t="shared" si="24"/>
        <v>2.1504686083402955</v>
      </c>
      <c r="BI16" s="8">
        <f t="shared" si="25"/>
        <v>1</v>
      </c>
      <c r="BJ16" s="1">
        <v>14</v>
      </c>
      <c r="BR16" s="6">
        <f t="shared" si="26"/>
        <v>0.42736942812883927</v>
      </c>
      <c r="BS16" s="6">
        <f t="shared" si="27"/>
        <v>2.0934260442324475</v>
      </c>
      <c r="BT16" s="7">
        <f t="shared" si="28"/>
        <v>1</v>
      </c>
      <c r="BU16" s="1">
        <v>14</v>
      </c>
    </row>
    <row r="17" spans="1:73" x14ac:dyDescent="0.25">
      <c r="A17" s="1">
        <v>15</v>
      </c>
      <c r="B17" s="11">
        <v>37.5</v>
      </c>
      <c r="C17" s="11">
        <v>36</v>
      </c>
      <c r="D17" s="11">
        <v>35</v>
      </c>
      <c r="E17" s="11">
        <v>36.4</v>
      </c>
      <c r="F17" s="11">
        <v>34.6</v>
      </c>
      <c r="G17" s="8">
        <f t="shared" si="11"/>
        <v>1</v>
      </c>
      <c r="O17" s="6">
        <f t="shared" si="29"/>
        <v>3.004995840263343</v>
      </c>
      <c r="P17" s="6">
        <f t="shared" si="12"/>
        <v>4.3104524124504611</v>
      </c>
      <c r="Q17">
        <f t="shared" si="13"/>
        <v>1</v>
      </c>
      <c r="Z17" s="6">
        <f t="shared" si="14"/>
        <v>2.7089262171569</v>
      </c>
      <c r="AA17" s="6">
        <f t="shared" si="15"/>
        <v>3.6814112940075341</v>
      </c>
      <c r="AB17">
        <f t="shared" si="16"/>
        <v>1</v>
      </c>
      <c r="AK17" s="6">
        <f t="shared" si="17"/>
        <v>2.8233156237146231</v>
      </c>
      <c r="AL17" s="6">
        <f t="shared" si="18"/>
        <v>3.6891225243951942</v>
      </c>
      <c r="AM17">
        <f t="shared" si="19"/>
        <v>1</v>
      </c>
      <c r="AV17" s="6">
        <f t="shared" si="20"/>
        <v>2.9142408960139163</v>
      </c>
      <c r="AW17" s="6">
        <f t="shared" si="21"/>
        <v>3.6971239851772433</v>
      </c>
      <c r="AX17">
        <f t="shared" si="22"/>
        <v>1</v>
      </c>
      <c r="AY17" s="1"/>
      <c r="BG17" s="6">
        <f t="shared" si="23"/>
        <v>3.0000826434897774</v>
      </c>
      <c r="BH17" s="6">
        <f t="shared" si="24"/>
        <v>3.6971239851772433</v>
      </c>
      <c r="BI17" s="8">
        <f t="shared" si="25"/>
        <v>1</v>
      </c>
      <c r="BJ17" s="1">
        <v>15</v>
      </c>
      <c r="BR17" s="6">
        <f t="shared" si="26"/>
        <v>3.0007437094689307</v>
      </c>
      <c r="BS17" s="6">
        <f t="shared" si="27"/>
        <v>3.7702537786005363</v>
      </c>
      <c r="BT17" s="7">
        <f t="shared" si="28"/>
        <v>1</v>
      </c>
      <c r="BU17" s="1">
        <v>15</v>
      </c>
    </row>
    <row r="18" spans="1:73" x14ac:dyDescent="0.25">
      <c r="A18" s="1">
        <v>16</v>
      </c>
      <c r="B18" s="10">
        <v>39.1</v>
      </c>
      <c r="C18" s="10">
        <v>37.1</v>
      </c>
      <c r="D18" s="10">
        <v>35</v>
      </c>
      <c r="E18" s="10">
        <v>36.700000000000003</v>
      </c>
      <c r="F18" s="10">
        <v>33.799999999999997</v>
      </c>
      <c r="G18" s="8">
        <f t="shared" si="11"/>
        <v>2</v>
      </c>
      <c r="O18" s="6">
        <f t="shared" si="29"/>
        <v>3.9127995093027756</v>
      </c>
      <c r="P18" s="6">
        <f t="shared" si="12"/>
        <v>3.7094473981982845</v>
      </c>
      <c r="Q18">
        <f t="shared" si="13"/>
        <v>2</v>
      </c>
      <c r="Z18" s="6">
        <f t="shared" si="14"/>
        <v>3.4479386958007292</v>
      </c>
      <c r="AA18" s="6">
        <f t="shared" si="15"/>
        <v>2.9439896110434849</v>
      </c>
      <c r="AB18">
        <f t="shared" si="16"/>
        <v>2</v>
      </c>
      <c r="AK18" s="6">
        <f t="shared" si="17"/>
        <v>3.4612136599753582</v>
      </c>
      <c r="AL18" s="6">
        <f t="shared" si="18"/>
        <v>2.9147255445410249</v>
      </c>
      <c r="AM18">
        <f t="shared" si="19"/>
        <v>2</v>
      </c>
      <c r="AV18" s="6">
        <f t="shared" si="20"/>
        <v>3.4668140994290462</v>
      </c>
      <c r="AW18" s="6">
        <f t="shared" si="21"/>
        <v>2.8859531808005601</v>
      </c>
      <c r="AX18">
        <f t="shared" si="22"/>
        <v>2</v>
      </c>
      <c r="AY18" s="1"/>
      <c r="BG18" s="6">
        <f t="shared" si="23"/>
        <v>3.4304181370557978</v>
      </c>
      <c r="BH18" s="6">
        <f t="shared" si="24"/>
        <v>2.8859531808005601</v>
      </c>
      <c r="BI18" s="8">
        <f t="shared" si="25"/>
        <v>2</v>
      </c>
      <c r="BJ18" s="1">
        <v>16</v>
      </c>
      <c r="BR18" s="6">
        <f t="shared" si="26"/>
        <v>3.4812365998970591</v>
      </c>
      <c r="BS18" s="6">
        <f t="shared" si="27"/>
        <v>2.9812729090484513</v>
      </c>
      <c r="BT18" s="7">
        <f t="shared" si="28"/>
        <v>2</v>
      </c>
      <c r="BU18" s="1">
        <v>16</v>
      </c>
    </row>
    <row r="19" spans="1:73" x14ac:dyDescent="0.25">
      <c r="A19" s="1">
        <v>17</v>
      </c>
      <c r="B19" s="10">
        <v>41.1</v>
      </c>
      <c r="C19" s="10">
        <v>39.200000000000003</v>
      </c>
      <c r="D19" s="10">
        <v>37.299999999999997</v>
      </c>
      <c r="E19" s="10">
        <v>36.5</v>
      </c>
      <c r="F19" s="10">
        <v>33.5</v>
      </c>
      <c r="G19" s="8">
        <f t="shared" si="11"/>
        <v>2</v>
      </c>
      <c r="O19" s="6">
        <f t="shared" si="29"/>
        <v>5.5027265968790458</v>
      </c>
      <c r="P19" s="6">
        <f t="shared" si="12"/>
        <v>3.3451457367355473</v>
      </c>
      <c r="Q19">
        <f t="shared" si="13"/>
        <v>2</v>
      </c>
      <c r="Z19" s="6">
        <f t="shared" si="14"/>
        <v>5.0463631706408156</v>
      </c>
      <c r="AA19" s="6">
        <f t="shared" si="15"/>
        <v>2.9682331719838535</v>
      </c>
      <c r="AB19">
        <f t="shared" si="16"/>
        <v>2</v>
      </c>
      <c r="AK19" s="6">
        <f t="shared" si="17"/>
        <v>4.9316438548531814</v>
      </c>
      <c r="AL19" s="6">
        <f t="shared" si="18"/>
        <v>2.9195247900985497</v>
      </c>
      <c r="AM19">
        <f t="shared" si="19"/>
        <v>2</v>
      </c>
      <c r="AV19" s="6">
        <f t="shared" si="20"/>
        <v>4.8395041068274773</v>
      </c>
      <c r="AW19" s="6">
        <f t="shared" si="21"/>
        <v>2.8640768649057993</v>
      </c>
      <c r="AX19">
        <f t="shared" si="22"/>
        <v>2</v>
      </c>
      <c r="AY19" s="1"/>
      <c r="BG19" s="6">
        <f t="shared" si="23"/>
        <v>4.6796994323203629</v>
      </c>
      <c r="BH19" s="6">
        <f t="shared" si="24"/>
        <v>2.8640768649057993</v>
      </c>
      <c r="BI19" s="8">
        <f t="shared" si="25"/>
        <v>2</v>
      </c>
      <c r="BJ19" s="1">
        <v>17</v>
      </c>
      <c r="BR19" s="6">
        <f t="shared" si="26"/>
        <v>4.7711166113403962</v>
      </c>
      <c r="BS19" s="6">
        <f t="shared" si="27"/>
        <v>2.905750330572646</v>
      </c>
      <c r="BT19" s="7">
        <f t="shared" si="28"/>
        <v>2</v>
      </c>
      <c r="BU19" s="1">
        <v>17</v>
      </c>
    </row>
    <row r="20" spans="1:73" x14ac:dyDescent="0.25">
      <c r="A20" s="1">
        <v>18</v>
      </c>
      <c r="B20" s="10">
        <v>40.4</v>
      </c>
      <c r="C20" s="10">
        <v>39.1</v>
      </c>
      <c r="D20" s="10">
        <v>38.9</v>
      </c>
      <c r="E20" s="10">
        <v>36</v>
      </c>
      <c r="F20" s="10">
        <v>35</v>
      </c>
      <c r="G20" s="8">
        <f t="shared" si="11"/>
        <v>2</v>
      </c>
      <c r="O20" s="6">
        <f t="shared" si="29"/>
        <v>4.8124837662063866</v>
      </c>
      <c r="P20" s="6">
        <f t="shared" si="12"/>
        <v>2.5709920264364867</v>
      </c>
      <c r="Q20">
        <f t="shared" si="13"/>
        <v>2</v>
      </c>
      <c r="Z20" s="6">
        <f t="shared" si="14"/>
        <v>4.4233224221166605</v>
      </c>
      <c r="AA20" s="6">
        <f t="shared" si="15"/>
        <v>2.594119461843063</v>
      </c>
      <c r="AB20">
        <f t="shared" si="16"/>
        <v>2</v>
      </c>
      <c r="AK20" s="6">
        <f t="shared" si="17"/>
        <v>4.2787589062458062</v>
      </c>
      <c r="AL20" s="6">
        <f t="shared" si="18"/>
        <v>2.5854641749596921</v>
      </c>
      <c r="AM20">
        <f t="shared" si="19"/>
        <v>2</v>
      </c>
      <c r="AV20" s="6">
        <f t="shared" si="20"/>
        <v>4.1726250730205807</v>
      </c>
      <c r="AW20" s="6">
        <f t="shared" si="21"/>
        <v>2.5655182042834297</v>
      </c>
      <c r="AX20">
        <f t="shared" si="22"/>
        <v>2</v>
      </c>
      <c r="AY20" s="1"/>
      <c r="BG20" s="6">
        <f t="shared" si="23"/>
        <v>4.0024475982652774</v>
      </c>
      <c r="BH20" s="6">
        <f t="shared" si="24"/>
        <v>2.5655182042834297</v>
      </c>
      <c r="BI20" s="8">
        <f t="shared" si="25"/>
        <v>2</v>
      </c>
      <c r="BJ20" s="1">
        <v>18</v>
      </c>
      <c r="BR20" s="6">
        <f t="shared" si="26"/>
        <v>4.0843280398604209</v>
      </c>
      <c r="BS20" s="6">
        <f t="shared" si="27"/>
        <v>2.5740871520138477</v>
      </c>
      <c r="BT20" s="7">
        <f t="shared" si="28"/>
        <v>2</v>
      </c>
      <c r="BU20" s="1">
        <v>18</v>
      </c>
    </row>
    <row r="21" spans="1:73" x14ac:dyDescent="0.25">
      <c r="A21" s="1">
        <v>19</v>
      </c>
      <c r="B21" s="10">
        <v>39.200000000000003</v>
      </c>
      <c r="C21" s="10">
        <v>38</v>
      </c>
      <c r="D21" s="10">
        <v>37.9</v>
      </c>
      <c r="E21" s="10">
        <v>35.1</v>
      </c>
      <c r="F21" s="10">
        <v>36.5</v>
      </c>
      <c r="G21" s="8">
        <f t="shared" si="11"/>
        <v>2</v>
      </c>
      <c r="O21" s="6">
        <f t="shared" si="29"/>
        <v>2.6739483914241911</v>
      </c>
      <c r="P21" s="6">
        <f t="shared" si="12"/>
        <v>1.2409673645990822</v>
      </c>
      <c r="Q21">
        <f t="shared" si="13"/>
        <v>2</v>
      </c>
      <c r="Z21" s="6">
        <f t="shared" si="14"/>
        <v>2.3180339190788404</v>
      </c>
      <c r="AA21" s="6">
        <f t="shared" si="15"/>
        <v>1.6299075554938007</v>
      </c>
      <c r="AB21">
        <f t="shared" si="16"/>
        <v>2</v>
      </c>
      <c r="AK21" s="6">
        <f t="shared" si="17"/>
        <v>2.1679483388678857</v>
      </c>
      <c r="AL21" s="6">
        <f t="shared" si="18"/>
        <v>1.6895635531106883</v>
      </c>
      <c r="AM21">
        <f t="shared" si="19"/>
        <v>2</v>
      </c>
      <c r="AV21" s="6">
        <f t="shared" si="20"/>
        <v>2.0554318281081492</v>
      </c>
      <c r="AW21" s="6">
        <f t="shared" si="21"/>
        <v>1.7448539295474141</v>
      </c>
      <c r="AX21">
        <f t="shared" si="22"/>
        <v>2</v>
      </c>
      <c r="AY21" s="1"/>
      <c r="BG21" s="6">
        <f t="shared" si="23"/>
        <v>1.8898161176891464</v>
      </c>
      <c r="BH21" s="6">
        <f t="shared" si="24"/>
        <v>1.7448539295474141</v>
      </c>
      <c r="BI21" s="8">
        <f t="shared" si="25"/>
        <v>2</v>
      </c>
      <c r="BJ21" s="1">
        <v>19</v>
      </c>
      <c r="BR21" s="6">
        <f t="shared" si="26"/>
        <v>1.938347255432995</v>
      </c>
      <c r="BS21" s="6">
        <f t="shared" si="27"/>
        <v>1.6964166434185766</v>
      </c>
      <c r="BT21" s="7">
        <f t="shared" si="28"/>
        <v>2</v>
      </c>
      <c r="BU21" s="1">
        <v>19</v>
      </c>
    </row>
    <row r="22" spans="1:73" x14ac:dyDescent="0.25">
      <c r="A22" s="1">
        <v>20</v>
      </c>
      <c r="B22" s="11">
        <v>39.1</v>
      </c>
      <c r="C22" s="11">
        <v>38.200000000000003</v>
      </c>
      <c r="D22" s="11">
        <v>36.6</v>
      </c>
      <c r="E22" s="11">
        <v>35.1</v>
      </c>
      <c r="F22" s="11">
        <v>36.9</v>
      </c>
      <c r="G22" s="8">
        <f t="shared" si="11"/>
        <v>1</v>
      </c>
      <c r="O22" s="6">
        <f t="shared" si="29"/>
        <v>2.4269322199023238</v>
      </c>
      <c r="P22" s="6">
        <f t="shared" si="12"/>
        <v>1.3856406460551005</v>
      </c>
      <c r="Q22">
        <f t="shared" si="13"/>
        <v>2</v>
      </c>
      <c r="Z22" s="6">
        <f t="shared" si="14"/>
        <v>1.9983196065694822</v>
      </c>
      <c r="AA22" s="6">
        <f t="shared" si="15"/>
        <v>1.6304917667257717</v>
      </c>
      <c r="AB22">
        <f t="shared" si="16"/>
        <v>2</v>
      </c>
      <c r="AK22" s="6">
        <f t="shared" si="17"/>
        <v>1.8654758106177678</v>
      </c>
      <c r="AL22" s="6">
        <f t="shared" si="18"/>
        <v>1.6892675927750505</v>
      </c>
      <c r="AM22">
        <f t="shared" si="19"/>
        <v>2</v>
      </c>
      <c r="AV22" s="6">
        <f t="shared" si="20"/>
        <v>1.760908856244412</v>
      </c>
      <c r="AW22" s="6">
        <f t="shared" si="21"/>
        <v>1.7484698494410571</v>
      </c>
      <c r="AX22">
        <f t="shared" si="22"/>
        <v>2</v>
      </c>
      <c r="AY22" s="1"/>
      <c r="BG22" s="6">
        <f t="shared" si="23"/>
        <v>1.607523633233725</v>
      </c>
      <c r="BH22" s="6">
        <f t="shared" si="24"/>
        <v>1.7484698494410571</v>
      </c>
      <c r="BI22" s="8">
        <f t="shared" si="25"/>
        <v>1</v>
      </c>
      <c r="BJ22" s="1">
        <v>20</v>
      </c>
      <c r="BR22" s="6">
        <f t="shared" si="26"/>
        <v>1.6008262329494651</v>
      </c>
      <c r="BS22" s="6">
        <f t="shared" si="27"/>
        <v>1.7376468944106112</v>
      </c>
      <c r="BT22" s="7">
        <f t="shared" si="28"/>
        <v>1</v>
      </c>
      <c r="BU22" s="1">
        <v>20</v>
      </c>
    </row>
    <row r="23" spans="1:73" x14ac:dyDescent="0.25">
      <c r="A23" s="1">
        <v>21</v>
      </c>
      <c r="B23" s="11">
        <v>38.700000000000003</v>
      </c>
      <c r="C23" s="11">
        <v>37</v>
      </c>
      <c r="D23" s="11">
        <v>36.799999999999997</v>
      </c>
      <c r="E23" s="11">
        <v>34.700000000000003</v>
      </c>
      <c r="F23" s="11">
        <v>36.700000000000003</v>
      </c>
      <c r="G23" s="8">
        <f t="shared" si="11"/>
        <v>1</v>
      </c>
      <c r="O23" s="6">
        <f t="shared" si="29"/>
        <v>1.5394804318340705</v>
      </c>
      <c r="P23" s="6">
        <f t="shared" si="12"/>
        <v>1.8330302779823351</v>
      </c>
      <c r="Q23">
        <f t="shared" si="13"/>
        <v>1</v>
      </c>
      <c r="Z23" s="6">
        <f t="shared" si="14"/>
        <v>1.1675963557668405</v>
      </c>
      <c r="AA23" s="6">
        <f t="shared" si="15"/>
        <v>2.0027192398690037</v>
      </c>
      <c r="AB23">
        <f t="shared" si="16"/>
        <v>1</v>
      </c>
      <c r="AK23" s="6">
        <f t="shared" si="17"/>
        <v>1.0811516493484596</v>
      </c>
      <c r="AL23" s="6">
        <f t="shared" si="18"/>
        <v>2.0643703640577713</v>
      </c>
      <c r="AM23">
        <f t="shared" si="19"/>
        <v>1</v>
      </c>
      <c r="AV23" s="6">
        <f t="shared" si="20"/>
        <v>0.99839871794789659</v>
      </c>
      <c r="AW23" s="6">
        <f t="shared" si="21"/>
        <v>2.1335143909778749</v>
      </c>
      <c r="AX23">
        <f t="shared" si="22"/>
        <v>1</v>
      </c>
      <c r="AY23" s="1"/>
      <c r="BG23" s="6">
        <f t="shared" si="23"/>
        <v>0.89571984994571496</v>
      </c>
      <c r="BH23" s="6">
        <f t="shared" si="24"/>
        <v>2.1335143909778749</v>
      </c>
      <c r="BI23" s="8">
        <f t="shared" si="25"/>
        <v>1</v>
      </c>
      <c r="BJ23" s="1">
        <v>21</v>
      </c>
      <c r="BR23" s="6">
        <f t="shared" si="26"/>
        <v>0.90398566506589284</v>
      </c>
      <c r="BS23" s="6">
        <f t="shared" si="27"/>
        <v>2.0688285695750084</v>
      </c>
      <c r="BT23" s="7">
        <f t="shared" si="28"/>
        <v>1</v>
      </c>
      <c r="BU23" s="1">
        <v>21</v>
      </c>
    </row>
    <row r="24" spans="1:73" x14ac:dyDescent="0.25">
      <c r="A24" s="1">
        <v>22</v>
      </c>
      <c r="B24" s="10">
        <v>39.299999999999997</v>
      </c>
      <c r="C24" s="10">
        <v>37.700000000000003</v>
      </c>
      <c r="D24" s="10">
        <v>36.6</v>
      </c>
      <c r="E24" s="10">
        <v>35</v>
      </c>
      <c r="F24" s="10">
        <v>36.200000000000003</v>
      </c>
      <c r="G24" s="8">
        <f t="shared" si="11"/>
        <v>2</v>
      </c>
      <c r="O24" s="6">
        <f t="shared" si="29"/>
        <v>2.1587033144922914</v>
      </c>
      <c r="P24" s="6">
        <f t="shared" si="12"/>
        <v>0.93273790530888334</v>
      </c>
      <c r="Q24">
        <f t="shared" si="13"/>
        <v>2</v>
      </c>
      <c r="Z24" s="6">
        <f t="shared" si="14"/>
        <v>1.6675674649020953</v>
      </c>
      <c r="AA24" s="6">
        <f t="shared" si="15"/>
        <v>1.0290673407686837</v>
      </c>
      <c r="AB24">
        <f t="shared" si="16"/>
        <v>2</v>
      </c>
      <c r="AK24" s="6">
        <f t="shared" si="17"/>
        <v>1.5329709716755888</v>
      </c>
      <c r="AL24" s="6">
        <f t="shared" si="18"/>
        <v>1.0943605438794</v>
      </c>
      <c r="AM24">
        <f t="shared" si="19"/>
        <v>2</v>
      </c>
      <c r="AV24" s="6">
        <f t="shared" si="20"/>
        <v>1.40953893170781</v>
      </c>
      <c r="AW24" s="6">
        <f t="shared" si="21"/>
        <v>1.1683499267114044</v>
      </c>
      <c r="AX24">
        <f t="shared" si="22"/>
        <v>2</v>
      </c>
      <c r="AY24" s="1"/>
      <c r="BG24" s="6">
        <f t="shared" si="23"/>
        <v>1.2148869960712942</v>
      </c>
      <c r="BH24" s="6">
        <f t="shared" si="24"/>
        <v>1.1683499267114044</v>
      </c>
      <c r="BI24" s="8">
        <f t="shared" si="25"/>
        <v>2</v>
      </c>
      <c r="BJ24" s="1">
        <v>22</v>
      </c>
      <c r="BR24" s="6">
        <f t="shared" si="26"/>
        <v>1.2734738070294456</v>
      </c>
      <c r="BS24" s="6">
        <f t="shared" si="27"/>
        <v>1.095686013767611</v>
      </c>
      <c r="BT24" s="7">
        <f t="shared" si="28"/>
        <v>2</v>
      </c>
      <c r="BU24" s="1">
        <v>22</v>
      </c>
    </row>
    <row r="25" spans="1:73" x14ac:dyDescent="0.25">
      <c r="A25" s="1">
        <v>23</v>
      </c>
      <c r="B25" s="10">
        <v>39.200000000000003</v>
      </c>
      <c r="C25" s="10">
        <v>37.299999999999997</v>
      </c>
      <c r="D25" s="10">
        <v>36.799999999999997</v>
      </c>
      <c r="E25" s="10">
        <v>36.1</v>
      </c>
      <c r="F25" s="10">
        <v>35.9</v>
      </c>
      <c r="G25" s="8">
        <f t="shared" si="11"/>
        <v>2</v>
      </c>
      <c r="O25" s="6">
        <f t="shared" si="29"/>
        <v>2.5278449319529122</v>
      </c>
      <c r="P25" s="6">
        <f t="shared" si="12"/>
        <v>1.5620499351813326</v>
      </c>
      <c r="Q25">
        <f t="shared" si="13"/>
        <v>2</v>
      </c>
      <c r="Z25" s="6">
        <f t="shared" si="14"/>
        <v>1.8836882040295331</v>
      </c>
      <c r="AA25" s="6">
        <f t="shared" si="15"/>
        <v>1.0241970473677122</v>
      </c>
      <c r="AB25">
        <f t="shared" si="16"/>
        <v>2</v>
      </c>
      <c r="AK25" s="6">
        <f t="shared" si="17"/>
        <v>1.8116904322268308</v>
      </c>
      <c r="AL25" s="6">
        <f t="shared" si="18"/>
        <v>1.0366412108342995</v>
      </c>
      <c r="AM25">
        <f t="shared" si="19"/>
        <v>2</v>
      </c>
      <c r="AV25" s="6">
        <f t="shared" si="20"/>
        <v>1.7569291391516084</v>
      </c>
      <c r="AW25" s="6">
        <f t="shared" si="21"/>
        <v>1.0479501161712752</v>
      </c>
      <c r="AX25">
        <f t="shared" si="22"/>
        <v>2</v>
      </c>
      <c r="AY25" s="1"/>
      <c r="BG25" s="6">
        <f t="shared" si="23"/>
        <v>1.6182328898988618</v>
      </c>
      <c r="BH25" s="6">
        <f t="shared" si="24"/>
        <v>1.0479501161712752</v>
      </c>
      <c r="BI25" s="8">
        <f t="shared" si="25"/>
        <v>2</v>
      </c>
      <c r="BJ25" s="1">
        <v>23</v>
      </c>
      <c r="BR25" s="6">
        <f t="shared" si="26"/>
        <v>1.67628081041689</v>
      </c>
      <c r="BS25" s="6">
        <f t="shared" si="27"/>
        <v>1.1756339321205582</v>
      </c>
      <c r="BT25" s="7">
        <f t="shared" si="28"/>
        <v>2</v>
      </c>
      <c r="BU25" s="1">
        <v>23</v>
      </c>
    </row>
    <row r="26" spans="1:73" x14ac:dyDescent="0.25">
      <c r="A26" s="1">
        <v>24</v>
      </c>
      <c r="B26" s="10">
        <v>40</v>
      </c>
      <c r="C26" s="10">
        <v>36.700000000000003</v>
      </c>
      <c r="D26" s="10">
        <v>35.799999999999997</v>
      </c>
      <c r="E26" s="10">
        <v>34.9</v>
      </c>
      <c r="F26" s="10">
        <v>35.9</v>
      </c>
      <c r="G26" s="8">
        <f t="shared" si="11"/>
        <v>2</v>
      </c>
      <c r="O26" s="6">
        <f t="shared" si="29"/>
        <v>2.7477263328068191</v>
      </c>
      <c r="P26" s="6">
        <f t="shared" si="12"/>
        <v>1.8439088914585786</v>
      </c>
      <c r="Q26">
        <f t="shared" si="13"/>
        <v>2</v>
      </c>
      <c r="Z26" s="6">
        <f t="shared" si="14"/>
        <v>2.2711849880624011</v>
      </c>
      <c r="AA26" s="6">
        <f t="shared" si="15"/>
        <v>1.7423106090773233</v>
      </c>
      <c r="AB26">
        <f t="shared" si="16"/>
        <v>2</v>
      </c>
      <c r="AK26" s="6">
        <f t="shared" si="17"/>
        <v>2.230595336576211</v>
      </c>
      <c r="AL26" s="6">
        <f t="shared" si="18"/>
        <v>1.7443121853613248</v>
      </c>
      <c r="AM26">
        <f t="shared" si="19"/>
        <v>2</v>
      </c>
      <c r="AV26" s="6">
        <f t="shared" si="20"/>
        <v>2.1584253519637859</v>
      </c>
      <c r="AW26" s="6">
        <f t="shared" si="21"/>
        <v>1.7732781043753596</v>
      </c>
      <c r="AX26">
        <f t="shared" si="22"/>
        <v>2</v>
      </c>
      <c r="AY26" s="1"/>
      <c r="BG26" s="6">
        <f t="shared" si="23"/>
        <v>2.0334801012830317</v>
      </c>
      <c r="BH26" s="6">
        <f t="shared" si="24"/>
        <v>1.7732781043753596</v>
      </c>
      <c r="BI26" s="8">
        <f t="shared" si="25"/>
        <v>2</v>
      </c>
      <c r="BJ26" s="1">
        <v>24</v>
      </c>
      <c r="BR26" s="6">
        <f t="shared" si="26"/>
        <v>2.0999803226154006</v>
      </c>
      <c r="BS26" s="6">
        <f t="shared" si="27"/>
        <v>1.6905585343981018</v>
      </c>
      <c r="BT26" s="7">
        <f t="shared" si="28"/>
        <v>2</v>
      </c>
      <c r="BU26" s="1">
        <v>24</v>
      </c>
    </row>
    <row r="27" spans="1:73" x14ac:dyDescent="0.25">
      <c r="A27" s="1">
        <v>25</v>
      </c>
      <c r="B27" s="10">
        <v>40.1</v>
      </c>
      <c r="C27" s="10">
        <v>37.700000000000003</v>
      </c>
      <c r="D27" s="10">
        <v>36.799999999999997</v>
      </c>
      <c r="E27" s="10">
        <v>36.1</v>
      </c>
      <c r="F27" s="10">
        <v>35.9</v>
      </c>
      <c r="G27" s="8">
        <f t="shared" si="11"/>
        <v>2</v>
      </c>
      <c r="O27" s="6">
        <f t="shared" si="29"/>
        <v>3.3045423283716659</v>
      </c>
      <c r="P27" s="6">
        <f t="shared" si="12"/>
        <v>1.1874342087037935</v>
      </c>
      <c r="Q27">
        <f t="shared" si="13"/>
        <v>2</v>
      </c>
      <c r="Z27" s="6">
        <f t="shared" si="14"/>
        <v>2.6945836876964901</v>
      </c>
      <c r="AA27" s="6">
        <f t="shared" si="15"/>
        <v>0.72435756194784884</v>
      </c>
      <c r="AB27">
        <f t="shared" si="16"/>
        <v>2</v>
      </c>
      <c r="AK27" s="6">
        <f t="shared" si="17"/>
        <v>2.5959369963250096</v>
      </c>
      <c r="AL27" s="6">
        <f t="shared" si="18"/>
        <v>0.67351688917205443</v>
      </c>
      <c r="AM27">
        <f t="shared" si="19"/>
        <v>2</v>
      </c>
      <c r="AV27" s="6">
        <f t="shared" si="20"/>
        <v>2.5081467261705428</v>
      </c>
      <c r="AW27" s="6">
        <f t="shared" si="21"/>
        <v>0.62894186300167743</v>
      </c>
      <c r="AX27">
        <f t="shared" si="22"/>
        <v>2</v>
      </c>
      <c r="AY27" s="1"/>
      <c r="BG27" s="6">
        <f t="shared" si="23"/>
        <v>2.3319023553831171</v>
      </c>
      <c r="BH27" s="6">
        <f t="shared" si="24"/>
        <v>0.62894186300167743</v>
      </c>
      <c r="BI27" s="8">
        <f t="shared" si="25"/>
        <v>2</v>
      </c>
      <c r="BJ27" s="1">
        <v>25</v>
      </c>
      <c r="BR27" s="6">
        <f t="shared" si="26"/>
        <v>2.4003615430159857</v>
      </c>
      <c r="BS27" s="6">
        <f t="shared" si="27"/>
        <v>0.78964784162423407</v>
      </c>
      <c r="BT27" s="7">
        <f t="shared" si="28"/>
        <v>2</v>
      </c>
      <c r="BU27" s="1">
        <v>25</v>
      </c>
    </row>
    <row r="28" spans="1:73" x14ac:dyDescent="0.25">
      <c r="A28" s="1">
        <v>26</v>
      </c>
      <c r="B28" s="10">
        <v>41</v>
      </c>
      <c r="C28" s="10">
        <v>38</v>
      </c>
      <c r="D28" s="10">
        <v>37.700000000000003</v>
      </c>
      <c r="E28" s="10">
        <v>37</v>
      </c>
      <c r="F28" s="10">
        <v>36.200000000000003</v>
      </c>
      <c r="G28" s="8">
        <f t="shared" si="11"/>
        <v>2</v>
      </c>
      <c r="O28" s="6">
        <f t="shared" si="29"/>
        <v>4.7339201514178528</v>
      </c>
      <c r="P28" s="6">
        <f t="shared" si="12"/>
        <v>2.3237900077244507</v>
      </c>
      <c r="Q28">
        <f t="shared" si="13"/>
        <v>2</v>
      </c>
      <c r="Z28" s="6">
        <f t="shared" si="14"/>
        <v>4.1362158127931394</v>
      </c>
      <c r="AA28" s="6">
        <f t="shared" si="15"/>
        <v>2.1752785418639893</v>
      </c>
      <c r="AB28">
        <f t="shared" si="16"/>
        <v>2</v>
      </c>
      <c r="AK28" s="6">
        <f t="shared" si="17"/>
        <v>4.0359495647107542</v>
      </c>
      <c r="AL28" s="6">
        <f t="shared" si="18"/>
        <v>2.1242940003681254</v>
      </c>
      <c r="AM28">
        <f t="shared" si="19"/>
        <v>2</v>
      </c>
      <c r="AV28" s="6">
        <f t="shared" si="20"/>
        <v>3.9523157768579189</v>
      </c>
      <c r="AW28" s="6">
        <f t="shared" si="21"/>
        <v>2.0691441082535187</v>
      </c>
      <c r="AX28">
        <f t="shared" si="22"/>
        <v>2</v>
      </c>
      <c r="AY28" s="1"/>
      <c r="BG28" s="6">
        <f t="shared" si="23"/>
        <v>3.7791948943639802</v>
      </c>
      <c r="BH28" s="6">
        <f t="shared" si="24"/>
        <v>2.0691441082535187</v>
      </c>
      <c r="BI28" s="8">
        <f t="shared" si="25"/>
        <v>2</v>
      </c>
      <c r="BJ28" s="1">
        <v>26</v>
      </c>
      <c r="BR28" s="6">
        <f t="shared" si="26"/>
        <v>3.8417454710668695</v>
      </c>
      <c r="BS28" s="6">
        <f t="shared" si="27"/>
        <v>2.1920246999544499</v>
      </c>
      <c r="BT28" s="7">
        <f t="shared" si="28"/>
        <v>2</v>
      </c>
      <c r="BU28" s="1">
        <v>26</v>
      </c>
    </row>
    <row r="29" spans="1:73" x14ac:dyDescent="0.25">
      <c r="A29" s="1">
        <v>27</v>
      </c>
      <c r="B29" s="10">
        <v>39.9</v>
      </c>
      <c r="C29" s="10">
        <v>38.1</v>
      </c>
      <c r="D29" s="10">
        <v>35.9</v>
      </c>
      <c r="E29" s="10">
        <v>35.799999999999997</v>
      </c>
      <c r="F29" s="10">
        <v>35.299999999999997</v>
      </c>
      <c r="G29" s="8">
        <f t="shared" si="11"/>
        <v>2</v>
      </c>
      <c r="O29" s="6">
        <f t="shared" si="29"/>
        <v>3.2403703492039311</v>
      </c>
      <c r="P29" s="6">
        <f t="shared" si="12"/>
        <v>1.6093476939431104</v>
      </c>
      <c r="Q29">
        <f t="shared" si="13"/>
        <v>2</v>
      </c>
      <c r="Z29" s="6">
        <f t="shared" si="14"/>
        <v>2.6880813324748947</v>
      </c>
      <c r="AA29" s="6">
        <f t="shared" si="15"/>
        <v>1.0075564837899693</v>
      </c>
      <c r="AB29">
        <f t="shared" si="16"/>
        <v>2</v>
      </c>
      <c r="AK29" s="6">
        <f t="shared" si="17"/>
        <v>2.5963649803352205</v>
      </c>
      <c r="AL29" s="6">
        <f t="shared" si="18"/>
        <v>0.97653724967355693</v>
      </c>
      <c r="AM29">
        <f t="shared" si="19"/>
        <v>2</v>
      </c>
      <c r="AV29" s="6">
        <f t="shared" si="20"/>
        <v>2.5129265807022683</v>
      </c>
      <c r="AW29" s="6">
        <f t="shared" si="21"/>
        <v>0.95409889903577649</v>
      </c>
      <c r="AX29">
        <f t="shared" si="22"/>
        <v>2</v>
      </c>
      <c r="AY29" s="1"/>
      <c r="BG29" s="6">
        <f t="shared" si="23"/>
        <v>2.3594193150290672</v>
      </c>
      <c r="BH29" s="6">
        <f t="shared" si="24"/>
        <v>0.95409889903577649</v>
      </c>
      <c r="BI29" s="8">
        <f t="shared" si="25"/>
        <v>2</v>
      </c>
      <c r="BJ29" s="1">
        <v>27</v>
      </c>
      <c r="BR29" s="6">
        <f t="shared" si="26"/>
        <v>2.4218529891028555</v>
      </c>
      <c r="BS29" s="6">
        <f t="shared" si="27"/>
        <v>1.0355832186119478</v>
      </c>
      <c r="BT29" s="7">
        <f t="shared" si="28"/>
        <v>2</v>
      </c>
      <c r="BU29" s="1">
        <v>27</v>
      </c>
    </row>
    <row r="30" spans="1:73" x14ac:dyDescent="0.25">
      <c r="A30" s="1">
        <v>28</v>
      </c>
      <c r="B30" s="10">
        <v>41.1</v>
      </c>
      <c r="C30" s="10">
        <v>37.299999999999997</v>
      </c>
      <c r="D30" s="10">
        <v>36.6</v>
      </c>
      <c r="E30" s="10">
        <v>35.9</v>
      </c>
      <c r="F30" s="10">
        <v>35</v>
      </c>
      <c r="G30" s="8">
        <f t="shared" si="11"/>
        <v>2</v>
      </c>
      <c r="O30" s="6">
        <f t="shared" si="29"/>
        <v>4.1364235759892898</v>
      </c>
      <c r="P30" s="6">
        <f t="shared" si="12"/>
        <v>1.9390719429665326</v>
      </c>
      <c r="Q30">
        <f t="shared" si="13"/>
        <v>2</v>
      </c>
      <c r="Z30" s="6">
        <f t="shared" si="14"/>
        <v>3.5851473121756121</v>
      </c>
      <c r="AA30" s="6">
        <f t="shared" si="15"/>
        <v>1.5911746399103706</v>
      </c>
      <c r="AB30">
        <f t="shared" si="16"/>
        <v>2</v>
      </c>
      <c r="AK30" s="6">
        <f t="shared" si="17"/>
        <v>3.5033317475416648</v>
      </c>
      <c r="AL30" s="6">
        <f t="shared" si="18"/>
        <v>1.5190868967903033</v>
      </c>
      <c r="AM30">
        <f t="shared" si="19"/>
        <v>2</v>
      </c>
      <c r="AV30" s="6">
        <f t="shared" si="20"/>
        <v>3.4144984990478475</v>
      </c>
      <c r="AW30" s="6">
        <f t="shared" si="21"/>
        <v>1.4640568991258922</v>
      </c>
      <c r="AX30">
        <f t="shared" si="22"/>
        <v>2</v>
      </c>
      <c r="AY30" s="1"/>
      <c r="BG30" s="6">
        <f t="shared" si="23"/>
        <v>3.2452126214899528</v>
      </c>
      <c r="BH30" s="6">
        <f t="shared" si="24"/>
        <v>1.4640568991258922</v>
      </c>
      <c r="BI30" s="8">
        <f t="shared" si="25"/>
        <v>2</v>
      </c>
      <c r="BJ30" s="1">
        <v>28</v>
      </c>
      <c r="BR30" s="6">
        <f t="shared" si="26"/>
        <v>3.3415985683106104</v>
      </c>
      <c r="BS30" s="6">
        <f t="shared" si="27"/>
        <v>1.4625659880283535</v>
      </c>
      <c r="BT30" s="7">
        <f t="shared" si="28"/>
        <v>2</v>
      </c>
      <c r="BU30" s="1">
        <v>28</v>
      </c>
    </row>
    <row r="31" spans="1:73" x14ac:dyDescent="0.25">
      <c r="A31" s="1">
        <v>29</v>
      </c>
      <c r="B31" s="10">
        <v>40</v>
      </c>
      <c r="C31" s="10">
        <v>37.5</v>
      </c>
      <c r="D31" s="10">
        <v>36.700000000000003</v>
      </c>
      <c r="E31" s="10">
        <v>35.9</v>
      </c>
      <c r="F31" s="10">
        <v>34.9</v>
      </c>
      <c r="G31" s="8">
        <f t="shared" si="11"/>
        <v>2</v>
      </c>
      <c r="O31" s="6">
        <f t="shared" si="29"/>
        <v>3.2588341473600666</v>
      </c>
      <c r="P31" s="6">
        <f t="shared" si="12"/>
        <v>1.5588457268119893</v>
      </c>
      <c r="Q31">
        <f t="shared" si="13"/>
        <v>2</v>
      </c>
      <c r="Z31" s="6">
        <f t="shared" si="14"/>
        <v>2.7075415509277061</v>
      </c>
      <c r="AA31" s="6">
        <f t="shared" si="15"/>
        <v>0.85352410707638959</v>
      </c>
      <c r="AB31">
        <f t="shared" si="16"/>
        <v>2</v>
      </c>
      <c r="AK31" s="6">
        <f t="shared" si="17"/>
        <v>2.6210684844162322</v>
      </c>
      <c r="AL31" s="6">
        <f t="shared" si="18"/>
        <v>0.7978878367289417</v>
      </c>
      <c r="AM31">
        <f t="shared" si="19"/>
        <v>2</v>
      </c>
      <c r="AV31" s="6">
        <f t="shared" si="20"/>
        <v>2.5406298431688161</v>
      </c>
      <c r="AW31" s="6">
        <f t="shared" si="21"/>
        <v>0.75099195712576594</v>
      </c>
      <c r="AX31">
        <f t="shared" si="22"/>
        <v>2</v>
      </c>
      <c r="AY31" s="1"/>
      <c r="BG31" s="6">
        <f t="shared" si="23"/>
        <v>2.3831883636967328</v>
      </c>
      <c r="BH31" s="6">
        <f t="shared" si="24"/>
        <v>0.75099195712576594</v>
      </c>
      <c r="BI31" s="8">
        <f t="shared" si="25"/>
        <v>2</v>
      </c>
      <c r="BJ31" s="1">
        <v>29</v>
      </c>
      <c r="BR31" s="6">
        <f t="shared" si="26"/>
        <v>2.480452504705374</v>
      </c>
      <c r="BS31" s="6">
        <f t="shared" si="27"/>
        <v>0.80851867259855337</v>
      </c>
      <c r="BT31" s="7">
        <f t="shared" si="28"/>
        <v>2</v>
      </c>
      <c r="BU31" s="1">
        <v>29</v>
      </c>
    </row>
    <row r="32" spans="1:73" x14ac:dyDescent="0.25">
      <c r="O32" s="6"/>
      <c r="P32" s="6"/>
    </row>
    <row r="37" spans="1:90" x14ac:dyDescent="0.25">
      <c r="H37" s="1" t="s">
        <v>5</v>
      </c>
      <c r="O37" t="s">
        <v>8</v>
      </c>
      <c r="AA37" t="s">
        <v>12</v>
      </c>
      <c r="AM37" t="s">
        <v>13</v>
      </c>
      <c r="AY37" t="s">
        <v>14</v>
      </c>
      <c r="BK37" t="s">
        <v>15</v>
      </c>
    </row>
    <row r="38" spans="1:90" x14ac:dyDescent="0.25">
      <c r="A38" s="1" t="s">
        <v>19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H38" t="s">
        <v>6</v>
      </c>
      <c r="I38" s="2">
        <v>37.4</v>
      </c>
      <c r="J38" s="2">
        <v>36.9</v>
      </c>
      <c r="K38" s="2">
        <v>36.5</v>
      </c>
      <c r="L38" s="2">
        <v>34.4</v>
      </c>
      <c r="M38" s="2">
        <v>36</v>
      </c>
      <c r="O38" t="s">
        <v>9</v>
      </c>
      <c r="P38" t="s">
        <v>10</v>
      </c>
      <c r="Q38" t="s">
        <v>17</v>
      </c>
      <c r="R38" s="3" t="s">
        <v>11</v>
      </c>
      <c r="T38" t="s">
        <v>6</v>
      </c>
      <c r="U38" s="6">
        <f>AVERAGE(B$39,B$42,B$44,B$53)</f>
        <v>37.424999999999997</v>
      </c>
      <c r="V38" s="6">
        <f t="shared" ref="V38:Y38" si="30">AVERAGE(C$39,C$42,C$44,C$53)</f>
        <v>36.674999999999997</v>
      </c>
      <c r="W38" s="6">
        <f t="shared" si="30"/>
        <v>36.075000000000003</v>
      </c>
      <c r="X38" s="6">
        <f t="shared" si="30"/>
        <v>34.975000000000001</v>
      </c>
      <c r="Y38" s="6">
        <f t="shared" si="30"/>
        <v>35.9</v>
      </c>
      <c r="AA38" t="s">
        <v>9</v>
      </c>
      <c r="AB38" t="s">
        <v>10</v>
      </c>
      <c r="AC38" t="s">
        <v>17</v>
      </c>
      <c r="AD38" s="3" t="s">
        <v>11</v>
      </c>
      <c r="AF38" t="s">
        <v>6</v>
      </c>
      <c r="AG38" s="6">
        <f>AVERAGE(B$39,B$42,B$44,B$53)</f>
        <v>37.424999999999997</v>
      </c>
      <c r="AH38" s="6">
        <f t="shared" ref="AH38:AK38" si="31">AVERAGE(C$39,C$42,C$44,C$53)</f>
        <v>36.674999999999997</v>
      </c>
      <c r="AI38" s="6">
        <f t="shared" si="31"/>
        <v>36.075000000000003</v>
      </c>
      <c r="AJ38" s="6">
        <f t="shared" si="31"/>
        <v>34.975000000000001</v>
      </c>
      <c r="AK38" s="6">
        <f t="shared" si="31"/>
        <v>35.9</v>
      </c>
      <c r="AM38" t="s">
        <v>9</v>
      </c>
      <c r="AN38" t="s">
        <v>10</v>
      </c>
      <c r="AO38" t="s">
        <v>17</v>
      </c>
      <c r="AP38" s="3" t="s">
        <v>11</v>
      </c>
      <c r="AR38" t="s">
        <v>6</v>
      </c>
      <c r="AS38">
        <f>AVERAGE(B$39,B$42,B$44,B$51,B$53)</f>
        <v>37.54</v>
      </c>
      <c r="AT38">
        <f t="shared" ref="AT38:AW38" si="32">AVERAGE(C$39,C$42,C$44,C$51,C$53)</f>
        <v>36.739999999999995</v>
      </c>
      <c r="AU38">
        <f t="shared" si="32"/>
        <v>36.22</v>
      </c>
      <c r="AV38">
        <f t="shared" si="32"/>
        <v>35</v>
      </c>
      <c r="AW38">
        <f t="shared" si="32"/>
        <v>35.92</v>
      </c>
      <c r="AY38" t="s">
        <v>9</v>
      </c>
      <c r="AZ38" t="s">
        <v>10</v>
      </c>
      <c r="BA38" t="s">
        <v>17</v>
      </c>
      <c r="BB38" s="3" t="s">
        <v>11</v>
      </c>
      <c r="BD38" t="s">
        <v>6</v>
      </c>
      <c r="BE38">
        <f>AVERAGE(B$39,B$42,B$44,B$51,B$53)</f>
        <v>37.54</v>
      </c>
      <c r="BF38">
        <f t="shared" ref="BF38:BI38" si="33">AVERAGE(C$39,C$42,C$44,C$51,C$53)</f>
        <v>36.739999999999995</v>
      </c>
      <c r="BG38">
        <f t="shared" si="33"/>
        <v>36.22</v>
      </c>
      <c r="BH38">
        <f t="shared" si="33"/>
        <v>35</v>
      </c>
      <c r="BI38">
        <f t="shared" si="33"/>
        <v>35.92</v>
      </c>
      <c r="BK38" t="s">
        <v>9</v>
      </c>
      <c r="BL38" t="s">
        <v>10</v>
      </c>
      <c r="BM38" t="s">
        <v>17</v>
      </c>
      <c r="BN38" s="3" t="s">
        <v>11</v>
      </c>
      <c r="BP38" t="s">
        <v>6</v>
      </c>
      <c r="BQ38">
        <f>AVERAGE(B$39,B$42,B$44,B$51,B$53)</f>
        <v>37.54</v>
      </c>
      <c r="BR38">
        <f t="shared" ref="BR38:BU38" si="34">AVERAGE(C$39,C$42,C$44,C$51,C$53)</f>
        <v>36.739999999999995</v>
      </c>
      <c r="BS38">
        <f t="shared" si="34"/>
        <v>36.22</v>
      </c>
      <c r="BT38">
        <f t="shared" si="34"/>
        <v>35</v>
      </c>
      <c r="BU38">
        <f t="shared" si="34"/>
        <v>35.92</v>
      </c>
      <c r="BZ38" s="3"/>
      <c r="CL38" s="3"/>
    </row>
    <row r="39" spans="1:90" x14ac:dyDescent="0.25">
      <c r="A39" s="1">
        <v>1</v>
      </c>
      <c r="B39" s="11">
        <v>37.4</v>
      </c>
      <c r="C39" s="11">
        <v>36.9</v>
      </c>
      <c r="D39" s="11">
        <v>36.5</v>
      </c>
      <c r="E39" s="11">
        <v>34.4</v>
      </c>
      <c r="F39" s="11">
        <v>36</v>
      </c>
      <c r="G39" s="8">
        <f>IF(MIN($BK39:$BM39) = $BK39, 1, IF(MIN($BK39:$BM39) = $BL39, 2, 3))</f>
        <v>1</v>
      </c>
      <c r="H39" t="s">
        <v>7</v>
      </c>
      <c r="I39" s="2">
        <v>40</v>
      </c>
      <c r="J39" s="2">
        <v>38</v>
      </c>
      <c r="K39" s="2">
        <v>37.1</v>
      </c>
      <c r="L39" s="2">
        <v>35</v>
      </c>
      <c r="M39" s="2">
        <v>36</v>
      </c>
      <c r="O39" s="6">
        <f>SQRT(SUMXMY2($I$38:$M$38,$B39:$F39))</f>
        <v>0</v>
      </c>
      <c r="P39" s="6">
        <f>SQRT(SUMXMY2($I$39:$M$39,$B39:$F39))</f>
        <v>2.9478805945967372</v>
      </c>
      <c r="Q39" s="6">
        <f>SQRT(SUMXMY2($I$40:$M$40,$B39:$F39))</f>
        <v>1.0862780491200252</v>
      </c>
      <c r="R39">
        <f>IF(MIN(O39:Q39) = O39, 1, IF(MIN(O39:Q39) = P39, 2, 3))</f>
        <v>1</v>
      </c>
      <c r="S39" s="1">
        <v>1</v>
      </c>
      <c r="T39" t="s">
        <v>7</v>
      </c>
      <c r="U39" s="6">
        <f>AVERAGE(B$40,B$45,B$50,B$55:B$58,B$60:B$67)</f>
        <v>40.13333333333334</v>
      </c>
      <c r="V39" s="6">
        <f t="shared" ref="V39:Y39" si="35">AVERAGE(C$40,C$45,C$50,C$55:C$58,C$60:C$67)</f>
        <v>37.926666666666662</v>
      </c>
      <c r="W39" s="6">
        <f t="shared" si="35"/>
        <v>36.940000000000012</v>
      </c>
      <c r="X39" s="6">
        <f t="shared" si="35"/>
        <v>35.620000000000005</v>
      </c>
      <c r="Y39" s="6">
        <f t="shared" si="35"/>
        <v>35.679999999999993</v>
      </c>
      <c r="AA39" s="6">
        <f>SQRT(SUMXMY2($U$38:$Y$38,$B39:$F39))</f>
        <v>0.75663729752107889</v>
      </c>
      <c r="AB39" s="6">
        <f>SQRT(SUMXMY2($U$39:$Y$39,$B39:$F39))</f>
        <v>3.2108496625590592</v>
      </c>
      <c r="AC39" s="6">
        <f>SQRT(SUMXMY2($U$40:$Y$40,$B39:$F39))</f>
        <v>1.6591262760863066</v>
      </c>
      <c r="AD39">
        <f>IF(MIN(AA39:AC39) = AA39, 1, IF(MIN(AA39:AC39) = AB39, 2, 3))</f>
        <v>1</v>
      </c>
      <c r="AF39" t="s">
        <v>7</v>
      </c>
      <c r="AG39" s="6">
        <f>AVERAGE(B$40,B$45,B$50,B$55,B$56,B$57,B$62:B$67)</f>
        <v>40.366666666666667</v>
      </c>
      <c r="AH39" s="6">
        <f t="shared" ref="AH39:AK39" si="36">AVERAGE(C$40,C$45,C$50,C$55,C$56,C$57,C$62:C$67)</f>
        <v>37.975000000000001</v>
      </c>
      <c r="AI39" s="6">
        <f t="shared" si="36"/>
        <v>37.008333333333333</v>
      </c>
      <c r="AJ39" s="6">
        <f t="shared" si="36"/>
        <v>35.674999999999997</v>
      </c>
      <c r="AK39" s="6">
        <f t="shared" si="36"/>
        <v>35.516666666666666</v>
      </c>
      <c r="AM39" s="6">
        <f>SQRT(SUMXMY2($AG$38:$AK$38,$B39:$F39))</f>
        <v>0.75663729752107889</v>
      </c>
      <c r="AN39" s="6">
        <f>SQRT(SUMXMY2($AG$39:$AK$39,$B39:$F39))</f>
        <v>3.4748201392302325</v>
      </c>
      <c r="AO39" s="6">
        <f>SQRT(SUMXMY2($AG$40:$AK$40,$B39:$F39))</f>
        <v>1.7675075219745775</v>
      </c>
      <c r="AP39">
        <f>IF(MIN(AM39:AO39) = AM39, 1, IF(MIN(AM39:AO39) = AN39, 2, 3))</f>
        <v>1</v>
      </c>
      <c r="AR39" t="s">
        <v>7</v>
      </c>
      <c r="AS39" s="6">
        <f>AVERAGE(B$40,B$50,B$55,B$56,B$63:B$67)</f>
        <v>40.56666666666667</v>
      </c>
      <c r="AT39" s="6">
        <f t="shared" ref="AT39:AW39" si="37">AVERAGE(C$40,C$50,C$55,C$56,C$63:C$67)</f>
        <v>38.111111111111114</v>
      </c>
      <c r="AU39" s="6">
        <f t="shared" si="37"/>
        <v>37.12222222222222</v>
      </c>
      <c r="AV39" s="6">
        <f t="shared" si="37"/>
        <v>36.022222222222211</v>
      </c>
      <c r="AW39" s="6">
        <f t="shared" si="37"/>
        <v>35.200000000000003</v>
      </c>
      <c r="AY39" s="6">
        <f>SQRT(SUMXMY2($AS$38:$AW$38,$B39:$F39))</f>
        <v>0.7000000000000024</v>
      </c>
      <c r="AZ39" s="6">
        <f>SQRT(SUMXMY2($AS$39:$AW$39,$B39:$F39))</f>
        <v>3.8927282634847939</v>
      </c>
      <c r="BA39" s="6">
        <f>SQRT(SUMXMY2($AS$40:$AW$40,$B39:$F39))</f>
        <v>1.922440578477733</v>
      </c>
      <c r="BB39">
        <f>IF(MIN(AY39:BA39) = AY39, 1, IF(MIN(AY39:BA39) = AZ39, 2, 3))</f>
        <v>1</v>
      </c>
      <c r="BD39" t="s">
        <v>7</v>
      </c>
      <c r="BE39" s="6">
        <f>AVERAGE(B$50,B$55,B$56,B$63:B$67)</f>
        <v>40.637500000000003</v>
      </c>
      <c r="BF39" s="6">
        <f t="shared" ref="BF39:BI39" si="38">AVERAGE(C$50,C$55,C$56,C$63:C$67)</f>
        <v>38.125</v>
      </c>
      <c r="BG39" s="6">
        <f t="shared" si="38"/>
        <v>37.125</v>
      </c>
      <c r="BH39" s="6">
        <f t="shared" si="38"/>
        <v>36.15</v>
      </c>
      <c r="BI39" s="6">
        <f t="shared" si="38"/>
        <v>35.1</v>
      </c>
      <c r="BK39" s="6">
        <f>SQRT(SUMXMY2($BE$38:$BI$38,$B39:$F39))</f>
        <v>0.7000000000000024</v>
      </c>
      <c r="BL39" s="6">
        <f>SQRT(SUMXMY2($BE$39:$BI$39,$B39:$F39))</f>
        <v>4.0305280361262881</v>
      </c>
      <c r="BM39" s="6">
        <f>SQRT(SUMXMY2($BE$40:$BI$40,$B39:$F39))</f>
        <v>1.9815950015076333</v>
      </c>
      <c r="BN39" s="8">
        <f>IF(MIN($BK39:$BM39) = $BK39, 1, IF(MIN($BK39:$BM39) = $BL39, 2, 3))</f>
        <v>1</v>
      </c>
      <c r="BO39" s="1">
        <v>1</v>
      </c>
      <c r="BP39" t="s">
        <v>7</v>
      </c>
      <c r="BQ39" s="6">
        <f>AVERAGE(B$50,B$55,B$56,B$63:B$67)</f>
        <v>40.637500000000003</v>
      </c>
      <c r="BR39" s="6">
        <f t="shared" ref="BR39:BU39" si="39">AVERAGE(C$50,C$55,C$56,C$63:C$67)</f>
        <v>38.125</v>
      </c>
      <c r="BS39" s="6">
        <f t="shared" si="39"/>
        <v>37.125</v>
      </c>
      <c r="BT39" s="6">
        <f t="shared" si="39"/>
        <v>36.15</v>
      </c>
      <c r="BU39" s="6">
        <f t="shared" si="39"/>
        <v>35.1</v>
      </c>
      <c r="BW39" s="6"/>
      <c r="BX39" s="6"/>
      <c r="BY39" s="6"/>
      <c r="CA39" s="1"/>
    </row>
    <row r="40" spans="1:90" x14ac:dyDescent="0.25">
      <c r="A40" s="1">
        <v>2</v>
      </c>
      <c r="B40" s="9">
        <v>40</v>
      </c>
      <c r="C40" s="9">
        <v>38</v>
      </c>
      <c r="D40" s="9">
        <v>37.1</v>
      </c>
      <c r="E40" s="9">
        <v>35</v>
      </c>
      <c r="F40" s="9">
        <v>36</v>
      </c>
      <c r="G40" s="8">
        <f>IF(MIN($BK40:$BM40) = $BK40, 1, IF(MIN($BK40:$BM40) = $BL40, 2, 3))</f>
        <v>3</v>
      </c>
      <c r="H40" t="s">
        <v>16</v>
      </c>
      <c r="I40" s="2">
        <v>38.200000000000003</v>
      </c>
      <c r="J40" s="2">
        <v>37.4</v>
      </c>
      <c r="K40" s="2">
        <v>36.700000000000003</v>
      </c>
      <c r="L40" s="2">
        <v>34.9</v>
      </c>
      <c r="M40" s="2">
        <v>36</v>
      </c>
      <c r="O40" s="6">
        <f t="shared" ref="O40:O67" si="40">SQRT(SUMXMY2($I$38:$M$38,$B40:$F40))</f>
        <v>2.9478805945967372</v>
      </c>
      <c r="P40" s="6">
        <f t="shared" ref="P40:P67" si="41">SQRT(SUMXMY2($I$39:$M$39,$B40:$F40))</f>
        <v>0</v>
      </c>
      <c r="Q40" s="6">
        <f t="shared" ref="Q40:Q67" si="42">SQRT(SUMXMY2($I$40:$M$40,$B40:$F40))</f>
        <v>1.9416487838947574</v>
      </c>
      <c r="R40">
        <f t="shared" ref="R40:R66" si="43">IF(MIN(O40:Q40) = O40, 1, IF(MIN(O40:Q40) = P40, 2, 3))</f>
        <v>2</v>
      </c>
      <c r="S40" s="1">
        <v>2</v>
      </c>
      <c r="T40" t="s">
        <v>16</v>
      </c>
      <c r="U40">
        <f>AVERAGE(B$41,B$43,B$46:B$49,B$51,B$52,B$54,B$59)</f>
        <v>38.630000000000003</v>
      </c>
      <c r="V40">
        <f t="shared" ref="V40:Y40" si="44">AVERAGE(C$41,C$43,C$46:C$49,C$51,C$52,C$54,C$59)</f>
        <v>37.519999999999996</v>
      </c>
      <c r="W40">
        <f t="shared" si="44"/>
        <v>36.619999999999997</v>
      </c>
      <c r="X40">
        <f t="shared" si="44"/>
        <v>35.230000000000004</v>
      </c>
      <c r="Y40">
        <f t="shared" si="44"/>
        <v>35.61</v>
      </c>
      <c r="AA40" s="6">
        <f t="shared" ref="AA40:AA67" si="45">SQRT(SUMXMY2($U$38:$Y$38,$B40:$F40))</f>
        <v>3.0736785778607394</v>
      </c>
      <c r="AB40" s="6">
        <f t="shared" ref="AB40:AB67" si="46">SQRT(SUMXMY2($U$39:$Y$39,$B40:$F40))</f>
        <v>0.73181661333667813</v>
      </c>
      <c r="AC40" s="6">
        <f t="shared" ref="AC40:AC67" si="47">SQRT(SUMXMY2($U$40:$Y$40,$B40:$F40))</f>
        <v>1.594584585401478</v>
      </c>
      <c r="AD40">
        <f t="shared" ref="AD40:AD66" si="48">IF(MIN(AA40:AC40) = AA40, 1, IF(MIN(AA40:AC40) = AB40, 2, 3))</f>
        <v>2</v>
      </c>
      <c r="AF40" t="s">
        <v>16</v>
      </c>
      <c r="AG40" s="6">
        <f>AVERAGE(B$41,B$43,B$46:B$49,B$51,B$52,B$54,B$58:B$61)</f>
        <v>38.761538461538464</v>
      </c>
      <c r="AH40" s="6">
        <f t="shared" ref="AH40:AK40" si="49">AVERAGE(C$41,C$43,C$46:C$49,C$51,C$52,C$54,C$58:C$61)</f>
        <v>37.569230769230771</v>
      </c>
      <c r="AI40" s="6">
        <f t="shared" si="49"/>
        <v>36.630769230769232</v>
      </c>
      <c r="AJ40" s="6">
        <f t="shared" si="49"/>
        <v>35.269230769230774</v>
      </c>
      <c r="AK40" s="6">
        <f t="shared" si="49"/>
        <v>35.776923076923076</v>
      </c>
      <c r="AM40" s="6">
        <f t="shared" ref="AM40:AM67" si="50">SQRT(SUMXMY2($AG$38:$AK$38,$B40:$F40))</f>
        <v>3.0736785778607394</v>
      </c>
      <c r="AN40" s="6">
        <f t="shared" ref="AN40:AN67" si="51">SQRT(SUMXMY2($AG$39:$AK$39,$B40:$F40))</f>
        <v>0.9125285383665166</v>
      </c>
      <c r="AO40" s="6">
        <f t="shared" ref="AO40:AO67" si="52">SQRT(SUMXMY2($AG$40:$AK$40,$B40:$F40))</f>
        <v>1.4358882783590752</v>
      </c>
      <c r="AP40">
        <f t="shared" ref="AP40:AP66" si="53">IF(MIN(AM40:AO40) = AM40, 1, IF(MIN(AM40:AO40) = AN40, 2, 3))</f>
        <v>2</v>
      </c>
      <c r="AR40" t="s">
        <v>16</v>
      </c>
      <c r="AS40" s="6">
        <f>AVERAGE(B$41,B$43,B$45:B$49,B$52,B$54,B$57:B$62)</f>
        <v>39.013333333333335</v>
      </c>
      <c r="AT40" s="6">
        <f t="shared" ref="AT40:AW40" si="54">AVERAGE(C$41,C$43,C$45:C$49,C$52,C$54,C$57:C$62)</f>
        <v>37.606666666666669</v>
      </c>
      <c r="AU40" s="6">
        <f t="shared" si="54"/>
        <v>36.626666666666665</v>
      </c>
      <c r="AV40" s="6">
        <f t="shared" si="54"/>
        <v>35.153333333333336</v>
      </c>
      <c r="AW40" s="6">
        <f t="shared" si="54"/>
        <v>35.9</v>
      </c>
      <c r="AY40" s="6">
        <f t="shared" ref="AY40:AY67" si="55">SQRT(SUMXMY2($AS$38:$AW$38,$B40:$F40))</f>
        <v>2.9017236257093852</v>
      </c>
      <c r="AZ40" s="6">
        <f t="shared" ref="AZ40:AZ67" si="56">SQRT(SUMXMY2($AS$39:$AW$39,$B40:$F40))</f>
        <v>1.4208760990631333</v>
      </c>
      <c r="BA40" s="6">
        <f t="shared" ref="BA40:BA67" si="57">SQRT(SUMXMY2($AS$40:$AW$40,$B40:$F40))</f>
        <v>1.1771906293280521</v>
      </c>
      <c r="BB40">
        <f t="shared" ref="BB40:BB66" si="58">IF(MIN(AY40:BA40) = AY40, 1, IF(MIN(AY40:BA40) = AZ40, 2, 3))</f>
        <v>3</v>
      </c>
      <c r="BD40" t="s">
        <v>16</v>
      </c>
      <c r="BE40" s="6">
        <f>AVERAGE(B$40,B$41,B$43,B$45:B$49,B$52,B$54,B$57:B$62)</f>
        <v>39.07500000000001</v>
      </c>
      <c r="BF40" s="6">
        <f t="shared" ref="BF40:BI40" si="59">AVERAGE(C$40,C$41,C$43,C$45:C$49,C$52,C$54,C$57:C$62)</f>
        <v>37.631250000000001</v>
      </c>
      <c r="BG40" s="6">
        <f t="shared" si="59"/>
        <v>36.656249999999993</v>
      </c>
      <c r="BH40" s="6">
        <f t="shared" si="59"/>
        <v>35.143749999999997</v>
      </c>
      <c r="BI40" s="6">
        <f t="shared" si="59"/>
        <v>35.90625</v>
      </c>
      <c r="BK40" s="6">
        <f t="shared" ref="BK40:BK67" si="60">SQRT(SUMXMY2($BE$38:$BI$38,$B40:$F40))</f>
        <v>2.9017236257093852</v>
      </c>
      <c r="BL40" s="6">
        <f>SQRT(SUMXMY2($BE$39:$BI$39,$B40:$F40))</f>
        <v>1.5984856114460329</v>
      </c>
      <c r="BM40" s="6">
        <f t="shared" ref="BM40:BM67" si="61">SQRT(SUMXMY2($BE$40:$BI$40,$B40:$F40))</f>
        <v>1.1036162149950441</v>
      </c>
      <c r="BN40" s="8">
        <f>IF(MIN($BK40:$BM40) = $BK40, 1, IF(MIN($BK40:$BM40) = $BL40, 2, 3))</f>
        <v>3</v>
      </c>
      <c r="BO40" s="1">
        <v>2</v>
      </c>
      <c r="BP40" t="s">
        <v>16</v>
      </c>
      <c r="BQ40" s="6">
        <f>AVERAGE(B$40,B$41,B$43,B$45:B$49,B$52,B$54,B$57:B$62)</f>
        <v>39.07500000000001</v>
      </c>
      <c r="BR40" s="6">
        <f t="shared" ref="BR40:BU40" si="62">AVERAGE(C$40,C$41,C$43,C$45:C$49,C$52,C$54,C$57:C$62)</f>
        <v>37.631250000000001</v>
      </c>
      <c r="BS40" s="6">
        <f t="shared" si="62"/>
        <v>36.656249999999993</v>
      </c>
      <c r="BT40" s="6">
        <f t="shared" si="62"/>
        <v>35.143749999999997</v>
      </c>
      <c r="BU40" s="6">
        <f t="shared" si="62"/>
        <v>35.90625</v>
      </c>
      <c r="BW40" s="6"/>
      <c r="BX40" s="6"/>
      <c r="BY40" s="6"/>
      <c r="CA40" s="1"/>
    </row>
    <row r="41" spans="1:90" x14ac:dyDescent="0.25">
      <c r="A41" s="1">
        <v>3</v>
      </c>
      <c r="B41" s="9">
        <v>38.200000000000003</v>
      </c>
      <c r="C41" s="9">
        <v>37.4</v>
      </c>
      <c r="D41" s="9">
        <v>36.700000000000003</v>
      </c>
      <c r="E41" s="9">
        <v>34.9</v>
      </c>
      <c r="F41" s="9">
        <v>36</v>
      </c>
      <c r="G41" s="8">
        <f>IF(MIN($BK41:$BM41) = $BK41, 1, IF(MIN($BK41:$BM41) = $BL41, 2, 3))</f>
        <v>3</v>
      </c>
      <c r="O41" s="6">
        <f t="shared" si="40"/>
        <v>1.0862780491200252</v>
      </c>
      <c r="P41" s="6">
        <f t="shared" si="41"/>
        <v>1.9416487838947574</v>
      </c>
      <c r="Q41" s="6">
        <f t="shared" si="42"/>
        <v>0</v>
      </c>
      <c r="R41">
        <f t="shared" si="43"/>
        <v>3</v>
      </c>
      <c r="S41" s="1">
        <v>3</v>
      </c>
      <c r="AA41" s="6">
        <f t="shared" si="45"/>
        <v>1.2379418403139995</v>
      </c>
      <c r="AB41" s="6">
        <f t="shared" si="46"/>
        <v>2.166461528750415</v>
      </c>
      <c r="AC41" s="6">
        <f t="shared" si="47"/>
        <v>0.68315444813014581</v>
      </c>
      <c r="AD41">
        <f t="shared" si="48"/>
        <v>3</v>
      </c>
      <c r="AM41" s="6">
        <f t="shared" si="50"/>
        <v>1.2379418403139995</v>
      </c>
      <c r="AN41" s="6">
        <f t="shared" si="51"/>
        <v>2.440158806307489</v>
      </c>
      <c r="AO41" s="6">
        <f t="shared" si="52"/>
        <v>0.73133581274673187</v>
      </c>
      <c r="AP41">
        <f t="shared" si="53"/>
        <v>3</v>
      </c>
      <c r="AY41" s="6">
        <f t="shared" si="55"/>
        <v>1.0573551910309107</v>
      </c>
      <c r="AZ41" s="6">
        <f t="shared" si="56"/>
        <v>2.8608468054833738</v>
      </c>
      <c r="BA41" s="6">
        <f t="shared" si="57"/>
        <v>0.88531224874491654</v>
      </c>
      <c r="BB41">
        <f t="shared" si="58"/>
        <v>3</v>
      </c>
      <c r="BK41" s="6">
        <f t="shared" si="60"/>
        <v>1.0573551910309107</v>
      </c>
      <c r="BL41" s="6">
        <f t="shared" ref="BL41:BL67" si="63">SQRT(SUMXMY2($BE$39:$BI$39,$B41:$F41))</f>
        <v>3.0033574962032068</v>
      </c>
      <c r="BM41" s="6">
        <f t="shared" si="61"/>
        <v>0.9429839606271222</v>
      </c>
      <c r="BN41" s="8">
        <f>IF(MIN($BK41:$BM41) = $BK41, 1, IF(MIN($BK41:$BM41) = $BL41, 2, 3))</f>
        <v>3</v>
      </c>
      <c r="BO41" s="1">
        <v>3</v>
      </c>
      <c r="BW41" s="6"/>
      <c r="BX41" s="6"/>
      <c r="BY41" s="6"/>
      <c r="CA41" s="1"/>
    </row>
    <row r="42" spans="1:90" x14ac:dyDescent="0.25">
      <c r="A42" s="1">
        <v>4</v>
      </c>
      <c r="B42" s="11">
        <v>37.4</v>
      </c>
      <c r="C42" s="11">
        <v>36.9</v>
      </c>
      <c r="D42" s="11">
        <v>36.799999999999997</v>
      </c>
      <c r="E42" s="11">
        <v>35</v>
      </c>
      <c r="F42" s="11">
        <v>37</v>
      </c>
      <c r="G42" s="8">
        <f t="shared" ref="G42:G67" si="64">IF(MIN($BK42:$BM42) = $BK42, 1, IF(MIN($BK42:$BM42) = $BL42, 2, 3))</f>
        <v>1</v>
      </c>
      <c r="O42" s="6">
        <f t="shared" si="40"/>
        <v>1.2041594578792296</v>
      </c>
      <c r="P42" s="6">
        <f t="shared" si="41"/>
        <v>3.0099833886584846</v>
      </c>
      <c r="Q42" s="6">
        <f t="shared" si="42"/>
        <v>1.3820274961085275</v>
      </c>
      <c r="R42">
        <f t="shared" si="43"/>
        <v>1</v>
      </c>
      <c r="S42" s="1">
        <v>4</v>
      </c>
      <c r="AA42" s="6">
        <f t="shared" si="45"/>
        <v>1.336974195712092</v>
      </c>
      <c r="AB42" s="6">
        <f t="shared" si="46"/>
        <v>3.2667346931692545</v>
      </c>
      <c r="AC42" s="6">
        <f t="shared" si="47"/>
        <v>1.9785600824842318</v>
      </c>
      <c r="AD42">
        <f t="shared" si="48"/>
        <v>1</v>
      </c>
      <c r="AM42" s="6">
        <f t="shared" si="50"/>
        <v>1.336974195712092</v>
      </c>
      <c r="AN42" s="6">
        <f t="shared" si="51"/>
        <v>3.5575330872202278</v>
      </c>
      <c r="AO42" s="6">
        <f t="shared" si="52"/>
        <v>1.974512148570398</v>
      </c>
      <c r="AP42">
        <f t="shared" si="53"/>
        <v>1</v>
      </c>
      <c r="AY42" s="6">
        <f t="shared" si="55"/>
        <v>1.2441864811996615</v>
      </c>
      <c r="AZ42" s="6">
        <f t="shared" si="56"/>
        <v>3.9853899850997445</v>
      </c>
      <c r="BA42" s="6">
        <f t="shared" si="57"/>
        <v>2.0894443705870223</v>
      </c>
      <c r="BB42">
        <f t="shared" si="58"/>
        <v>1</v>
      </c>
      <c r="BK42" s="6">
        <f t="shared" si="60"/>
        <v>1.2441864811996615</v>
      </c>
      <c r="BL42" s="6">
        <f t="shared" si="63"/>
        <v>4.1255492058633871</v>
      </c>
      <c r="BM42" s="6">
        <f t="shared" si="61"/>
        <v>2.1396188328765575</v>
      </c>
      <c r="BN42" s="8">
        <f t="shared" ref="BN42:BN67" si="65">IF(MIN($BK42:$BM42) = $BK42, 1, IF(MIN($BK42:$BM42) = $BL42, 2, 3))</f>
        <v>1</v>
      </c>
      <c r="BO42" s="1">
        <v>4</v>
      </c>
      <c r="BW42" s="6"/>
      <c r="BX42" s="6"/>
      <c r="BY42" s="6"/>
      <c r="CA42" s="1"/>
    </row>
    <row r="43" spans="1:90" x14ac:dyDescent="0.25">
      <c r="A43" s="1">
        <v>5</v>
      </c>
      <c r="B43" s="9">
        <v>39</v>
      </c>
      <c r="C43" s="9">
        <v>37.799999999999997</v>
      </c>
      <c r="D43" s="9">
        <v>36.9</v>
      </c>
      <c r="E43" s="9">
        <v>34.4</v>
      </c>
      <c r="F43" s="9">
        <v>36</v>
      </c>
      <c r="G43" s="8">
        <f t="shared" si="64"/>
        <v>3</v>
      </c>
      <c r="O43" s="6">
        <f t="shared" si="40"/>
        <v>1.8788294228055937</v>
      </c>
      <c r="P43" s="6">
        <f t="shared" si="41"/>
        <v>1.2000000000000017</v>
      </c>
      <c r="Q43" s="6">
        <f t="shared" si="42"/>
        <v>1.0440306508910515</v>
      </c>
      <c r="R43">
        <f t="shared" si="43"/>
        <v>3</v>
      </c>
      <c r="S43" s="1">
        <v>5</v>
      </c>
      <c r="AA43" s="6">
        <f t="shared" si="45"/>
        <v>2.1834605560898059</v>
      </c>
      <c r="AB43" s="6">
        <f t="shared" si="46"/>
        <v>1.7008494609720533</v>
      </c>
      <c r="AC43" s="6">
        <f t="shared" si="47"/>
        <v>1.0652229813517962</v>
      </c>
      <c r="AD43">
        <f t="shared" si="48"/>
        <v>3</v>
      </c>
      <c r="AM43" s="6">
        <f t="shared" si="50"/>
        <v>2.1834605560898059</v>
      </c>
      <c r="AN43" s="6">
        <f t="shared" si="51"/>
        <v>1.9414878315353923</v>
      </c>
      <c r="AO43" s="6">
        <f t="shared" si="52"/>
        <v>0.99394617262850105</v>
      </c>
      <c r="AP43">
        <f t="shared" si="53"/>
        <v>3</v>
      </c>
      <c r="AY43" s="6">
        <f t="shared" si="55"/>
        <v>2.0208908926510625</v>
      </c>
      <c r="AZ43" s="6">
        <f t="shared" si="56"/>
        <v>2.4232668491567746</v>
      </c>
      <c r="BA43" s="6">
        <f t="shared" si="57"/>
        <v>0.83052861346119933</v>
      </c>
      <c r="BB43">
        <f t="shared" si="58"/>
        <v>3</v>
      </c>
      <c r="BK43" s="6">
        <f t="shared" si="60"/>
        <v>2.0208908926510625</v>
      </c>
      <c r="BL43" s="6">
        <f t="shared" si="63"/>
        <v>2.5903969290438882</v>
      </c>
      <c r="BM43" s="6">
        <f t="shared" si="61"/>
        <v>0.80961024573556428</v>
      </c>
      <c r="BN43" s="8">
        <f t="shared" si="65"/>
        <v>3</v>
      </c>
      <c r="BO43" s="1">
        <v>5</v>
      </c>
      <c r="BW43" s="6"/>
      <c r="BX43" s="6"/>
      <c r="BY43" s="6"/>
      <c r="CA43" s="1"/>
    </row>
    <row r="44" spans="1:90" x14ac:dyDescent="0.25">
      <c r="A44" s="1">
        <v>6</v>
      </c>
      <c r="B44" s="11">
        <v>37.4</v>
      </c>
      <c r="C44" s="11">
        <v>36.9</v>
      </c>
      <c r="D44" s="11">
        <v>36</v>
      </c>
      <c r="E44" s="11">
        <v>34.1</v>
      </c>
      <c r="F44" s="11">
        <v>36</v>
      </c>
      <c r="G44" s="8">
        <f t="shared" si="64"/>
        <v>1</v>
      </c>
      <c r="O44" s="6">
        <f t="shared" si="40"/>
        <v>0.58309518948452854</v>
      </c>
      <c r="P44" s="6">
        <f t="shared" si="41"/>
        <v>3.1606961258558233</v>
      </c>
      <c r="Q44" s="6">
        <f t="shared" si="42"/>
        <v>1.4212670403551917</v>
      </c>
      <c r="R44">
        <f t="shared" si="43"/>
        <v>1</v>
      </c>
      <c r="S44" s="1">
        <v>6</v>
      </c>
      <c r="AA44" s="6">
        <f t="shared" si="45"/>
        <v>0.91241437954473359</v>
      </c>
      <c r="AB44" s="6">
        <f t="shared" si="46"/>
        <v>3.438248908318831</v>
      </c>
      <c r="AC44" s="6">
        <f t="shared" si="47"/>
        <v>1.9263177308014401</v>
      </c>
      <c r="AD44">
        <f t="shared" si="48"/>
        <v>1</v>
      </c>
      <c r="AM44" s="6">
        <f t="shared" si="50"/>
        <v>0.91241437954473359</v>
      </c>
      <c r="AN44" s="6">
        <f t="shared" si="51"/>
        <v>3.6996903023541492</v>
      </c>
      <c r="AO44" s="6">
        <f t="shared" si="52"/>
        <v>2.028888989704563</v>
      </c>
      <c r="AP44">
        <f t="shared" si="53"/>
        <v>1</v>
      </c>
      <c r="AY44" s="6">
        <f t="shared" si="55"/>
        <v>0.95393920141694455</v>
      </c>
      <c r="AZ44" s="6">
        <f t="shared" si="56"/>
        <v>4.1338709327806633</v>
      </c>
      <c r="BA44" s="6">
        <f t="shared" si="57"/>
        <v>2.1481257980957404</v>
      </c>
      <c r="BB44">
        <f t="shared" si="58"/>
        <v>1</v>
      </c>
      <c r="BK44" s="6">
        <f t="shared" si="60"/>
        <v>0.95393920141694455</v>
      </c>
      <c r="BL44" s="6">
        <f t="shared" si="63"/>
        <v>4.273190406476175</v>
      </c>
      <c r="BM44" s="6">
        <f t="shared" si="61"/>
        <v>2.2066306328880745</v>
      </c>
      <c r="BN44" s="8">
        <f t="shared" si="65"/>
        <v>1</v>
      </c>
      <c r="BO44" s="1">
        <v>6</v>
      </c>
      <c r="BW44" s="6"/>
      <c r="BX44" s="6"/>
      <c r="BY44" s="6"/>
      <c r="CA44" s="1"/>
    </row>
    <row r="45" spans="1:90" x14ac:dyDescent="0.25">
      <c r="A45" s="1">
        <v>7</v>
      </c>
      <c r="B45" s="9">
        <v>40.1</v>
      </c>
      <c r="C45" s="9">
        <v>38</v>
      </c>
      <c r="D45" s="9">
        <v>36.299999999999997</v>
      </c>
      <c r="E45" s="9">
        <v>33.9</v>
      </c>
      <c r="F45" s="9">
        <v>37</v>
      </c>
      <c r="G45" s="8">
        <f t="shared" si="64"/>
        <v>3</v>
      </c>
      <c r="O45" s="6">
        <f t="shared" si="40"/>
        <v>3.1288975694324059</v>
      </c>
      <c r="P45" s="6">
        <f t="shared" si="41"/>
        <v>1.6911534525287792</v>
      </c>
      <c r="Q45" s="6">
        <f t="shared" si="42"/>
        <v>2.4758836806279896</v>
      </c>
      <c r="R45">
        <f t="shared" si="43"/>
        <v>2</v>
      </c>
      <c r="S45" s="1">
        <v>7</v>
      </c>
      <c r="AA45" s="6">
        <f t="shared" si="45"/>
        <v>3.3656351555092892</v>
      </c>
      <c r="AB45" s="6">
        <f t="shared" si="46"/>
        <v>2.2620541304064652</v>
      </c>
      <c r="AC45" s="6">
        <f t="shared" si="47"/>
        <v>2.488915426445828</v>
      </c>
      <c r="AD45">
        <f t="shared" si="48"/>
        <v>2</v>
      </c>
      <c r="AM45" s="6">
        <f t="shared" si="50"/>
        <v>3.3656351555092892</v>
      </c>
      <c r="AN45" s="6">
        <f t="shared" si="51"/>
        <v>2.4340039030371337</v>
      </c>
      <c r="AO45" s="6">
        <f t="shared" si="52"/>
        <v>2.3360564555065073</v>
      </c>
      <c r="AP45">
        <f t="shared" si="53"/>
        <v>3</v>
      </c>
      <c r="AY45" s="6">
        <f t="shared" si="55"/>
        <v>3.2440715158578151</v>
      </c>
      <c r="AZ45" s="6">
        <f t="shared" si="56"/>
        <v>2.9410882339705404</v>
      </c>
      <c r="BA45" s="6">
        <f t="shared" si="57"/>
        <v>2.0550209515017412</v>
      </c>
      <c r="BB45">
        <f t="shared" si="58"/>
        <v>3</v>
      </c>
      <c r="BK45" s="6">
        <f t="shared" si="60"/>
        <v>3.2440715158578151</v>
      </c>
      <c r="BL45" s="6">
        <f t="shared" si="63"/>
        <v>3.1076769861103646</v>
      </c>
      <c r="BM45" s="6">
        <f t="shared" si="61"/>
        <v>2.0141297748655558</v>
      </c>
      <c r="BN45" s="8">
        <f t="shared" si="65"/>
        <v>3</v>
      </c>
      <c r="BO45" s="1">
        <v>7</v>
      </c>
      <c r="BW45" s="6"/>
      <c r="BX45" s="6"/>
      <c r="BY45" s="6"/>
      <c r="CA45" s="1"/>
    </row>
    <row r="46" spans="1:90" x14ac:dyDescent="0.25">
      <c r="A46" s="1">
        <v>8</v>
      </c>
      <c r="B46" s="9">
        <v>38.299999999999997</v>
      </c>
      <c r="C46" s="9">
        <v>37.9</v>
      </c>
      <c r="D46" s="9">
        <v>37.200000000000003</v>
      </c>
      <c r="E46" s="9">
        <v>36</v>
      </c>
      <c r="F46" s="9">
        <v>35.1</v>
      </c>
      <c r="G46" s="8">
        <f t="shared" si="64"/>
        <v>3</v>
      </c>
      <c r="O46" s="6">
        <f t="shared" si="40"/>
        <v>2.3811761799581324</v>
      </c>
      <c r="P46" s="6">
        <f t="shared" si="41"/>
        <v>2.1725560982400451</v>
      </c>
      <c r="Q46" s="6">
        <f t="shared" si="42"/>
        <v>1.5905973720586863</v>
      </c>
      <c r="R46">
        <f t="shared" si="43"/>
        <v>3</v>
      </c>
      <c r="S46" s="1">
        <v>8</v>
      </c>
      <c r="AA46" s="6">
        <f t="shared" si="45"/>
        <v>2.2852789764052868</v>
      </c>
      <c r="AB46" s="6">
        <f t="shared" si="46"/>
        <v>1.9774281838343051</v>
      </c>
      <c r="AC46" s="6">
        <f t="shared" si="47"/>
        <v>1.2011244731500577</v>
      </c>
      <c r="AD46">
        <f t="shared" si="48"/>
        <v>3</v>
      </c>
      <c r="AM46" s="6">
        <f t="shared" si="50"/>
        <v>2.2852789764052868</v>
      </c>
      <c r="AN46" s="6">
        <f t="shared" si="51"/>
        <v>2.1430605062231325</v>
      </c>
      <c r="AO46" s="6">
        <f t="shared" si="52"/>
        <v>1.2801164887821992</v>
      </c>
      <c r="AP46">
        <f t="shared" si="53"/>
        <v>3</v>
      </c>
      <c r="AY46" s="6">
        <f t="shared" si="55"/>
        <v>2.1344788591129249</v>
      </c>
      <c r="AZ46" s="6">
        <f t="shared" si="56"/>
        <v>2.2801072099550317</v>
      </c>
      <c r="BA46" s="6">
        <f t="shared" si="57"/>
        <v>1.510114050144705</v>
      </c>
      <c r="BB46">
        <f t="shared" si="58"/>
        <v>3</v>
      </c>
      <c r="BK46" s="6">
        <f t="shared" si="60"/>
        <v>2.1344788591129249</v>
      </c>
      <c r="BL46" s="6">
        <f t="shared" si="63"/>
        <v>2.3542846578101018</v>
      </c>
      <c r="BM46" s="6">
        <f t="shared" si="61"/>
        <v>1.5335314636485395</v>
      </c>
      <c r="BN46" s="8">
        <f t="shared" si="65"/>
        <v>3</v>
      </c>
      <c r="BO46" s="1">
        <v>8</v>
      </c>
      <c r="BW46" s="6"/>
      <c r="BX46" s="6"/>
      <c r="BY46" s="6"/>
      <c r="CA46" s="1"/>
    </row>
    <row r="47" spans="1:90" x14ac:dyDescent="0.25">
      <c r="A47" s="1">
        <v>9</v>
      </c>
      <c r="B47" s="9">
        <v>39</v>
      </c>
      <c r="C47" s="9">
        <v>38</v>
      </c>
      <c r="D47" s="9">
        <v>36.6</v>
      </c>
      <c r="E47" s="9">
        <v>36</v>
      </c>
      <c r="F47" s="9">
        <v>34.5</v>
      </c>
      <c r="G47" s="8">
        <f t="shared" si="64"/>
        <v>3</v>
      </c>
      <c r="O47" s="6">
        <f t="shared" si="40"/>
        <v>2.9308701779505713</v>
      </c>
      <c r="P47" s="6">
        <f t="shared" si="41"/>
        <v>2.1213203435596424</v>
      </c>
      <c r="Q47" s="6">
        <f t="shared" si="42"/>
        <v>2.1142374511865976</v>
      </c>
      <c r="R47">
        <f t="shared" si="43"/>
        <v>3</v>
      </c>
      <c r="S47" s="1">
        <v>9</v>
      </c>
      <c r="AA47" s="6">
        <f t="shared" si="45"/>
        <v>2.742717630380497</v>
      </c>
      <c r="AB47" s="6">
        <f t="shared" si="46"/>
        <v>1.7152907107024815</v>
      </c>
      <c r="AC47" s="6">
        <f t="shared" si="47"/>
        <v>1.4807768231573568</v>
      </c>
      <c r="AD47">
        <f t="shared" si="48"/>
        <v>3</v>
      </c>
      <c r="AM47" s="6">
        <f t="shared" si="50"/>
        <v>2.742717630380497</v>
      </c>
      <c r="AN47" s="6">
        <f t="shared" si="51"/>
        <v>1.7816775802596831</v>
      </c>
      <c r="AO47" s="6">
        <f t="shared" si="52"/>
        <v>1.5517503001716573</v>
      </c>
      <c r="AP47">
        <f t="shared" si="53"/>
        <v>3</v>
      </c>
      <c r="AY47" s="6">
        <f t="shared" si="55"/>
        <v>2.6229754097208047</v>
      </c>
      <c r="AZ47" s="6">
        <f t="shared" si="56"/>
        <v>1.7972200755611456</v>
      </c>
      <c r="BA47" s="6">
        <f t="shared" si="57"/>
        <v>1.6829867630033322</v>
      </c>
      <c r="BB47">
        <f t="shared" si="58"/>
        <v>3</v>
      </c>
      <c r="BK47" s="6">
        <f t="shared" si="60"/>
        <v>2.6229754097208047</v>
      </c>
      <c r="BL47" s="6">
        <f t="shared" si="63"/>
        <v>1.8317085603337691</v>
      </c>
      <c r="BM47" s="6">
        <f t="shared" si="61"/>
        <v>1.6898132293244732</v>
      </c>
      <c r="BN47" s="8">
        <f t="shared" si="65"/>
        <v>3</v>
      </c>
      <c r="BO47" s="1">
        <v>9</v>
      </c>
      <c r="BW47" s="6"/>
      <c r="BX47" s="6"/>
      <c r="BY47" s="6"/>
      <c r="CA47" s="1"/>
    </row>
    <row r="48" spans="1:90" x14ac:dyDescent="0.25">
      <c r="A48" s="1">
        <v>10</v>
      </c>
      <c r="B48" s="9">
        <v>38.6</v>
      </c>
      <c r="C48" s="9">
        <v>38.1</v>
      </c>
      <c r="D48" s="9">
        <v>37.1</v>
      </c>
      <c r="E48" s="9">
        <v>34.6</v>
      </c>
      <c r="F48" s="9">
        <v>36</v>
      </c>
      <c r="G48" s="8">
        <f t="shared" si="64"/>
        <v>3</v>
      </c>
      <c r="O48" s="6">
        <f t="shared" si="40"/>
        <v>1.8110770276274879</v>
      </c>
      <c r="P48" s="6">
        <f t="shared" si="41"/>
        <v>1.4594519519326408</v>
      </c>
      <c r="Q48" s="6">
        <f t="shared" si="42"/>
        <v>0.94868329805051377</v>
      </c>
      <c r="R48">
        <f t="shared" si="43"/>
        <v>3</v>
      </c>
      <c r="S48" s="1">
        <v>10</v>
      </c>
      <c r="AA48" s="6">
        <f t="shared" si="45"/>
        <v>2.1476731594914575</v>
      </c>
      <c r="AB48" s="6">
        <f t="shared" si="46"/>
        <v>1.8840264211405267</v>
      </c>
      <c r="AC48" s="6">
        <f t="shared" si="47"/>
        <v>1.0567402708329108</v>
      </c>
      <c r="AD48">
        <f t="shared" si="48"/>
        <v>3</v>
      </c>
      <c r="AM48" s="6">
        <f t="shared" si="50"/>
        <v>2.1476731594914575</v>
      </c>
      <c r="AN48" s="6">
        <f t="shared" si="51"/>
        <v>2.1294071945027304</v>
      </c>
      <c r="AO48" s="6">
        <f t="shared" si="52"/>
        <v>1.0127296291583221</v>
      </c>
      <c r="AP48">
        <f t="shared" si="53"/>
        <v>3</v>
      </c>
      <c r="AY48" s="6">
        <f t="shared" si="55"/>
        <v>1.9783831782544112</v>
      </c>
      <c r="AZ48" s="6">
        <f t="shared" si="56"/>
        <v>2.5556038642776935</v>
      </c>
      <c r="BA48" s="6">
        <f t="shared" si="57"/>
        <v>0.97695672598352501</v>
      </c>
      <c r="BB48">
        <f t="shared" si="58"/>
        <v>3</v>
      </c>
      <c r="BK48" s="6">
        <f t="shared" si="60"/>
        <v>1.9783831782544112</v>
      </c>
      <c r="BL48" s="6">
        <f t="shared" si="63"/>
        <v>2.7138821363500654</v>
      </c>
      <c r="BM48" s="6">
        <f t="shared" si="61"/>
        <v>0.97299473277094928</v>
      </c>
      <c r="BN48" s="8">
        <f t="shared" si="65"/>
        <v>3</v>
      </c>
      <c r="BO48" s="1">
        <v>10</v>
      </c>
      <c r="BW48" s="6"/>
      <c r="BX48" s="6"/>
      <c r="BY48" s="6"/>
      <c r="CA48" s="1"/>
    </row>
    <row r="49" spans="1:79" x14ac:dyDescent="0.25">
      <c r="A49" s="1">
        <v>11</v>
      </c>
      <c r="B49" s="9">
        <v>39.299999999999997</v>
      </c>
      <c r="C49" s="9">
        <v>37.5</v>
      </c>
      <c r="D49" s="9">
        <v>36.200000000000003</v>
      </c>
      <c r="E49" s="9">
        <v>35.200000000000003</v>
      </c>
      <c r="F49" s="9">
        <v>36</v>
      </c>
      <c r="G49" s="8">
        <f t="shared" si="64"/>
        <v>3</v>
      </c>
      <c r="O49" s="6">
        <f t="shared" si="40"/>
        <v>2.1679483388678804</v>
      </c>
      <c r="P49" s="6">
        <f t="shared" si="41"/>
        <v>1.2609520212918501</v>
      </c>
      <c r="Q49" s="6">
        <f t="shared" si="42"/>
        <v>1.2489995996796757</v>
      </c>
      <c r="R49">
        <f t="shared" si="43"/>
        <v>3</v>
      </c>
      <c r="S49" s="1">
        <v>11</v>
      </c>
      <c r="AA49" s="6">
        <f t="shared" si="45"/>
        <v>2.0670026608594401</v>
      </c>
      <c r="AB49" s="6">
        <f t="shared" si="46"/>
        <v>1.304947849106975</v>
      </c>
      <c r="AC49" s="6">
        <f t="shared" si="47"/>
        <v>0.88243979964640573</v>
      </c>
      <c r="AD49">
        <f t="shared" si="48"/>
        <v>3</v>
      </c>
      <c r="AM49" s="6">
        <f t="shared" si="50"/>
        <v>2.0670026608594401</v>
      </c>
      <c r="AN49" s="6">
        <f t="shared" si="51"/>
        <v>1.5735443008274872</v>
      </c>
      <c r="AO49" s="6">
        <f t="shared" si="52"/>
        <v>0.73133581274672366</v>
      </c>
      <c r="AP49">
        <f t="shared" si="53"/>
        <v>3</v>
      </c>
      <c r="AY49" s="6">
        <f t="shared" si="55"/>
        <v>1.9292485583770695</v>
      </c>
      <c r="AZ49" s="6">
        <f t="shared" si="56"/>
        <v>2.0357908646136589</v>
      </c>
      <c r="BA49" s="6">
        <f t="shared" si="57"/>
        <v>0.53644923131436406</v>
      </c>
      <c r="BB49">
        <f t="shared" si="58"/>
        <v>3</v>
      </c>
      <c r="BK49" s="6">
        <f t="shared" si="60"/>
        <v>1.9292485583770695</v>
      </c>
      <c r="BL49" s="6">
        <f t="shared" si="63"/>
        <v>2.1789117123004313</v>
      </c>
      <c r="BM49" s="6">
        <f t="shared" si="61"/>
        <v>0.53662719834162909</v>
      </c>
      <c r="BN49" s="8">
        <f t="shared" si="65"/>
        <v>3</v>
      </c>
      <c r="BO49" s="1">
        <v>11</v>
      </c>
      <c r="BW49" s="6"/>
      <c r="BX49" s="6"/>
      <c r="BY49" s="6"/>
      <c r="CA49" s="1"/>
    </row>
    <row r="50" spans="1:79" x14ac:dyDescent="0.25">
      <c r="A50" s="1">
        <v>12</v>
      </c>
      <c r="B50" s="4">
        <v>41.5</v>
      </c>
      <c r="C50" s="4">
        <v>38.1</v>
      </c>
      <c r="D50" s="4">
        <v>37.1</v>
      </c>
      <c r="E50" s="4">
        <v>36</v>
      </c>
      <c r="F50" s="4">
        <v>35</v>
      </c>
      <c r="G50" s="8">
        <f t="shared" si="64"/>
        <v>2</v>
      </c>
      <c r="O50" s="6">
        <f t="shared" si="40"/>
        <v>4.7085029467974246</v>
      </c>
      <c r="P50" s="6">
        <f t="shared" si="41"/>
        <v>2.0639767440550294</v>
      </c>
      <c r="Q50" s="6">
        <f t="shared" si="42"/>
        <v>3.7080992435478297</v>
      </c>
      <c r="R50">
        <f t="shared" si="43"/>
        <v>2</v>
      </c>
      <c r="S50" s="1">
        <v>12</v>
      </c>
      <c r="AA50" s="6">
        <f t="shared" si="45"/>
        <v>4.6419284785528552</v>
      </c>
      <c r="AB50" s="6">
        <f t="shared" si="46"/>
        <v>1.5906672254818697</v>
      </c>
      <c r="AC50" s="6">
        <f t="shared" si="47"/>
        <v>3.1254919612758547</v>
      </c>
      <c r="AD50">
        <f t="shared" si="48"/>
        <v>2</v>
      </c>
      <c r="AM50" s="6">
        <f t="shared" si="50"/>
        <v>4.6419284785528552</v>
      </c>
      <c r="AN50" s="6">
        <f t="shared" si="51"/>
        <v>1.2965499090535106</v>
      </c>
      <c r="AO50" s="6">
        <f t="shared" si="52"/>
        <v>3.0230279894258421</v>
      </c>
      <c r="AP50">
        <f t="shared" si="53"/>
        <v>2</v>
      </c>
      <c r="AY50" s="6">
        <f t="shared" si="55"/>
        <v>4.4890979049247779</v>
      </c>
      <c r="AZ50" s="6">
        <f t="shared" si="56"/>
        <v>0.95510325212629055</v>
      </c>
      <c r="BA50" s="6">
        <f t="shared" si="57"/>
        <v>2.8596814119369598</v>
      </c>
      <c r="BB50">
        <f t="shared" si="58"/>
        <v>2</v>
      </c>
      <c r="BK50" s="6">
        <f t="shared" si="60"/>
        <v>4.4890979049247779</v>
      </c>
      <c r="BL50" s="6">
        <f t="shared" si="63"/>
        <v>0.88184820122286045</v>
      </c>
      <c r="BM50" s="6">
        <f t="shared" si="61"/>
        <v>2.8020918525273157</v>
      </c>
      <c r="BN50" s="8">
        <f t="shared" si="65"/>
        <v>2</v>
      </c>
      <c r="BO50" s="1">
        <v>12</v>
      </c>
      <c r="BW50" s="6"/>
      <c r="BX50" s="6"/>
      <c r="BY50" s="6"/>
      <c r="CA50" s="1"/>
    </row>
    <row r="51" spans="1:79" x14ac:dyDescent="0.25">
      <c r="A51" s="1">
        <v>13</v>
      </c>
      <c r="B51" s="11">
        <v>38</v>
      </c>
      <c r="C51" s="11">
        <v>37</v>
      </c>
      <c r="D51" s="11">
        <v>36.799999999999997</v>
      </c>
      <c r="E51" s="11">
        <v>35.1</v>
      </c>
      <c r="F51" s="11">
        <v>36</v>
      </c>
      <c r="G51" s="8">
        <f t="shared" si="64"/>
        <v>1</v>
      </c>
      <c r="O51" s="6">
        <f t="shared" si="40"/>
        <v>0.97467943448089855</v>
      </c>
      <c r="P51" s="6">
        <f t="shared" si="41"/>
        <v>2.2583179581272437</v>
      </c>
      <c r="Q51" s="6">
        <f t="shared" si="42"/>
        <v>0.5</v>
      </c>
      <c r="R51">
        <f t="shared" si="43"/>
        <v>3</v>
      </c>
      <c r="S51" s="1">
        <v>13</v>
      </c>
      <c r="AA51" s="6">
        <f t="shared" si="45"/>
        <v>0.99373034571758811</v>
      </c>
      <c r="AB51" s="6">
        <f t="shared" si="46"/>
        <v>2.4087802353519621</v>
      </c>
      <c r="AC51" s="6">
        <f t="shared" si="47"/>
        <v>0.93204077164038279</v>
      </c>
      <c r="AD51">
        <f t="shared" si="48"/>
        <v>3</v>
      </c>
      <c r="AM51" s="6">
        <f t="shared" si="50"/>
        <v>0.99373034571758811</v>
      </c>
      <c r="AN51" s="6">
        <f t="shared" si="51"/>
        <v>2.675700842769984</v>
      </c>
      <c r="AO51" s="6">
        <f t="shared" si="52"/>
        <v>1.0054879000563701</v>
      </c>
      <c r="AP51">
        <f t="shared" si="53"/>
        <v>1</v>
      </c>
      <c r="AY51" s="6">
        <f t="shared" si="55"/>
        <v>0.79498427657407256</v>
      </c>
      <c r="AZ51" s="6">
        <f t="shared" si="56"/>
        <v>3.0686587732536612</v>
      </c>
      <c r="BA51" s="6">
        <f t="shared" si="57"/>
        <v>1.1990737165736665</v>
      </c>
      <c r="BB51">
        <f t="shared" si="58"/>
        <v>1</v>
      </c>
      <c r="BK51" s="6">
        <f t="shared" si="60"/>
        <v>0.79498427657407256</v>
      </c>
      <c r="BL51" s="6">
        <f t="shared" si="63"/>
        <v>3.2000244139693694</v>
      </c>
      <c r="BM51" s="6">
        <f t="shared" si="61"/>
        <v>1.2591539818465507</v>
      </c>
      <c r="BN51" s="8">
        <f t="shared" si="65"/>
        <v>1</v>
      </c>
      <c r="BO51" s="1">
        <v>13</v>
      </c>
      <c r="BW51" s="6"/>
      <c r="BX51" s="6"/>
      <c r="BY51" s="6"/>
      <c r="CA51" s="1"/>
    </row>
    <row r="52" spans="1:79" x14ac:dyDescent="0.25">
      <c r="A52" s="1">
        <v>14</v>
      </c>
      <c r="B52" s="9">
        <v>38.1</v>
      </c>
      <c r="C52" s="9">
        <v>37.4</v>
      </c>
      <c r="D52" s="9">
        <v>36.9</v>
      </c>
      <c r="E52" s="9">
        <v>34.700000000000003</v>
      </c>
      <c r="F52" s="9">
        <v>36</v>
      </c>
      <c r="G52" s="8">
        <f t="shared" si="64"/>
        <v>3</v>
      </c>
      <c r="O52" s="6">
        <f t="shared" si="40"/>
        <v>0.99498743710662263</v>
      </c>
      <c r="P52" s="6">
        <f t="shared" si="41"/>
        <v>2.0248456731316575</v>
      </c>
      <c r="Q52" s="6">
        <f t="shared" si="42"/>
        <v>0.29999999999999477</v>
      </c>
      <c r="R52">
        <f t="shared" si="43"/>
        <v>3</v>
      </c>
      <c r="S52" s="1">
        <v>14</v>
      </c>
      <c r="AA52" s="6">
        <f t="shared" si="45"/>
        <v>1.3219304066402287</v>
      </c>
      <c r="AB52" s="6">
        <f t="shared" si="46"/>
        <v>2.3156472577277931</v>
      </c>
      <c r="AC52" s="6">
        <f t="shared" si="47"/>
        <v>0.89816479556927797</v>
      </c>
      <c r="AD52">
        <f t="shared" si="48"/>
        <v>3</v>
      </c>
      <c r="AM52" s="6">
        <f t="shared" si="50"/>
        <v>1.3219304066402287</v>
      </c>
      <c r="AN52" s="6">
        <f t="shared" si="51"/>
        <v>2.5815450799860127</v>
      </c>
      <c r="AO52" s="6">
        <f t="shared" si="52"/>
        <v>0.9552718873170235</v>
      </c>
      <c r="AP52">
        <f t="shared" si="53"/>
        <v>3</v>
      </c>
      <c r="AY52" s="6">
        <f t="shared" si="55"/>
        <v>1.143678276439666</v>
      </c>
      <c r="AZ52" s="6">
        <f t="shared" si="56"/>
        <v>3.0046260628866537</v>
      </c>
      <c r="BA52" s="6">
        <f t="shared" si="57"/>
        <v>1.0803291679442493</v>
      </c>
      <c r="BB52">
        <f t="shared" si="58"/>
        <v>3</v>
      </c>
      <c r="BK52" s="6">
        <f t="shared" si="60"/>
        <v>1.143678276439666</v>
      </c>
      <c r="BL52" s="6">
        <f t="shared" si="63"/>
        <v>3.1508183460809027</v>
      </c>
      <c r="BM52" s="6">
        <f t="shared" si="61"/>
        <v>1.1265960899985477</v>
      </c>
      <c r="BN52" s="8">
        <f t="shared" si="65"/>
        <v>3</v>
      </c>
      <c r="BO52" s="1">
        <v>14</v>
      </c>
      <c r="BW52" s="6"/>
      <c r="BX52" s="6"/>
      <c r="BY52" s="6"/>
      <c r="CA52" s="1"/>
    </row>
    <row r="53" spans="1:79" x14ac:dyDescent="0.25">
      <c r="A53" s="1">
        <v>15</v>
      </c>
      <c r="B53" s="11">
        <v>37.5</v>
      </c>
      <c r="C53" s="11">
        <v>36</v>
      </c>
      <c r="D53" s="11">
        <v>35</v>
      </c>
      <c r="E53" s="11">
        <v>36.4</v>
      </c>
      <c r="F53" s="11">
        <v>34.6</v>
      </c>
      <c r="G53" s="8">
        <f t="shared" si="64"/>
        <v>1</v>
      </c>
      <c r="O53" s="6">
        <f t="shared" si="40"/>
        <v>3.004995840263343</v>
      </c>
      <c r="P53" s="6">
        <f t="shared" si="41"/>
        <v>4.3104524124504611</v>
      </c>
      <c r="Q53" s="6">
        <f t="shared" si="42"/>
        <v>3.0903074280724896</v>
      </c>
      <c r="R53">
        <f t="shared" si="43"/>
        <v>1</v>
      </c>
      <c r="S53" s="1">
        <v>15</v>
      </c>
      <c r="AA53" s="6">
        <f t="shared" si="45"/>
        <v>2.3103030104295814</v>
      </c>
      <c r="AB53" s="6">
        <f t="shared" si="46"/>
        <v>4.0230447286711746</v>
      </c>
      <c r="AC53" s="6">
        <f t="shared" si="47"/>
        <v>2.9326950063039234</v>
      </c>
      <c r="AD53">
        <f t="shared" si="48"/>
        <v>1</v>
      </c>
      <c r="AM53" s="6">
        <f t="shared" si="50"/>
        <v>2.3103030104295814</v>
      </c>
      <c r="AN53" s="6">
        <f t="shared" si="51"/>
        <v>4.1854161481665519</v>
      </c>
      <c r="AO53" s="6">
        <f t="shared" si="52"/>
        <v>3.0622148460409511</v>
      </c>
      <c r="AP53">
        <f t="shared" si="53"/>
        <v>1</v>
      </c>
      <c r="AY53" s="6">
        <f t="shared" si="55"/>
        <v>2.395829710142185</v>
      </c>
      <c r="AZ53" s="6">
        <f t="shared" si="56"/>
        <v>4.3437055353439664</v>
      </c>
      <c r="BA53" s="6">
        <f t="shared" si="57"/>
        <v>3.2805148647396449</v>
      </c>
      <c r="BB53">
        <f t="shared" si="58"/>
        <v>1</v>
      </c>
      <c r="BK53" s="6">
        <f t="shared" si="60"/>
        <v>2.395829710142185</v>
      </c>
      <c r="BL53" s="6">
        <f t="shared" si="63"/>
        <v>4.3803717022645481</v>
      </c>
      <c r="BM53" s="6">
        <f t="shared" si="61"/>
        <v>3.342038113187821</v>
      </c>
      <c r="BN53" s="8">
        <f t="shared" si="65"/>
        <v>1</v>
      </c>
      <c r="BO53" s="1">
        <v>15</v>
      </c>
      <c r="BW53" s="6"/>
      <c r="BX53" s="6"/>
      <c r="BY53" s="6"/>
      <c r="CA53" s="1"/>
    </row>
    <row r="54" spans="1:79" x14ac:dyDescent="0.25">
      <c r="A54" s="5">
        <v>16</v>
      </c>
      <c r="B54" s="9">
        <v>39.1</v>
      </c>
      <c r="C54" s="9">
        <v>37.1</v>
      </c>
      <c r="D54" s="9">
        <v>35</v>
      </c>
      <c r="E54" s="9">
        <v>36.700000000000003</v>
      </c>
      <c r="F54" s="9">
        <v>33.799999999999997</v>
      </c>
      <c r="G54" s="8">
        <f t="shared" si="64"/>
        <v>3</v>
      </c>
      <c r="O54" s="6">
        <f t="shared" si="40"/>
        <v>3.9127995093027756</v>
      </c>
      <c r="P54" s="6">
        <f t="shared" si="41"/>
        <v>3.7094473981982845</v>
      </c>
      <c r="Q54" s="6">
        <f t="shared" si="42"/>
        <v>3.4452866353904481</v>
      </c>
      <c r="R54">
        <f t="shared" si="43"/>
        <v>3</v>
      </c>
      <c r="S54" s="5">
        <v>16</v>
      </c>
      <c r="AA54" s="6">
        <f t="shared" si="45"/>
        <v>3.3952172242729972</v>
      </c>
      <c r="AB54" s="6">
        <f t="shared" si="46"/>
        <v>3.196178273431503</v>
      </c>
      <c r="AC54" s="6">
        <f t="shared" si="47"/>
        <v>2.908384431260763</v>
      </c>
      <c r="AD54">
        <f t="shared" si="48"/>
        <v>3</v>
      </c>
      <c r="AM54" s="6">
        <f t="shared" si="50"/>
        <v>3.3952172242729972</v>
      </c>
      <c r="AN54" s="6">
        <f t="shared" si="51"/>
        <v>3.2250645988362279</v>
      </c>
      <c r="AO54" s="6">
        <f t="shared" si="52"/>
        <v>2.991566054029446</v>
      </c>
      <c r="AP54">
        <f t="shared" si="53"/>
        <v>3</v>
      </c>
      <c r="AY54" s="6">
        <f t="shared" si="55"/>
        <v>3.3817155409643842</v>
      </c>
      <c r="AZ54" s="6">
        <f t="shared" si="56"/>
        <v>3.177525242490876</v>
      </c>
      <c r="BA54" s="6">
        <f t="shared" si="57"/>
        <v>3.1164794952709776</v>
      </c>
      <c r="BB54">
        <f t="shared" si="58"/>
        <v>3</v>
      </c>
      <c r="BK54" s="6">
        <f t="shared" si="60"/>
        <v>3.3817155409643842</v>
      </c>
      <c r="BL54" s="6">
        <f t="shared" si="63"/>
        <v>3.1500248014896672</v>
      </c>
      <c r="BM54" s="6">
        <f t="shared" si="61"/>
        <v>3.1439177390637951</v>
      </c>
      <c r="BN54" s="8">
        <f t="shared" si="65"/>
        <v>3</v>
      </c>
      <c r="BO54" s="5">
        <v>16</v>
      </c>
      <c r="BW54" s="6"/>
      <c r="BX54" s="6"/>
      <c r="BY54" s="6"/>
      <c r="CA54" s="5"/>
    </row>
    <row r="55" spans="1:79" x14ac:dyDescent="0.25">
      <c r="A55" s="1">
        <v>17</v>
      </c>
      <c r="B55" s="4">
        <v>41.1</v>
      </c>
      <c r="C55" s="4">
        <v>39.200000000000003</v>
      </c>
      <c r="D55" s="4">
        <v>37.299999999999997</v>
      </c>
      <c r="E55" s="4">
        <v>36.5</v>
      </c>
      <c r="F55" s="4">
        <v>33.5</v>
      </c>
      <c r="G55" s="8">
        <f t="shared" si="64"/>
        <v>2</v>
      </c>
      <c r="O55" s="6">
        <f t="shared" si="40"/>
        <v>5.5027265968790458</v>
      </c>
      <c r="P55" s="6">
        <f t="shared" si="41"/>
        <v>3.3451457367355473</v>
      </c>
      <c r="Q55" s="6">
        <f t="shared" si="42"/>
        <v>4.5628938186199335</v>
      </c>
      <c r="R55">
        <f t="shared" si="43"/>
        <v>2</v>
      </c>
      <c r="S55" s="1">
        <v>17</v>
      </c>
      <c r="AA55" s="6">
        <f t="shared" si="45"/>
        <v>5.4283975536064082</v>
      </c>
      <c r="AB55" s="6">
        <f t="shared" si="46"/>
        <v>2.8656975105935691</v>
      </c>
      <c r="AC55" s="6">
        <f t="shared" si="47"/>
        <v>3.9307378442221257</v>
      </c>
      <c r="AD55">
        <f t="shared" si="48"/>
        <v>2</v>
      </c>
      <c r="AM55" s="6">
        <f t="shared" si="50"/>
        <v>5.4283975536064082</v>
      </c>
      <c r="AN55" s="6">
        <f t="shared" si="51"/>
        <v>2.6212671871952828</v>
      </c>
      <c r="AO55" s="6">
        <f t="shared" si="52"/>
        <v>3.9083055242657134</v>
      </c>
      <c r="AP55">
        <f t="shared" si="53"/>
        <v>2</v>
      </c>
      <c r="AY55" s="6">
        <f t="shared" si="55"/>
        <v>5.291313636517879</v>
      </c>
      <c r="AZ55" s="6">
        <f t="shared" si="56"/>
        <v>2.1494185260204715</v>
      </c>
      <c r="BA55" s="6">
        <f t="shared" si="57"/>
        <v>3.8626128174821974</v>
      </c>
      <c r="BB55">
        <f t="shared" si="58"/>
        <v>2</v>
      </c>
      <c r="BK55" s="6">
        <f t="shared" si="60"/>
        <v>5.291313636517879</v>
      </c>
      <c r="BL55" s="6">
        <f t="shared" si="63"/>
        <v>2.0205584005417929</v>
      </c>
      <c r="BM55" s="6">
        <f t="shared" si="61"/>
        <v>3.8217101865526097</v>
      </c>
      <c r="BN55" s="8">
        <f t="shared" si="65"/>
        <v>2</v>
      </c>
      <c r="BO55" s="1">
        <v>17</v>
      </c>
      <c r="BW55" s="6"/>
      <c r="BX55" s="6"/>
      <c r="BY55" s="6"/>
      <c r="CA55" s="1"/>
    </row>
    <row r="56" spans="1:79" x14ac:dyDescent="0.25">
      <c r="A56" s="1">
        <v>18</v>
      </c>
      <c r="B56" s="4">
        <v>40.4</v>
      </c>
      <c r="C56" s="4">
        <v>39.1</v>
      </c>
      <c r="D56" s="4">
        <v>38.9</v>
      </c>
      <c r="E56" s="4">
        <v>36</v>
      </c>
      <c r="F56" s="4">
        <v>35</v>
      </c>
      <c r="G56" s="8">
        <f t="shared" si="64"/>
        <v>2</v>
      </c>
      <c r="O56" s="6">
        <f t="shared" si="40"/>
        <v>4.8124837662063866</v>
      </c>
      <c r="P56" s="6">
        <f t="shared" si="41"/>
        <v>2.5709920264364867</v>
      </c>
      <c r="Q56" s="6">
        <f t="shared" si="42"/>
        <v>3.844476557348214</v>
      </c>
      <c r="R56">
        <f t="shared" si="43"/>
        <v>2</v>
      </c>
      <c r="S56" s="1">
        <v>18</v>
      </c>
      <c r="AA56" s="6">
        <f t="shared" si="45"/>
        <v>4.9570656642816422</v>
      </c>
      <c r="AB56" s="6">
        <f t="shared" si="46"/>
        <v>2.4282137925277842</v>
      </c>
      <c r="AC56" s="6">
        <f t="shared" si="47"/>
        <v>3.4340500869964026</v>
      </c>
      <c r="AD56">
        <f t="shared" si="48"/>
        <v>2</v>
      </c>
      <c r="AM56" s="6">
        <f t="shared" si="50"/>
        <v>4.9570656642816422</v>
      </c>
      <c r="AN56" s="6">
        <f t="shared" si="51"/>
        <v>2.2842303590779389</v>
      </c>
      <c r="AO56" s="6">
        <f t="shared" si="52"/>
        <v>3.3637556497174232</v>
      </c>
      <c r="AP56">
        <f t="shared" si="53"/>
        <v>2</v>
      </c>
      <c r="AY56" s="6">
        <f t="shared" si="55"/>
        <v>4.7726303020451972</v>
      </c>
      <c r="AZ56" s="6">
        <f t="shared" si="56"/>
        <v>2.0510160083886886</v>
      </c>
      <c r="BA56" s="6">
        <f t="shared" si="57"/>
        <v>3.2935964807149278</v>
      </c>
      <c r="BB56">
        <f t="shared" si="58"/>
        <v>2</v>
      </c>
      <c r="BK56" s="6">
        <f t="shared" si="60"/>
        <v>4.7726303020451972</v>
      </c>
      <c r="BL56" s="6">
        <f t="shared" si="63"/>
        <v>2.046987115250118</v>
      </c>
      <c r="BM56" s="6">
        <f t="shared" si="61"/>
        <v>3.2406355472345241</v>
      </c>
      <c r="BN56" s="8">
        <f t="shared" si="65"/>
        <v>2</v>
      </c>
      <c r="BO56" s="1">
        <v>18</v>
      </c>
      <c r="BW56" s="6"/>
      <c r="BX56" s="6"/>
      <c r="BY56" s="6"/>
      <c r="CA56" s="1"/>
    </row>
    <row r="57" spans="1:79" x14ac:dyDescent="0.25">
      <c r="A57" s="1">
        <v>19</v>
      </c>
      <c r="B57" s="9">
        <v>39.200000000000003</v>
      </c>
      <c r="C57" s="9">
        <v>38</v>
      </c>
      <c r="D57" s="9">
        <v>37.9</v>
      </c>
      <c r="E57" s="9">
        <v>35.1</v>
      </c>
      <c r="F57" s="9">
        <v>36.5</v>
      </c>
      <c r="G57" s="8">
        <f t="shared" si="64"/>
        <v>3</v>
      </c>
      <c r="O57" s="6">
        <f t="shared" si="40"/>
        <v>2.6739483914241911</v>
      </c>
      <c r="P57" s="6">
        <f t="shared" si="41"/>
        <v>1.2409673645990822</v>
      </c>
      <c r="Q57" s="6">
        <f t="shared" si="42"/>
        <v>1.7578395831246925</v>
      </c>
      <c r="R57">
        <f t="shared" si="43"/>
        <v>2</v>
      </c>
      <c r="S57" s="1">
        <v>19</v>
      </c>
      <c r="AA57" s="6">
        <f t="shared" si="45"/>
        <v>2.93470611816584</v>
      </c>
      <c r="AB57" s="6">
        <f t="shared" si="46"/>
        <v>1.6555630126603114</v>
      </c>
      <c r="AC57" s="6">
        <f t="shared" si="47"/>
        <v>1.7328300551410136</v>
      </c>
      <c r="AD57">
        <f t="shared" si="48"/>
        <v>2</v>
      </c>
      <c r="AM57" s="6">
        <f t="shared" si="50"/>
        <v>2.93470611816584</v>
      </c>
      <c r="AN57" s="6">
        <f t="shared" si="51"/>
        <v>1.8585948993796333</v>
      </c>
      <c r="AO57" s="6">
        <f t="shared" si="52"/>
        <v>1.5938119984460295</v>
      </c>
      <c r="AP57">
        <f t="shared" si="53"/>
        <v>3</v>
      </c>
      <c r="AY57" s="6">
        <f t="shared" si="55"/>
        <v>2.740802802100148</v>
      </c>
      <c r="AZ57" s="6">
        <f t="shared" si="56"/>
        <v>2.2417750903147109</v>
      </c>
      <c r="BA57" s="6">
        <f t="shared" si="57"/>
        <v>1.4743736900045994</v>
      </c>
      <c r="BB57">
        <f t="shared" si="58"/>
        <v>3</v>
      </c>
      <c r="BK57" s="6">
        <f t="shared" si="60"/>
        <v>2.740802802100148</v>
      </c>
      <c r="BL57" s="6">
        <f t="shared" si="63"/>
        <v>2.3969055571715772</v>
      </c>
      <c r="BM57" s="6">
        <f t="shared" si="61"/>
        <v>1.4328184637280506</v>
      </c>
      <c r="BN57" s="8">
        <f t="shared" si="65"/>
        <v>3</v>
      </c>
      <c r="BO57" s="1">
        <v>19</v>
      </c>
      <c r="BW57" s="6"/>
      <c r="BX57" s="6"/>
      <c r="BY57" s="6"/>
      <c r="CA57" s="1"/>
    </row>
    <row r="58" spans="1:79" x14ac:dyDescent="0.25">
      <c r="A58" s="1">
        <v>20</v>
      </c>
      <c r="B58" s="9">
        <v>39.1</v>
      </c>
      <c r="C58" s="9">
        <v>38.200000000000003</v>
      </c>
      <c r="D58" s="9">
        <v>36.6</v>
      </c>
      <c r="E58" s="9">
        <v>35.1</v>
      </c>
      <c r="F58" s="9">
        <v>36.9</v>
      </c>
      <c r="G58" s="8">
        <f t="shared" si="64"/>
        <v>3</v>
      </c>
      <c r="O58" s="6">
        <f t="shared" si="40"/>
        <v>2.4269322199023238</v>
      </c>
      <c r="P58" s="6">
        <f t="shared" si="41"/>
        <v>1.3856406460551005</v>
      </c>
      <c r="Q58" s="6">
        <f t="shared" si="42"/>
        <v>1.5198684153570674</v>
      </c>
      <c r="R58">
        <f t="shared" si="43"/>
        <v>2</v>
      </c>
      <c r="S58" s="1">
        <v>20</v>
      </c>
      <c r="AA58" s="6">
        <f t="shared" si="45"/>
        <v>2.5342651794948434</v>
      </c>
      <c r="AB58" s="6">
        <f t="shared" si="46"/>
        <v>1.7369193674114318</v>
      </c>
      <c r="AC58" s="6">
        <f t="shared" si="47"/>
        <v>1.537758108416277</v>
      </c>
      <c r="AD58">
        <f t="shared" si="48"/>
        <v>3</v>
      </c>
      <c r="AM58" s="6">
        <f t="shared" si="50"/>
        <v>2.5342651794948434</v>
      </c>
      <c r="AN58" s="6">
        <f t="shared" si="51"/>
        <v>2.0164428250428172</v>
      </c>
      <c r="AO58" s="6">
        <f t="shared" si="52"/>
        <v>1.342875128024738</v>
      </c>
      <c r="AP58">
        <f t="shared" si="53"/>
        <v>3</v>
      </c>
      <c r="AY58" s="6">
        <f t="shared" si="55"/>
        <v>2.3832750575626025</v>
      </c>
      <c r="AZ58" s="6">
        <f t="shared" si="56"/>
        <v>2.484395745895204</v>
      </c>
      <c r="BA58" s="6">
        <f t="shared" si="57"/>
        <v>1.1675234948861248</v>
      </c>
      <c r="BB58">
        <f t="shared" si="58"/>
        <v>3</v>
      </c>
      <c r="BK58" s="6">
        <f t="shared" si="60"/>
        <v>2.3832750575626025</v>
      </c>
      <c r="BL58" s="6">
        <f t="shared" si="63"/>
        <v>2.6434175322865636</v>
      </c>
      <c r="BM58" s="6">
        <f t="shared" si="61"/>
        <v>1.1474836600143798</v>
      </c>
      <c r="BN58" s="8">
        <f t="shared" si="65"/>
        <v>3</v>
      </c>
      <c r="BO58" s="1">
        <v>20</v>
      </c>
      <c r="BW58" s="6"/>
      <c r="BX58" s="6"/>
      <c r="BY58" s="6"/>
      <c r="CA58" s="1"/>
    </row>
    <row r="59" spans="1:79" x14ac:dyDescent="0.25">
      <c r="A59" s="1">
        <v>21</v>
      </c>
      <c r="B59" s="9">
        <v>38.700000000000003</v>
      </c>
      <c r="C59" s="9">
        <v>37</v>
      </c>
      <c r="D59" s="9">
        <v>36.799999999999997</v>
      </c>
      <c r="E59" s="9">
        <v>34.700000000000003</v>
      </c>
      <c r="F59" s="9">
        <v>36.700000000000003</v>
      </c>
      <c r="G59" s="8">
        <f t="shared" si="64"/>
        <v>3</v>
      </c>
      <c r="O59" s="6">
        <f t="shared" si="40"/>
        <v>1.5394804318340705</v>
      </c>
      <c r="P59" s="6">
        <f t="shared" si="41"/>
        <v>1.8330302779823351</v>
      </c>
      <c r="Q59" s="6">
        <f t="shared" si="42"/>
        <v>0.97467943448089633</v>
      </c>
      <c r="R59">
        <f t="shared" si="43"/>
        <v>3</v>
      </c>
      <c r="S59" s="1">
        <v>21</v>
      </c>
      <c r="AA59" s="6">
        <f t="shared" si="45"/>
        <v>1.7240939649566707</v>
      </c>
      <c r="AB59" s="6">
        <f t="shared" si="46"/>
        <v>2.1953486182279995</v>
      </c>
      <c r="AC59" s="6">
        <f t="shared" si="47"/>
        <v>1.3329291053915824</v>
      </c>
      <c r="AD59">
        <f t="shared" si="48"/>
        <v>3</v>
      </c>
      <c r="AM59" s="6">
        <f t="shared" si="50"/>
        <v>1.7240939649566707</v>
      </c>
      <c r="AN59" s="6">
        <f t="shared" si="51"/>
        <v>2.4744107042553236</v>
      </c>
      <c r="AO59" s="6">
        <f t="shared" si="52"/>
        <v>1.2379597645716254</v>
      </c>
      <c r="AP59">
        <f t="shared" si="53"/>
        <v>3</v>
      </c>
      <c r="AY59" s="6">
        <f t="shared" si="55"/>
        <v>1.5646085772486387</v>
      </c>
      <c r="AZ59" s="6">
        <f t="shared" si="56"/>
        <v>2.9700355403784453</v>
      </c>
      <c r="BA59" s="6">
        <f t="shared" si="57"/>
        <v>1.1583513188052175</v>
      </c>
      <c r="BB59">
        <f t="shared" si="58"/>
        <v>3</v>
      </c>
      <c r="BK59" s="6">
        <f t="shared" si="60"/>
        <v>1.5646085772486387</v>
      </c>
      <c r="BL59" s="6">
        <f t="shared" si="63"/>
        <v>3.1285230141394189</v>
      </c>
      <c r="BM59" s="6">
        <f t="shared" si="61"/>
        <v>1.1775902300885515</v>
      </c>
      <c r="BN59" s="8">
        <f t="shared" si="65"/>
        <v>3</v>
      </c>
      <c r="BO59" s="1">
        <v>21</v>
      </c>
      <c r="BW59" s="6"/>
      <c r="BX59" s="6"/>
      <c r="BY59" s="6"/>
      <c r="CA59" s="1"/>
    </row>
    <row r="60" spans="1:79" x14ac:dyDescent="0.25">
      <c r="A60" s="1">
        <v>22</v>
      </c>
      <c r="B60" s="9">
        <v>39.299999999999997</v>
      </c>
      <c r="C60" s="9">
        <v>37.700000000000003</v>
      </c>
      <c r="D60" s="9">
        <v>36.6</v>
      </c>
      <c r="E60" s="9">
        <v>35</v>
      </c>
      <c r="F60" s="9">
        <v>36.200000000000003</v>
      </c>
      <c r="G60" s="8">
        <f t="shared" si="64"/>
        <v>3</v>
      </c>
      <c r="O60" s="6">
        <f t="shared" si="40"/>
        <v>2.1587033144922914</v>
      </c>
      <c r="P60" s="6">
        <f t="shared" si="41"/>
        <v>0.93273790530888334</v>
      </c>
      <c r="Q60" s="6">
        <f t="shared" si="42"/>
        <v>1.1661903789690564</v>
      </c>
      <c r="R60">
        <f t="shared" si="43"/>
        <v>2</v>
      </c>
      <c r="S60" s="1">
        <v>22</v>
      </c>
      <c r="AA60" s="6">
        <f t="shared" si="45"/>
        <v>2.2209232314512839</v>
      </c>
      <c r="AB60" s="6">
        <f t="shared" si="46"/>
        <v>1.2313497562521618</v>
      </c>
      <c r="AC60" s="6">
        <f t="shared" si="47"/>
        <v>0.93952115463144359</v>
      </c>
      <c r="AD60">
        <f t="shared" si="48"/>
        <v>3</v>
      </c>
      <c r="AM60" s="6">
        <f t="shared" si="50"/>
        <v>2.2209232314512839</v>
      </c>
      <c r="AN60" s="6">
        <f t="shared" si="51"/>
        <v>1.517467737163904</v>
      </c>
      <c r="AO60" s="6">
        <f t="shared" si="52"/>
        <v>0.747975571540476</v>
      </c>
      <c r="AP60">
        <f t="shared" si="53"/>
        <v>3</v>
      </c>
      <c r="AY60" s="6">
        <f t="shared" si="55"/>
        <v>2.0596116138728706</v>
      </c>
      <c r="AZ60" s="6">
        <f t="shared" si="56"/>
        <v>2.0226495275037397</v>
      </c>
      <c r="BA60" s="6">
        <f t="shared" si="57"/>
        <v>0.45289194198076826</v>
      </c>
      <c r="BB60">
        <f t="shared" si="58"/>
        <v>3</v>
      </c>
      <c r="BK60" s="6">
        <f t="shared" si="60"/>
        <v>2.0596116138728706</v>
      </c>
      <c r="BL60" s="6">
        <f t="shared" si="63"/>
        <v>2.1857850420386749</v>
      </c>
      <c r="BM60" s="6">
        <f t="shared" si="61"/>
        <v>0.40677850238181756</v>
      </c>
      <c r="BN60" s="8">
        <f t="shared" si="65"/>
        <v>3</v>
      </c>
      <c r="BO60" s="1">
        <v>22</v>
      </c>
      <c r="BW60" s="6"/>
      <c r="BX60" s="6"/>
      <c r="BY60" s="6"/>
      <c r="CA60" s="1"/>
    </row>
    <row r="61" spans="1:79" x14ac:dyDescent="0.25">
      <c r="A61" s="1">
        <v>23</v>
      </c>
      <c r="B61" s="9">
        <v>39.200000000000003</v>
      </c>
      <c r="C61" s="9">
        <v>37.299999999999997</v>
      </c>
      <c r="D61" s="9">
        <v>36.799999999999997</v>
      </c>
      <c r="E61" s="9">
        <v>36.1</v>
      </c>
      <c r="F61" s="9">
        <v>35.9</v>
      </c>
      <c r="G61" s="8">
        <f t="shared" si="64"/>
        <v>3</v>
      </c>
      <c r="O61" s="6">
        <f t="shared" si="40"/>
        <v>2.5278449319529122</v>
      </c>
      <c r="P61" s="6">
        <f t="shared" si="41"/>
        <v>1.5620499351813326</v>
      </c>
      <c r="Q61" s="6">
        <f t="shared" si="42"/>
        <v>1.5716233645501732</v>
      </c>
      <c r="R61">
        <f t="shared" si="43"/>
        <v>2</v>
      </c>
      <c r="S61" s="1">
        <v>23</v>
      </c>
      <c r="AA61" s="6">
        <f t="shared" si="45"/>
        <v>2.3092206477511006</v>
      </c>
      <c r="AB61" s="6">
        <f t="shared" si="46"/>
        <v>1.2498888839501818</v>
      </c>
      <c r="AC61" s="6">
        <f t="shared" si="47"/>
        <v>1.1165572085656852</v>
      </c>
      <c r="AD61">
        <f t="shared" si="48"/>
        <v>3</v>
      </c>
      <c r="AM61" s="6">
        <f t="shared" si="50"/>
        <v>2.3092206477511006</v>
      </c>
      <c r="AN61" s="6">
        <f t="shared" si="51"/>
        <v>1.4790903736193193</v>
      </c>
      <c r="AO61" s="6">
        <f t="shared" si="52"/>
        <v>0.99934890046072844</v>
      </c>
      <c r="AP61">
        <f t="shared" si="53"/>
        <v>3</v>
      </c>
      <c r="AY61" s="6">
        <f t="shared" si="55"/>
        <v>2.148487840319329</v>
      </c>
      <c r="AZ61" s="6">
        <f t="shared" si="56"/>
        <v>1.7679240808234846</v>
      </c>
      <c r="BA61" s="6">
        <f t="shared" si="57"/>
        <v>1.0271860158272754</v>
      </c>
      <c r="BB61">
        <f t="shared" si="58"/>
        <v>3</v>
      </c>
      <c r="BK61" s="6">
        <f t="shared" si="60"/>
        <v>2.148487840319329</v>
      </c>
      <c r="BL61" s="6">
        <f t="shared" si="63"/>
        <v>1.8695336985462447</v>
      </c>
      <c r="BM61" s="6">
        <f t="shared" si="61"/>
        <v>1.0297906340611234</v>
      </c>
      <c r="BN61" s="8">
        <f t="shared" si="65"/>
        <v>3</v>
      </c>
      <c r="BO61" s="1">
        <v>23</v>
      </c>
      <c r="BW61" s="6"/>
      <c r="BX61" s="6"/>
      <c r="BY61" s="6"/>
      <c r="CA61" s="1"/>
    </row>
    <row r="62" spans="1:79" x14ac:dyDescent="0.25">
      <c r="A62" s="1">
        <v>24</v>
      </c>
      <c r="B62" s="9">
        <v>40</v>
      </c>
      <c r="C62" s="9">
        <v>36.700000000000003</v>
      </c>
      <c r="D62" s="9">
        <v>35.799999999999997</v>
      </c>
      <c r="E62" s="9">
        <v>34.9</v>
      </c>
      <c r="F62" s="9">
        <v>35.9</v>
      </c>
      <c r="G62" s="8">
        <f t="shared" si="64"/>
        <v>3</v>
      </c>
      <c r="O62" s="6">
        <f t="shared" si="40"/>
        <v>2.7477263328068191</v>
      </c>
      <c r="P62" s="6">
        <f t="shared" si="41"/>
        <v>1.8439088914585786</v>
      </c>
      <c r="Q62" s="6">
        <f t="shared" si="42"/>
        <v>2.133072900770153</v>
      </c>
      <c r="R62">
        <f t="shared" si="43"/>
        <v>2</v>
      </c>
      <c r="S62" s="1">
        <v>24</v>
      </c>
      <c r="AA62" s="6">
        <f t="shared" si="45"/>
        <v>2.5908492816063267</v>
      </c>
      <c r="AB62" s="6">
        <f t="shared" si="46"/>
        <v>1.8408935028645512</v>
      </c>
      <c r="AC62" s="6">
        <f t="shared" si="47"/>
        <v>1.8478906894077869</v>
      </c>
      <c r="AD62">
        <f t="shared" si="48"/>
        <v>2</v>
      </c>
      <c r="AM62" s="6">
        <f t="shared" si="50"/>
        <v>2.5908492816063267</v>
      </c>
      <c r="AN62" s="6">
        <f t="shared" si="51"/>
        <v>1.9919107242377438</v>
      </c>
      <c r="AO62" s="6">
        <f t="shared" si="52"/>
        <v>1.7694648674556288</v>
      </c>
      <c r="AP62">
        <f t="shared" si="53"/>
        <v>3</v>
      </c>
      <c r="AY62" s="6">
        <f t="shared" si="55"/>
        <v>2.4979991993593602</v>
      </c>
      <c r="AZ62" s="6">
        <f t="shared" si="56"/>
        <v>2.4103941586387858</v>
      </c>
      <c r="BA62" s="6">
        <f t="shared" si="57"/>
        <v>1.5947134887217549</v>
      </c>
      <c r="BB62">
        <f t="shared" si="58"/>
        <v>3</v>
      </c>
      <c r="BK62" s="6">
        <f t="shared" si="60"/>
        <v>2.4979991993593602</v>
      </c>
      <c r="BL62" s="6">
        <f t="shared" si="63"/>
        <v>2.5288646167796327</v>
      </c>
      <c r="BM62" s="6">
        <f t="shared" si="61"/>
        <v>1.5860229348909085</v>
      </c>
      <c r="BN62" s="8">
        <f t="shared" si="65"/>
        <v>3</v>
      </c>
      <c r="BO62" s="1">
        <v>24</v>
      </c>
      <c r="BW62" s="6"/>
      <c r="BX62" s="6"/>
      <c r="BY62" s="6"/>
      <c r="CA62" s="1"/>
    </row>
    <row r="63" spans="1:79" x14ac:dyDescent="0.25">
      <c r="A63" s="1">
        <v>25</v>
      </c>
      <c r="B63" s="4">
        <v>40.1</v>
      </c>
      <c r="C63" s="4">
        <v>37.700000000000003</v>
      </c>
      <c r="D63" s="4">
        <v>36.799999999999997</v>
      </c>
      <c r="E63" s="4">
        <v>36.1</v>
      </c>
      <c r="F63" s="4">
        <v>35.9</v>
      </c>
      <c r="G63" s="8">
        <f t="shared" si="64"/>
        <v>2</v>
      </c>
      <c r="O63" s="6">
        <f t="shared" si="40"/>
        <v>3.3045423283716659</v>
      </c>
      <c r="P63" s="6">
        <f t="shared" si="41"/>
        <v>1.1874342087037935</v>
      </c>
      <c r="Q63" s="6">
        <f t="shared" si="42"/>
        <v>2.2715633383201101</v>
      </c>
      <c r="R63">
        <f t="shared" si="43"/>
        <v>2</v>
      </c>
      <c r="S63" s="1">
        <v>25</v>
      </c>
      <c r="AA63" s="6">
        <f t="shared" si="45"/>
        <v>3.1618823507524798</v>
      </c>
      <c r="AB63" s="6">
        <f t="shared" si="46"/>
        <v>0.59235875015811967</v>
      </c>
      <c r="AC63" s="6">
        <f t="shared" si="47"/>
        <v>1.7511995888533078</v>
      </c>
      <c r="AD63">
        <f t="shared" si="48"/>
        <v>2</v>
      </c>
      <c r="AM63" s="6">
        <f t="shared" si="50"/>
        <v>3.1618823507524798</v>
      </c>
      <c r="AN63" s="6">
        <f t="shared" si="51"/>
        <v>0.71951951560283356</v>
      </c>
      <c r="AO63" s="6">
        <f t="shared" si="52"/>
        <v>1.5945357878386472</v>
      </c>
      <c r="AP63">
        <f t="shared" si="53"/>
        <v>2</v>
      </c>
      <c r="AY63" s="6">
        <f t="shared" si="55"/>
        <v>3.003664428660437</v>
      </c>
      <c r="AZ63" s="6">
        <f t="shared" si="56"/>
        <v>0.99331096171675515</v>
      </c>
      <c r="BA63" s="6">
        <f t="shared" si="57"/>
        <v>1.4545713381535377</v>
      </c>
      <c r="BB63">
        <f t="shared" si="58"/>
        <v>2</v>
      </c>
      <c r="BK63" s="6">
        <f t="shared" si="60"/>
        <v>3.003664428660437</v>
      </c>
      <c r="BL63" s="6">
        <f t="shared" si="63"/>
        <v>1.1034746258976671</v>
      </c>
      <c r="BM63" s="6">
        <f t="shared" si="61"/>
        <v>1.41083973221624</v>
      </c>
      <c r="BN63" s="8">
        <f t="shared" si="65"/>
        <v>2</v>
      </c>
      <c r="BO63" s="1">
        <v>25</v>
      </c>
      <c r="BW63" s="6"/>
      <c r="BX63" s="6"/>
      <c r="BY63" s="6"/>
      <c r="CA63" s="1"/>
    </row>
    <row r="64" spans="1:79" x14ac:dyDescent="0.25">
      <c r="A64" s="1">
        <v>26</v>
      </c>
      <c r="B64" s="4">
        <v>41</v>
      </c>
      <c r="C64" s="4">
        <v>38</v>
      </c>
      <c r="D64" s="4">
        <v>37.700000000000003</v>
      </c>
      <c r="E64" s="4">
        <v>37</v>
      </c>
      <c r="F64" s="4">
        <v>36.200000000000003</v>
      </c>
      <c r="G64" s="8">
        <f t="shared" si="64"/>
        <v>2</v>
      </c>
      <c r="O64" s="6">
        <f t="shared" si="40"/>
        <v>4.7339201514178528</v>
      </c>
      <c r="P64" s="6">
        <f t="shared" si="41"/>
        <v>2.3237900077244507</v>
      </c>
      <c r="Q64" s="6">
        <f t="shared" si="42"/>
        <v>3.6945906403822324</v>
      </c>
      <c r="R64">
        <f t="shared" si="43"/>
        <v>2</v>
      </c>
      <c r="S64" s="1">
        <v>26</v>
      </c>
      <c r="AA64" s="6">
        <f t="shared" si="45"/>
        <v>4.6224993239588503</v>
      </c>
      <c r="AB64" s="6">
        <f t="shared" si="46"/>
        <v>1.8732028424302751</v>
      </c>
      <c r="AC64" s="6">
        <f t="shared" si="47"/>
        <v>3.2395524382235261</v>
      </c>
      <c r="AD64">
        <f t="shared" si="48"/>
        <v>2</v>
      </c>
      <c r="AM64" s="6">
        <f t="shared" si="50"/>
        <v>4.6224993239588503</v>
      </c>
      <c r="AN64" s="6">
        <f t="shared" si="51"/>
        <v>1.7614506332376589</v>
      </c>
      <c r="AO64" s="6">
        <f t="shared" si="52"/>
        <v>3.0844906938158632</v>
      </c>
      <c r="AP64">
        <f t="shared" si="53"/>
        <v>2</v>
      </c>
      <c r="AY64" s="6">
        <f t="shared" si="55"/>
        <v>4.4528642467517505</v>
      </c>
      <c r="AZ64" s="6">
        <f t="shared" si="56"/>
        <v>1.5779733838059578</v>
      </c>
      <c r="BA64" s="6">
        <f t="shared" si="57"/>
        <v>2.9586783836330994</v>
      </c>
      <c r="BB64">
        <f t="shared" si="58"/>
        <v>2</v>
      </c>
      <c r="BK64" s="6">
        <f t="shared" si="60"/>
        <v>4.4528642467517505</v>
      </c>
      <c r="BL64" s="6">
        <f t="shared" si="63"/>
        <v>1.5524677935467797</v>
      </c>
      <c r="BM64" s="6">
        <f t="shared" si="61"/>
        <v>2.9091182083236138</v>
      </c>
      <c r="BN64" s="8">
        <f t="shared" si="65"/>
        <v>2</v>
      </c>
      <c r="BO64" s="1">
        <v>26</v>
      </c>
      <c r="BW64" s="6"/>
      <c r="BX64" s="6"/>
      <c r="BY64" s="6"/>
      <c r="CA64" s="1"/>
    </row>
    <row r="65" spans="1:79" x14ac:dyDescent="0.25">
      <c r="A65" s="1">
        <v>27</v>
      </c>
      <c r="B65" s="4">
        <v>39.9</v>
      </c>
      <c r="C65" s="4">
        <v>38.1</v>
      </c>
      <c r="D65" s="4">
        <v>35.9</v>
      </c>
      <c r="E65" s="4">
        <v>35.799999999999997</v>
      </c>
      <c r="F65" s="4">
        <v>35.299999999999997</v>
      </c>
      <c r="G65" s="8">
        <f t="shared" si="64"/>
        <v>2</v>
      </c>
      <c r="O65" s="6">
        <f t="shared" si="40"/>
        <v>3.2403703492039311</v>
      </c>
      <c r="P65" s="6">
        <f t="shared" si="41"/>
        <v>1.6093476939431104</v>
      </c>
      <c r="Q65" s="6">
        <f t="shared" si="42"/>
        <v>2.3065125189341584</v>
      </c>
      <c r="R65">
        <f t="shared" si="43"/>
        <v>2</v>
      </c>
      <c r="S65" s="1">
        <v>27</v>
      </c>
      <c r="AA65" s="6">
        <f t="shared" si="45"/>
        <v>3.0376800358168099</v>
      </c>
      <c r="AB65" s="6">
        <f t="shared" si="46"/>
        <v>1.1588308284166919</v>
      </c>
      <c r="AC65" s="6">
        <f t="shared" si="47"/>
        <v>1.6996176040509785</v>
      </c>
      <c r="AD65">
        <f t="shared" si="48"/>
        <v>2</v>
      </c>
      <c r="AM65" s="6">
        <f t="shared" si="50"/>
        <v>3.0376800358168099</v>
      </c>
      <c r="AN65" s="6">
        <f t="shared" si="51"/>
        <v>1.2346558224865767</v>
      </c>
      <c r="AO65" s="6">
        <f t="shared" si="52"/>
        <v>1.6189521046528068</v>
      </c>
      <c r="AP65">
        <f t="shared" si="53"/>
        <v>2</v>
      </c>
      <c r="AY65" s="6">
        <f t="shared" si="55"/>
        <v>2.923354237857605</v>
      </c>
      <c r="AZ65" s="6">
        <f t="shared" si="56"/>
        <v>1.4134276698076125</v>
      </c>
      <c r="BA65" s="6">
        <f t="shared" si="57"/>
        <v>1.5283251544673879</v>
      </c>
      <c r="BB65">
        <f t="shared" si="58"/>
        <v>2</v>
      </c>
      <c r="BK65" s="6">
        <f t="shared" si="60"/>
        <v>2.923354237857605</v>
      </c>
      <c r="BL65" s="6">
        <f t="shared" si="63"/>
        <v>1.4858183771915088</v>
      </c>
      <c r="BM65" s="6">
        <f t="shared" si="61"/>
        <v>1.5068074694532065</v>
      </c>
      <c r="BN65" s="8">
        <f t="shared" si="65"/>
        <v>2</v>
      </c>
      <c r="BO65" s="1">
        <v>27</v>
      </c>
      <c r="BW65" s="6"/>
      <c r="BX65" s="6"/>
      <c r="BY65" s="6"/>
      <c r="CA65" s="1"/>
    </row>
    <row r="66" spans="1:79" x14ac:dyDescent="0.25">
      <c r="A66" s="1">
        <v>28</v>
      </c>
      <c r="B66" s="4">
        <v>41.1</v>
      </c>
      <c r="C66" s="4">
        <v>37.299999999999997</v>
      </c>
      <c r="D66" s="4">
        <v>36.6</v>
      </c>
      <c r="E66" s="4">
        <v>35.9</v>
      </c>
      <c r="F66" s="4">
        <v>35</v>
      </c>
      <c r="G66" s="8">
        <f t="shared" si="64"/>
        <v>2</v>
      </c>
      <c r="O66" s="6">
        <f t="shared" si="40"/>
        <v>4.1364235759892898</v>
      </c>
      <c r="P66" s="6">
        <f t="shared" si="41"/>
        <v>1.9390719429665326</v>
      </c>
      <c r="Q66" s="6">
        <f t="shared" si="42"/>
        <v>3.2295510523910269</v>
      </c>
      <c r="R66">
        <f t="shared" si="43"/>
        <v>2</v>
      </c>
      <c r="S66" s="1">
        <v>28</v>
      </c>
      <c r="AA66" s="6">
        <f t="shared" si="45"/>
        <v>3.9796356617157835</v>
      </c>
      <c r="AB66" s="6">
        <f t="shared" si="46"/>
        <v>1.4083875729200175</v>
      </c>
      <c r="AC66" s="6">
        <f t="shared" si="47"/>
        <v>2.6402083251137562</v>
      </c>
      <c r="AD66">
        <f t="shared" si="48"/>
        <v>2</v>
      </c>
      <c r="AM66" s="6">
        <f t="shared" si="50"/>
        <v>3.9796356617157835</v>
      </c>
      <c r="AN66" s="6">
        <f t="shared" si="51"/>
        <v>1.215610271975907</v>
      </c>
      <c r="AO66" s="6">
        <f t="shared" si="52"/>
        <v>2.5579901503851503</v>
      </c>
      <c r="AP66">
        <f t="shared" si="53"/>
        <v>2</v>
      </c>
      <c r="AY66" s="6">
        <f t="shared" si="55"/>
        <v>3.8455168703309601</v>
      </c>
      <c r="AZ66" s="6">
        <f t="shared" si="56"/>
        <v>1.1269427669584657</v>
      </c>
      <c r="BA66" s="6">
        <f t="shared" si="57"/>
        <v>2.4117305911822813</v>
      </c>
      <c r="BB66">
        <f t="shared" si="58"/>
        <v>2</v>
      </c>
      <c r="BK66" s="6">
        <f t="shared" si="60"/>
        <v>3.8455168703309601</v>
      </c>
      <c r="BL66" s="6">
        <f t="shared" si="63"/>
        <v>1.1147449259808282</v>
      </c>
      <c r="BM66" s="6">
        <f t="shared" si="61"/>
        <v>2.3678510827330275</v>
      </c>
      <c r="BN66" s="8">
        <f t="shared" si="65"/>
        <v>2</v>
      </c>
      <c r="BO66" s="1">
        <v>28</v>
      </c>
      <c r="BW66" s="6"/>
      <c r="BX66" s="6"/>
      <c r="BY66" s="6"/>
      <c r="CA66" s="1"/>
    </row>
    <row r="67" spans="1:79" x14ac:dyDescent="0.25">
      <c r="A67" s="1">
        <v>29</v>
      </c>
      <c r="B67" s="4">
        <v>40</v>
      </c>
      <c r="C67" s="4">
        <v>37.5</v>
      </c>
      <c r="D67" s="4">
        <v>36.700000000000003</v>
      </c>
      <c r="E67" s="4">
        <v>35.9</v>
      </c>
      <c r="F67" s="4">
        <v>34.9</v>
      </c>
      <c r="G67" s="8">
        <f t="shared" si="64"/>
        <v>2</v>
      </c>
      <c r="O67" s="6">
        <f t="shared" si="40"/>
        <v>3.2588341473600666</v>
      </c>
      <c r="P67" s="6">
        <f t="shared" si="41"/>
        <v>1.5588457268119893</v>
      </c>
      <c r="Q67" s="6">
        <f t="shared" si="42"/>
        <v>2.3366642891095828</v>
      </c>
      <c r="R67">
        <f>IF(O67&lt;P67, 1, 2)</f>
        <v>2</v>
      </c>
      <c r="S67" s="1">
        <v>29</v>
      </c>
      <c r="AA67" s="6">
        <f t="shared" si="45"/>
        <v>3.0915206614221447</v>
      </c>
      <c r="AB67" s="6">
        <f t="shared" si="46"/>
        <v>0.97171097669122375</v>
      </c>
      <c r="AC67" s="6">
        <f t="shared" si="47"/>
        <v>1.6842505751817296</v>
      </c>
      <c r="AD67">
        <f>IF(AA67&lt;AB67, 1, 2)</f>
        <v>2</v>
      </c>
      <c r="AM67" s="6">
        <f t="shared" si="50"/>
        <v>3.0915206614221447</v>
      </c>
      <c r="AN67" s="6">
        <f t="shared" si="51"/>
        <v>0.94129786288223749</v>
      </c>
      <c r="AO67" s="6">
        <f t="shared" si="52"/>
        <v>1.6462796501173547</v>
      </c>
      <c r="AP67">
        <f>IF(AM67&lt;AN67, 1, 2)</f>
        <v>2</v>
      </c>
      <c r="AY67" s="6">
        <f t="shared" si="55"/>
        <v>2.9512709126747447</v>
      </c>
      <c r="AZ67" s="6">
        <f t="shared" si="56"/>
        <v>0.98882646494609028</v>
      </c>
      <c r="BA67" s="6">
        <f t="shared" si="57"/>
        <v>1.5961759858417144</v>
      </c>
      <c r="BB67">
        <f>IF(AY67&lt;AZ67, 1, 2)</f>
        <v>2</v>
      </c>
      <c r="BK67" s="6">
        <f t="shared" si="60"/>
        <v>2.9512709126747447</v>
      </c>
      <c r="BL67" s="6">
        <f t="shared" si="63"/>
        <v>1.0393056576387922</v>
      </c>
      <c r="BM67" s="6">
        <f t="shared" si="61"/>
        <v>1.5681896409554514</v>
      </c>
      <c r="BN67" s="8">
        <f t="shared" si="65"/>
        <v>2</v>
      </c>
      <c r="BO67" s="1">
        <v>29</v>
      </c>
      <c r="BW67" s="6"/>
      <c r="BX67" s="6"/>
      <c r="BY67" s="6"/>
      <c r="CA6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5E42-11A8-4E5A-998B-07DD67DF85F2}">
  <dimension ref="A1:AN203"/>
  <sheetViews>
    <sheetView tabSelected="1" topLeftCell="A171" workbookViewId="0">
      <selection activeCell="J178" sqref="J178"/>
    </sheetView>
  </sheetViews>
  <sheetFormatPr defaultRowHeight="15.75" x14ac:dyDescent="0.25"/>
  <cols>
    <col min="8" max="8" width="10.875" customWidth="1"/>
    <col min="14" max="14" width="10.375" customWidth="1"/>
    <col min="20" max="20" width="10.25" customWidth="1"/>
  </cols>
  <sheetData>
    <row r="1" spans="1:40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t="s">
        <v>50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</row>
    <row r="2" spans="1:40" x14ac:dyDescent="0.25">
      <c r="A2" s="1">
        <v>1</v>
      </c>
      <c r="B2" s="2">
        <v>37.4</v>
      </c>
      <c r="C2" s="2">
        <v>36.9</v>
      </c>
      <c r="D2" s="2">
        <v>36.5</v>
      </c>
      <c r="E2" s="2">
        <v>34.4</v>
      </c>
      <c r="F2" s="2">
        <v>36</v>
      </c>
      <c r="H2" t="s">
        <v>21</v>
      </c>
      <c r="I2" s="12">
        <f>SQRT(SUMXMY2($B$2:$F$2,B2:F2))</f>
        <v>0</v>
      </c>
      <c r="J2" s="6">
        <f>SQRT(SUMXMY2($B$3:$F$3,B2:F2))</f>
        <v>2.9478805945967372</v>
      </c>
      <c r="K2" s="6">
        <f>SQRT(SUMXMY2($B$4:$F$4,B2:F2))</f>
        <v>1.0862780491200252</v>
      </c>
      <c r="L2" s="6">
        <f>SQRT(SUMXMY2($B$5:$F$5,B2:F2))</f>
        <v>1.2041594578792296</v>
      </c>
      <c r="M2" s="6">
        <f>SQRT(SUMXMY2($B$6:$F$6,B2:F2))</f>
        <v>1.8788294228055937</v>
      </c>
      <c r="N2" s="6">
        <f>SQRT(SUMXMY2($B$7:$F$7,B2:F2))</f>
        <v>0.58309518948452854</v>
      </c>
      <c r="O2" s="6">
        <f>SQRT(SUMXMY2($B$8:$F$8,B2:F2))</f>
        <v>3.1288975694324059</v>
      </c>
      <c r="P2" s="6">
        <f>SQRT(SUMXMY2($B$9:$F$9,B2:F2))</f>
        <v>2.3811761799581324</v>
      </c>
      <c r="Q2" s="6">
        <f>SQRT(SUMXMY2($B$10:$F$10,B2:F2))</f>
        <v>2.9308701779505713</v>
      </c>
      <c r="R2" s="6">
        <f>SQRT(SUMXMY2($B$11:$F$11,B2:F2))</f>
        <v>1.8110770276274879</v>
      </c>
      <c r="S2" s="6">
        <f>SQRT(SUMXMY2($B$12:$F$12,B2:F2))</f>
        <v>2.1679483388678804</v>
      </c>
      <c r="T2" s="6">
        <f>SQRT(SUMXMY2($B$13:$F$13,B2:F2))</f>
        <v>4.7085029467974246</v>
      </c>
      <c r="U2" s="6">
        <f>SQRT(SUMXMY2($B$14:$F$14,B2:F2))</f>
        <v>0.97467943448089855</v>
      </c>
      <c r="V2" s="6">
        <f>SQRT(SUMXMY2($B$15:$F$15,B2:F2))</f>
        <v>0.99498743710662263</v>
      </c>
      <c r="W2" s="6">
        <f>SQRT(SUMXMY2($B$16:$F$16,B2:F2))</f>
        <v>3.004995840263343</v>
      </c>
      <c r="X2" s="6">
        <f>SQRT(SUMXMY2($B$17:$F$17,B2:F2))</f>
        <v>3.9127995093027756</v>
      </c>
      <c r="Y2" s="6">
        <f>SQRT(SUMXMY2($B$18:$F$18,B2:F2))</f>
        <v>5.5027265968790458</v>
      </c>
      <c r="Z2" s="6">
        <f>SQRT(SUMXMY2($B$19:$F$19,B2:F2))</f>
        <v>4.8124837662063866</v>
      </c>
      <c r="AA2" s="6">
        <f>SQRT(SUMXMY2($B$20:$F$20,B2:F2))</f>
        <v>2.6739483914241911</v>
      </c>
      <c r="AB2" s="6">
        <f>SQRT(SUMXMY2($B$21:$F$21,B2:F2))</f>
        <v>2.4269322199023238</v>
      </c>
      <c r="AC2" s="6">
        <f>SQRT(SUMXMY2($B$22:$F$22,B2:F2))</f>
        <v>1.5394804318340705</v>
      </c>
      <c r="AD2" s="6">
        <f>SQRT(SUMXMY2($B$23:$F$23,B2:F2))</f>
        <v>2.1587033144922914</v>
      </c>
      <c r="AE2" s="6">
        <f>SQRT(SUMXMY2($B$24:$F$24,B2:F2))</f>
        <v>2.5278449319529122</v>
      </c>
      <c r="AF2" s="6">
        <f>SQRT(SUMXMY2($B$25:$F$25,B2:F2))</f>
        <v>2.7477263328068191</v>
      </c>
      <c r="AG2" s="6">
        <f>SQRT(SUMXMY2($B$26:$F$26,B2:F2))</f>
        <v>3.3045423283716659</v>
      </c>
      <c r="AH2" s="6">
        <f>SQRT(SUMXMY2($B$27:$F$27,B2:F2))</f>
        <v>4.7339201514178528</v>
      </c>
      <c r="AI2" s="6">
        <f>SQRT(SUMXMY2($B$28:$F$28,B2:F2))</f>
        <v>3.2403703492039311</v>
      </c>
      <c r="AJ2" s="6">
        <f>SQRT(SUMXMY2($B$29:$F$29,B2:F2))</f>
        <v>4.1364235759892898</v>
      </c>
      <c r="AK2" s="6">
        <f>SQRT(SUMXMY2($B$30:$F$30,B2:F2))</f>
        <v>3.2588341473600666</v>
      </c>
      <c r="AN2" s="6">
        <f>MIN(J2:AK2,K3:AK3,L4:AK4,M5:AK5,N6:AK6,O7:AK7,P8:AK8,Q9:AK9,R10:AK10,S11:AK11,T12:AK12,U13:AK13,V14:AK14,W15:AK15,X16:AK16,Y17:AK17,Z18:AK18,AA19:AK19,AB20:AK20,AC21:AK21,AD22:AK22,AE23:AK23,AF24:AK24,AG25:AK25,AH26:AK26,AI27:AK27,AK28,AJ28,AK29)</f>
        <v>0.29999999999999477</v>
      </c>
    </row>
    <row r="3" spans="1:40" x14ac:dyDescent="0.25">
      <c r="A3" s="1">
        <v>2</v>
      </c>
      <c r="B3" s="2">
        <v>40</v>
      </c>
      <c r="C3" s="2">
        <v>38</v>
      </c>
      <c r="D3" s="2">
        <v>37.1</v>
      </c>
      <c r="E3" s="2">
        <v>35</v>
      </c>
      <c r="F3" s="2">
        <v>36</v>
      </c>
      <c r="H3" t="s">
        <v>22</v>
      </c>
      <c r="I3" s="6">
        <f t="shared" ref="I3:I30" si="0">SQRT(SUMXMY2($B$2:$F$2,B3:F3))</f>
        <v>2.9478805945967372</v>
      </c>
      <c r="J3" s="12">
        <f t="shared" ref="J3:J30" si="1">SQRT(SUMXMY2($B$3:$F$3,B3:F3))</f>
        <v>0</v>
      </c>
      <c r="K3" s="6">
        <f t="shared" ref="K3:K30" si="2">SQRT(SUMXMY2($B$4:$F$4,B3:F3))</f>
        <v>1.9416487838947574</v>
      </c>
      <c r="L3" s="6">
        <f t="shared" ref="L3:L30" si="3">SQRT(SUMXMY2($B$5:$F$5,B3:F3))</f>
        <v>3.0099833886584846</v>
      </c>
      <c r="M3" s="6">
        <f t="shared" ref="M3:M30" si="4">SQRT(SUMXMY2($B$6:$F$6,B3:F3))</f>
        <v>1.2000000000000017</v>
      </c>
      <c r="N3" s="6">
        <f t="shared" ref="N3:N30" si="5">SQRT(SUMXMY2($B$7:$F$7,B3:F3))</f>
        <v>3.1606961258558233</v>
      </c>
      <c r="O3" s="6">
        <f t="shared" ref="O3:O30" si="6">SQRT(SUMXMY2($B$8:$F$8,B3:F3))</f>
        <v>1.6911534525287792</v>
      </c>
      <c r="P3" s="6">
        <f t="shared" ref="P3:P30" si="7">SQRT(SUMXMY2($B$9:$F$9,B3:F3))</f>
        <v>2.1725560982400451</v>
      </c>
      <c r="Q3" s="6">
        <f t="shared" ref="Q3:Q30" si="8">SQRT(SUMXMY2($B$10:$F$10,B3:F3))</f>
        <v>2.1213203435596424</v>
      </c>
      <c r="R3" s="6">
        <f t="shared" ref="R3:R30" si="9">SQRT(SUMXMY2($B$11:$F$11,B3:F3))</f>
        <v>1.4594519519326408</v>
      </c>
      <c r="S3" s="6">
        <f t="shared" ref="S3:S30" si="10">SQRT(SUMXMY2($B$12:$F$12,B3:F3))</f>
        <v>1.2609520212918501</v>
      </c>
      <c r="T3" s="6">
        <f t="shared" ref="T3:T30" si="11">SQRT(SUMXMY2($B$13:$F$13,B3:F3))</f>
        <v>2.0639767440550294</v>
      </c>
      <c r="U3" s="6">
        <f t="shared" ref="U3:U30" si="12">SQRT(SUMXMY2($B$14:$F$14,B3:F3))</f>
        <v>2.2583179581272437</v>
      </c>
      <c r="V3" s="6">
        <f t="shared" ref="V3:V30" si="13">SQRT(SUMXMY2($B$15:$F$15,B3:F3))</f>
        <v>2.0248456731316575</v>
      </c>
      <c r="W3" s="6">
        <f t="shared" ref="W3:W30" si="14">SQRT(SUMXMY2($B$16:$F$16,B3:F3))</f>
        <v>4.3104524124504611</v>
      </c>
      <c r="X3" s="6">
        <f t="shared" ref="X3:X30" si="15">SQRT(SUMXMY2($B$17:$F$17,B3:F3))</f>
        <v>3.7094473981982845</v>
      </c>
      <c r="Y3" s="6">
        <f t="shared" ref="Y3:Y30" si="16">SQRT(SUMXMY2($B$18:$F$18,B3:F3))</f>
        <v>3.3451457367355473</v>
      </c>
      <c r="Z3" s="6">
        <f t="shared" ref="Z3:Z30" si="17">SQRT(SUMXMY2($B$19:$F$19,B3:F3))</f>
        <v>2.5709920264364867</v>
      </c>
      <c r="AA3" s="6">
        <f t="shared" ref="AA3:AA30" si="18">SQRT(SUMXMY2($B$20:$F$20,B3:F3))</f>
        <v>1.2409673645990822</v>
      </c>
      <c r="AB3" s="6">
        <f t="shared" ref="AB3:AB30" si="19">SQRT(SUMXMY2($B$21:$F$21,B3:F3))</f>
        <v>1.3856406460551005</v>
      </c>
      <c r="AC3" s="6">
        <f t="shared" ref="AC3:AC30" si="20">SQRT(SUMXMY2($B$22:$F$22,B3:F3))</f>
        <v>1.8330302779823351</v>
      </c>
      <c r="AD3" s="6">
        <f t="shared" ref="AD3:AD30" si="21">SQRT(SUMXMY2($B$23:$F$23,B3:F3))</f>
        <v>0.93273790530888334</v>
      </c>
      <c r="AE3" s="6">
        <f t="shared" ref="AE3:AE30" si="22">SQRT(SUMXMY2($B$24:$F$24,B3:F3))</f>
        <v>1.5620499351813326</v>
      </c>
      <c r="AF3" s="6">
        <f t="shared" ref="AF3:AF30" si="23">SQRT(SUMXMY2($B$25:$F$25,B3:F3))</f>
        <v>1.8439088914585786</v>
      </c>
      <c r="AG3" s="6">
        <f t="shared" ref="AG3:AG30" si="24">SQRT(SUMXMY2($B$26:$F$26,B3:F3))</f>
        <v>1.1874342087037935</v>
      </c>
      <c r="AH3" s="6">
        <f t="shared" ref="AH3:AH30" si="25">SQRT(SUMXMY2($B$27:$F$27,B3:F3))</f>
        <v>2.3237900077244507</v>
      </c>
      <c r="AI3" s="6">
        <f t="shared" ref="AI3:AI30" si="26">SQRT(SUMXMY2($B$28:$F$28,B3:F3))</f>
        <v>1.6093476939431104</v>
      </c>
      <c r="AJ3" s="6">
        <f t="shared" ref="AJ3:AJ30" si="27">SQRT(SUMXMY2($B$29:$F$29,B3:F3))</f>
        <v>1.9390719429665326</v>
      </c>
      <c r="AK3" s="6">
        <f t="shared" ref="AK3:AK30" si="28">SQRT(SUMXMY2($B$30:$F$30,B3:F3))</f>
        <v>1.5588457268119893</v>
      </c>
    </row>
    <row r="4" spans="1:40" x14ac:dyDescent="0.25">
      <c r="A4" s="1">
        <v>3</v>
      </c>
      <c r="B4" s="2">
        <v>38.200000000000003</v>
      </c>
      <c r="C4" s="2">
        <v>37.4</v>
      </c>
      <c r="D4" s="2">
        <v>36.700000000000003</v>
      </c>
      <c r="E4" s="2">
        <v>34.9</v>
      </c>
      <c r="F4" s="2">
        <v>36</v>
      </c>
      <c r="H4" t="s">
        <v>23</v>
      </c>
      <c r="I4" s="6">
        <f t="shared" si="0"/>
        <v>1.0862780491200252</v>
      </c>
      <c r="J4" s="6">
        <f t="shared" si="1"/>
        <v>1.9416487838947574</v>
      </c>
      <c r="K4" s="12">
        <f t="shared" si="2"/>
        <v>0</v>
      </c>
      <c r="L4" s="6">
        <f t="shared" si="3"/>
        <v>1.3820274961085275</v>
      </c>
      <c r="M4" s="6">
        <f t="shared" si="4"/>
        <v>1.0440306508910515</v>
      </c>
      <c r="N4" s="6">
        <f t="shared" si="5"/>
        <v>1.4212670403551917</v>
      </c>
      <c r="O4" s="6">
        <f t="shared" si="6"/>
        <v>2.4758836806279896</v>
      </c>
      <c r="P4" s="6">
        <f t="shared" si="7"/>
        <v>1.5905973720586863</v>
      </c>
      <c r="Q4" s="6">
        <f t="shared" si="8"/>
        <v>2.1142374511865976</v>
      </c>
      <c r="R4" s="6">
        <f t="shared" si="9"/>
        <v>0.94868329805051377</v>
      </c>
      <c r="S4" s="6">
        <f t="shared" si="10"/>
        <v>1.2489995996796757</v>
      </c>
      <c r="T4" s="6">
        <f t="shared" si="11"/>
        <v>3.7080992435478297</v>
      </c>
      <c r="U4" s="6">
        <f t="shared" si="12"/>
        <v>0.5</v>
      </c>
      <c r="V4" s="13">
        <f t="shared" si="13"/>
        <v>0.29999999999999477</v>
      </c>
      <c r="W4" s="6">
        <f t="shared" si="14"/>
        <v>3.0903074280724896</v>
      </c>
      <c r="X4" s="6">
        <f t="shared" si="15"/>
        <v>3.4452866353904481</v>
      </c>
      <c r="Y4" s="6">
        <f t="shared" si="16"/>
        <v>4.5628938186199335</v>
      </c>
      <c r="Z4" s="6">
        <f t="shared" si="17"/>
        <v>3.844476557348214</v>
      </c>
      <c r="AA4" s="6">
        <f t="shared" si="18"/>
        <v>1.7578395831246925</v>
      </c>
      <c r="AB4" s="6">
        <f t="shared" si="19"/>
        <v>1.5198684153570674</v>
      </c>
      <c r="AC4" s="6">
        <f t="shared" si="20"/>
        <v>0.97467943448089633</v>
      </c>
      <c r="AD4" s="6">
        <f t="shared" si="21"/>
        <v>1.1661903789690564</v>
      </c>
      <c r="AE4" s="6">
        <f t="shared" si="22"/>
        <v>1.5716233645501732</v>
      </c>
      <c r="AF4" s="6">
        <f t="shared" si="23"/>
        <v>2.133072900770153</v>
      </c>
      <c r="AG4" s="6">
        <f t="shared" si="24"/>
        <v>2.2715633383201101</v>
      </c>
      <c r="AH4" s="6">
        <f t="shared" si="25"/>
        <v>3.6945906403822324</v>
      </c>
      <c r="AI4" s="6">
        <f t="shared" si="26"/>
        <v>2.3065125189341584</v>
      </c>
      <c r="AJ4" s="6">
        <f t="shared" si="27"/>
        <v>3.2295510523910269</v>
      </c>
      <c r="AK4" s="6">
        <f t="shared" si="28"/>
        <v>2.3366642891095828</v>
      </c>
    </row>
    <row r="5" spans="1:40" x14ac:dyDescent="0.25">
      <c r="A5" s="1">
        <v>4</v>
      </c>
      <c r="B5" s="2">
        <v>37.4</v>
      </c>
      <c r="C5" s="2">
        <v>36.9</v>
      </c>
      <c r="D5" s="2">
        <v>36.799999999999997</v>
      </c>
      <c r="E5" s="2">
        <v>35</v>
      </c>
      <c r="F5" s="2">
        <v>37</v>
      </c>
      <c r="H5" t="s">
        <v>24</v>
      </c>
      <c r="I5" s="6">
        <f t="shared" si="0"/>
        <v>1.2041594578792296</v>
      </c>
      <c r="J5" s="6">
        <f t="shared" si="1"/>
        <v>3.0099833886584846</v>
      </c>
      <c r="K5" s="6">
        <f t="shared" si="2"/>
        <v>1.3820274961085275</v>
      </c>
      <c r="L5" s="12">
        <f t="shared" si="3"/>
        <v>0</v>
      </c>
      <c r="M5" s="6">
        <f t="shared" si="4"/>
        <v>2.1771541057077251</v>
      </c>
      <c r="N5" s="6">
        <f t="shared" si="5"/>
        <v>1.5652475842498506</v>
      </c>
      <c r="O5" s="6">
        <f t="shared" si="6"/>
        <v>3.1559467676119031</v>
      </c>
      <c r="P5" s="6">
        <f t="shared" si="7"/>
        <v>2.5651510676761315</v>
      </c>
      <c r="Q5" s="6">
        <f t="shared" si="8"/>
        <v>3.3256578296631791</v>
      </c>
      <c r="R5" s="6">
        <f t="shared" si="9"/>
        <v>2.0322401432901613</v>
      </c>
      <c r="S5" s="6">
        <f t="shared" si="10"/>
        <v>2.3173260452512916</v>
      </c>
      <c r="T5" s="6">
        <f t="shared" si="11"/>
        <v>4.8311489316724678</v>
      </c>
      <c r="U5" s="6">
        <f t="shared" si="12"/>
        <v>1.174734012447074</v>
      </c>
      <c r="V5" s="6">
        <f t="shared" si="13"/>
        <v>1.3564659966250545</v>
      </c>
      <c r="W5" s="6">
        <f t="shared" si="14"/>
        <v>3.4322004603460994</v>
      </c>
      <c r="X5" s="6">
        <f t="shared" si="15"/>
        <v>4.3931765272977623</v>
      </c>
      <c r="Y5" s="6">
        <f t="shared" si="16"/>
        <v>5.8077534382926448</v>
      </c>
      <c r="Z5" s="6">
        <f t="shared" si="17"/>
        <v>4.8218253804964792</v>
      </c>
      <c r="AA5" s="6">
        <f t="shared" si="18"/>
        <v>2.4331050121192925</v>
      </c>
      <c r="AB5" s="6">
        <f t="shared" si="19"/>
        <v>2.1540659228538064</v>
      </c>
      <c r="AC5" s="6">
        <f t="shared" si="20"/>
        <v>1.3711309200802118</v>
      </c>
      <c r="AD5" s="6">
        <f t="shared" si="21"/>
        <v>2.2203603311174507</v>
      </c>
      <c r="AE5" s="6">
        <f t="shared" si="22"/>
        <v>2.4124676163629677</v>
      </c>
      <c r="AF5" s="6">
        <f t="shared" si="23"/>
        <v>3.0033314835362428</v>
      </c>
      <c r="AG5" s="6">
        <f t="shared" si="24"/>
        <v>3.217141588429087</v>
      </c>
      <c r="AH5" s="6">
        <f t="shared" si="25"/>
        <v>4.4294469180700222</v>
      </c>
      <c r="AI5" s="6">
        <f t="shared" si="26"/>
        <v>3.4684290392049264</v>
      </c>
      <c r="AJ5" s="6">
        <f t="shared" si="27"/>
        <v>4.3243496620879327</v>
      </c>
      <c r="AK5" s="6">
        <f t="shared" si="28"/>
        <v>3.5142566781611175</v>
      </c>
    </row>
    <row r="6" spans="1:40" x14ac:dyDescent="0.25">
      <c r="A6" s="1">
        <v>5</v>
      </c>
      <c r="B6" s="2">
        <v>39</v>
      </c>
      <c r="C6" s="2">
        <v>37.799999999999997</v>
      </c>
      <c r="D6" s="2">
        <v>36.9</v>
      </c>
      <c r="E6" s="2">
        <v>34.4</v>
      </c>
      <c r="F6" s="2">
        <v>36</v>
      </c>
      <c r="H6" t="s">
        <v>25</v>
      </c>
      <c r="I6" s="6">
        <f t="shared" si="0"/>
        <v>1.8788294228055937</v>
      </c>
      <c r="J6" s="6">
        <f t="shared" si="1"/>
        <v>1.2000000000000017</v>
      </c>
      <c r="K6" s="6">
        <f t="shared" si="2"/>
        <v>1.0440306508910515</v>
      </c>
      <c r="L6" s="6">
        <f t="shared" si="3"/>
        <v>2.1771541057077251</v>
      </c>
      <c r="M6" s="12">
        <f t="shared" si="4"/>
        <v>0</v>
      </c>
      <c r="N6" s="6">
        <f t="shared" si="5"/>
        <v>2.0663978319771821</v>
      </c>
      <c r="O6" s="6">
        <f t="shared" si="6"/>
        <v>1.6911534525287779</v>
      </c>
      <c r="P6" s="6">
        <f t="shared" si="7"/>
        <v>1.9899748742132419</v>
      </c>
      <c r="Q6" s="6">
        <f t="shared" si="8"/>
        <v>2.222611077089288</v>
      </c>
      <c r="R6" s="6">
        <f t="shared" si="9"/>
        <v>0.57445626465380617</v>
      </c>
      <c r="S6" s="6">
        <f t="shared" si="10"/>
        <v>1.1445523142259586</v>
      </c>
      <c r="T6" s="6">
        <f t="shared" si="11"/>
        <v>3.1527765540868908</v>
      </c>
      <c r="U6" s="6">
        <f t="shared" si="12"/>
        <v>1.4628738838327793</v>
      </c>
      <c r="V6" s="6">
        <f t="shared" si="13"/>
        <v>1.0295630140986993</v>
      </c>
      <c r="W6" s="6">
        <f t="shared" si="14"/>
        <v>3.8807215823864483</v>
      </c>
      <c r="X6" s="6">
        <f t="shared" si="15"/>
        <v>3.7735924528226445</v>
      </c>
      <c r="Y6" s="6">
        <f t="shared" si="16"/>
        <v>4.1460824883255789</v>
      </c>
      <c r="Z6" s="6">
        <f t="shared" si="17"/>
        <v>3.3481338085566432</v>
      </c>
      <c r="AA6" s="6">
        <f t="shared" si="18"/>
        <v>1.3490737563232065</v>
      </c>
      <c r="AB6" s="6">
        <f t="shared" si="19"/>
        <v>1.2489995996796814</v>
      </c>
      <c r="AC6" s="6">
        <f t="shared" si="20"/>
        <v>1.1489125293076059</v>
      </c>
      <c r="AD6" s="6">
        <f t="shared" si="21"/>
        <v>0.76811457478685974</v>
      </c>
      <c r="AE6" s="6">
        <f t="shared" si="22"/>
        <v>1.7888543819998348</v>
      </c>
      <c r="AF6" s="6">
        <f t="shared" si="23"/>
        <v>1.9183326093250854</v>
      </c>
      <c r="AG6" s="6">
        <f t="shared" si="24"/>
        <v>2.0322401432901605</v>
      </c>
      <c r="AH6" s="6">
        <f t="shared" si="25"/>
        <v>3.3882148692194858</v>
      </c>
      <c r="AI6" s="6">
        <f t="shared" si="26"/>
        <v>2.0856653614614209</v>
      </c>
      <c r="AJ6" s="6">
        <f t="shared" si="27"/>
        <v>2.8284271247461907</v>
      </c>
      <c r="AK6" s="6">
        <f t="shared" si="28"/>
        <v>2.142428528562855</v>
      </c>
    </row>
    <row r="7" spans="1:40" x14ac:dyDescent="0.25">
      <c r="A7" s="1">
        <v>6</v>
      </c>
      <c r="B7" s="2">
        <v>37.4</v>
      </c>
      <c r="C7" s="2">
        <v>36.9</v>
      </c>
      <c r="D7" s="2">
        <v>36</v>
      </c>
      <c r="E7" s="2">
        <v>34.1</v>
      </c>
      <c r="F7" s="2">
        <v>36</v>
      </c>
      <c r="H7" t="s">
        <v>26</v>
      </c>
      <c r="I7" s="6">
        <f t="shared" si="0"/>
        <v>0.58309518948452854</v>
      </c>
      <c r="J7" s="6">
        <f t="shared" si="1"/>
        <v>3.1606961258558233</v>
      </c>
      <c r="K7" s="6">
        <f t="shared" si="2"/>
        <v>1.4212670403551917</v>
      </c>
      <c r="L7" s="6">
        <f t="shared" si="3"/>
        <v>1.5652475842498506</v>
      </c>
      <c r="M7" s="6">
        <f t="shared" si="4"/>
        <v>2.0663978319771821</v>
      </c>
      <c r="N7" s="12">
        <f t="shared" si="5"/>
        <v>0</v>
      </c>
      <c r="O7" s="6">
        <f t="shared" si="6"/>
        <v>3.1032241298365828</v>
      </c>
      <c r="P7" s="6">
        <f t="shared" si="7"/>
        <v>2.7694764848252453</v>
      </c>
      <c r="Q7" s="6">
        <f t="shared" si="8"/>
        <v>3.1606961258558224</v>
      </c>
      <c r="R7" s="6">
        <f t="shared" si="9"/>
        <v>2.0832666655999699</v>
      </c>
      <c r="S7" s="6">
        <f t="shared" si="10"/>
        <v>2.2847319317591728</v>
      </c>
      <c r="T7" s="6">
        <f t="shared" si="11"/>
        <v>4.9061186288144336</v>
      </c>
      <c r="U7" s="6">
        <f t="shared" si="12"/>
        <v>1.4177446878757816</v>
      </c>
      <c r="V7" s="6">
        <f t="shared" si="13"/>
        <v>1.3820274961085264</v>
      </c>
      <c r="W7" s="6">
        <f t="shared" si="14"/>
        <v>3.0116440692751163</v>
      </c>
      <c r="X7" s="6">
        <f t="shared" si="15"/>
        <v>3.9408120990476103</v>
      </c>
      <c r="Y7" s="6">
        <f t="shared" si="16"/>
        <v>5.7166423711825836</v>
      </c>
      <c r="Z7" s="6">
        <f t="shared" si="17"/>
        <v>5.1826634079399749</v>
      </c>
      <c r="AA7" s="6">
        <f t="shared" si="18"/>
        <v>3.0512292604784736</v>
      </c>
      <c r="AB7" s="6">
        <f t="shared" si="19"/>
        <v>2.5980762113533196</v>
      </c>
      <c r="AC7" s="6">
        <f t="shared" si="20"/>
        <v>1.7860571099491787</v>
      </c>
      <c r="AD7" s="6">
        <f t="shared" si="21"/>
        <v>2.336664289109585</v>
      </c>
      <c r="AE7" s="6">
        <f t="shared" si="22"/>
        <v>2.8372521918222233</v>
      </c>
      <c r="AF7" s="6">
        <f t="shared" si="23"/>
        <v>2.7367864366808021</v>
      </c>
      <c r="AG7" s="6">
        <f t="shared" si="24"/>
        <v>3.5468295701936423</v>
      </c>
      <c r="AH7" s="6">
        <f t="shared" si="25"/>
        <v>5.0507425196697584</v>
      </c>
      <c r="AI7" s="6">
        <f t="shared" si="26"/>
        <v>3.3286633954186473</v>
      </c>
      <c r="AJ7" s="6">
        <f t="shared" si="27"/>
        <v>4.2953463189829071</v>
      </c>
      <c r="AK7" s="6">
        <f t="shared" si="28"/>
        <v>3.4727510708370684</v>
      </c>
    </row>
    <row r="8" spans="1:40" x14ac:dyDescent="0.25">
      <c r="A8" s="1">
        <v>7</v>
      </c>
      <c r="B8" s="2">
        <v>40.1</v>
      </c>
      <c r="C8" s="2">
        <v>38</v>
      </c>
      <c r="D8" s="2">
        <v>36.299999999999997</v>
      </c>
      <c r="E8" s="2">
        <v>33.9</v>
      </c>
      <c r="F8" s="2">
        <v>37</v>
      </c>
      <c r="H8" t="s">
        <v>27</v>
      </c>
      <c r="I8" s="6">
        <f t="shared" si="0"/>
        <v>3.1288975694324059</v>
      </c>
      <c r="J8" s="6">
        <f t="shared" si="1"/>
        <v>1.6911534525287792</v>
      </c>
      <c r="K8" s="6">
        <f t="shared" si="2"/>
        <v>2.4758836806279896</v>
      </c>
      <c r="L8" s="6">
        <f t="shared" si="3"/>
        <v>3.1559467676119031</v>
      </c>
      <c r="M8" s="6">
        <f t="shared" si="4"/>
        <v>1.6911534525287779</v>
      </c>
      <c r="N8" s="6">
        <f t="shared" si="5"/>
        <v>3.1032241298365828</v>
      </c>
      <c r="O8" s="12">
        <f t="shared" si="6"/>
        <v>0</v>
      </c>
      <c r="P8" s="6">
        <f t="shared" si="7"/>
        <v>3.475629439396557</v>
      </c>
      <c r="Q8" s="6">
        <f t="shared" si="8"/>
        <v>3.4583232931581183</v>
      </c>
      <c r="R8" s="6">
        <f t="shared" si="9"/>
        <v>2.095232683975699</v>
      </c>
      <c r="S8" s="6">
        <f t="shared" si="10"/>
        <v>1.894729532149646</v>
      </c>
      <c r="T8" s="6">
        <f t="shared" si="11"/>
        <v>3.319638534539568</v>
      </c>
      <c r="U8" s="6">
        <f t="shared" si="12"/>
        <v>2.8460498941515433</v>
      </c>
      <c r="V8" s="6">
        <f t="shared" si="13"/>
        <v>2.5219040425837003</v>
      </c>
      <c r="W8" s="6">
        <f t="shared" si="14"/>
        <v>4.9457052075512946</v>
      </c>
      <c r="X8" s="6">
        <f t="shared" si="15"/>
        <v>4.6454278597347773</v>
      </c>
      <c r="Y8" s="6">
        <f t="shared" si="16"/>
        <v>4.7381430961928546</v>
      </c>
      <c r="Z8" s="6">
        <f t="shared" si="17"/>
        <v>4.0583247775406068</v>
      </c>
      <c r="AA8" s="6">
        <f t="shared" si="18"/>
        <v>2.2494443758404006</v>
      </c>
      <c r="AB8" s="6">
        <f t="shared" si="19"/>
        <v>1.6062378404209043</v>
      </c>
      <c r="AC8" s="6">
        <f t="shared" si="20"/>
        <v>1.9849433241279211</v>
      </c>
      <c r="AD8" s="6">
        <f t="shared" si="21"/>
        <v>1.6340134638368211</v>
      </c>
      <c r="AE8" s="6">
        <f t="shared" si="22"/>
        <v>2.7568097504180473</v>
      </c>
      <c r="AF8" s="6">
        <f t="shared" si="23"/>
        <v>2.0396078054371132</v>
      </c>
      <c r="AG8" s="6">
        <f t="shared" si="24"/>
        <v>2.5278449319529104</v>
      </c>
      <c r="AH8" s="6">
        <f t="shared" si="25"/>
        <v>3.6083237105337456</v>
      </c>
      <c r="AI8" s="6">
        <f t="shared" si="26"/>
        <v>2.5903667693977246</v>
      </c>
      <c r="AJ8" s="6">
        <f t="shared" si="27"/>
        <v>3.095157508108433</v>
      </c>
      <c r="AK8" s="6">
        <f t="shared" si="28"/>
        <v>2.9715315916207272</v>
      </c>
    </row>
    <row r="9" spans="1:40" x14ac:dyDescent="0.25">
      <c r="A9" s="1">
        <v>8</v>
      </c>
      <c r="B9" s="2">
        <v>38.299999999999997</v>
      </c>
      <c r="C9" s="2">
        <v>37.9</v>
      </c>
      <c r="D9" s="2">
        <v>37.200000000000003</v>
      </c>
      <c r="E9" s="2">
        <v>36</v>
      </c>
      <c r="F9" s="2">
        <v>35.1</v>
      </c>
      <c r="H9" t="s">
        <v>28</v>
      </c>
      <c r="I9" s="6">
        <f t="shared" si="0"/>
        <v>2.3811761799581324</v>
      </c>
      <c r="J9" s="6">
        <f t="shared" si="1"/>
        <v>2.1725560982400451</v>
      </c>
      <c r="K9" s="6">
        <f t="shared" si="2"/>
        <v>1.5905973720586863</v>
      </c>
      <c r="L9" s="6">
        <f t="shared" si="3"/>
        <v>2.5651510676761315</v>
      </c>
      <c r="M9" s="6">
        <f t="shared" si="4"/>
        <v>1.9899748742132419</v>
      </c>
      <c r="N9" s="6">
        <f t="shared" si="5"/>
        <v>2.7694764848252453</v>
      </c>
      <c r="O9" s="6">
        <f t="shared" si="6"/>
        <v>3.475629439396557</v>
      </c>
      <c r="P9" s="12">
        <f t="shared" si="7"/>
        <v>0</v>
      </c>
      <c r="Q9" s="6">
        <f t="shared" si="8"/>
        <v>1.1045361017187294</v>
      </c>
      <c r="R9" s="6">
        <f t="shared" si="9"/>
        <v>1.7058722109231974</v>
      </c>
      <c r="S9" s="6">
        <f t="shared" si="10"/>
        <v>1.8999999999999979</v>
      </c>
      <c r="T9" s="6">
        <f t="shared" si="11"/>
        <v>3.2093613071762452</v>
      </c>
      <c r="U9" s="6">
        <f t="shared" si="12"/>
        <v>1.6370705543744886</v>
      </c>
      <c r="V9" s="6">
        <f t="shared" si="13"/>
        <v>1.6970562748477114</v>
      </c>
      <c r="W9" s="6">
        <f t="shared" si="14"/>
        <v>3.0822070014844885</v>
      </c>
      <c r="X9" s="6">
        <f t="shared" si="15"/>
        <v>2.8809720581775919</v>
      </c>
      <c r="Y9" s="6">
        <f t="shared" si="16"/>
        <v>3.5142566781611211</v>
      </c>
      <c r="Z9" s="6">
        <f t="shared" si="17"/>
        <v>2.9580398915498076</v>
      </c>
      <c r="AA9" s="6">
        <f t="shared" si="18"/>
        <v>2.0199009876724152</v>
      </c>
      <c r="AB9" s="6">
        <f t="shared" si="19"/>
        <v>2.2671568097509263</v>
      </c>
      <c r="AC9" s="6">
        <f t="shared" si="20"/>
        <v>2.3194827009486412</v>
      </c>
      <c r="AD9" s="6">
        <f t="shared" si="21"/>
        <v>1.9000000000000008</v>
      </c>
      <c r="AE9" s="6">
        <f t="shared" si="22"/>
        <v>1.4071247279470331</v>
      </c>
      <c r="AF9" s="6">
        <f t="shared" si="23"/>
        <v>2.8530685235374236</v>
      </c>
      <c r="AG9" s="6">
        <f t="shared" si="24"/>
        <v>2.0223748416156719</v>
      </c>
      <c r="AH9" s="6">
        <f t="shared" si="25"/>
        <v>3.1240998703626648</v>
      </c>
      <c r="AI9" s="6">
        <f t="shared" si="26"/>
        <v>2.0904544960366911</v>
      </c>
      <c r="AJ9" s="6">
        <f t="shared" si="27"/>
        <v>2.9291637031753663</v>
      </c>
      <c r="AK9" s="6">
        <f t="shared" si="28"/>
        <v>1.8303005217723152</v>
      </c>
    </row>
    <row r="10" spans="1:40" x14ac:dyDescent="0.25">
      <c r="A10" s="1">
        <v>9</v>
      </c>
      <c r="B10" s="2">
        <v>39</v>
      </c>
      <c r="C10" s="2">
        <v>38</v>
      </c>
      <c r="D10" s="2">
        <v>36.6</v>
      </c>
      <c r="E10" s="2">
        <v>36</v>
      </c>
      <c r="F10" s="2">
        <v>34.5</v>
      </c>
      <c r="H10" t="s">
        <v>29</v>
      </c>
      <c r="I10" s="6">
        <f t="shared" si="0"/>
        <v>2.9308701779505713</v>
      </c>
      <c r="J10" s="6">
        <f t="shared" si="1"/>
        <v>2.1213203435596424</v>
      </c>
      <c r="K10" s="6">
        <f t="shared" si="2"/>
        <v>2.1142374511865976</v>
      </c>
      <c r="L10" s="6">
        <f t="shared" si="3"/>
        <v>3.3256578296631791</v>
      </c>
      <c r="M10" s="6">
        <f t="shared" si="4"/>
        <v>2.222611077089288</v>
      </c>
      <c r="N10" s="6">
        <f t="shared" si="5"/>
        <v>3.1606961258558224</v>
      </c>
      <c r="O10" s="6">
        <f t="shared" si="6"/>
        <v>3.4583232931581183</v>
      </c>
      <c r="P10" s="6">
        <f t="shared" si="7"/>
        <v>1.1045361017187294</v>
      </c>
      <c r="Q10" s="12">
        <f t="shared" si="8"/>
        <v>0</v>
      </c>
      <c r="R10" s="6">
        <f t="shared" si="9"/>
        <v>2.1517434791350003</v>
      </c>
      <c r="S10" s="6">
        <f t="shared" si="10"/>
        <v>1.8411952639521949</v>
      </c>
      <c r="T10" s="6">
        <f t="shared" si="11"/>
        <v>2.6</v>
      </c>
      <c r="U10" s="6">
        <f t="shared" si="12"/>
        <v>2.2583179581272419</v>
      </c>
      <c r="V10" s="6">
        <f t="shared" si="13"/>
        <v>2.2803508501982739</v>
      </c>
      <c r="W10" s="6">
        <f t="shared" si="14"/>
        <v>2.9966648127543398</v>
      </c>
      <c r="X10" s="6">
        <f t="shared" si="15"/>
        <v>2.0880613017821124</v>
      </c>
      <c r="Y10" s="6">
        <f t="shared" si="16"/>
        <v>2.7549954627911832</v>
      </c>
      <c r="Z10" s="6">
        <f t="shared" si="17"/>
        <v>2.951270912674739</v>
      </c>
      <c r="AA10" s="6">
        <f t="shared" si="18"/>
        <v>2.5573423705088825</v>
      </c>
      <c r="AB10" s="6">
        <f t="shared" si="19"/>
        <v>2.5729360660537197</v>
      </c>
      <c r="AC10" s="6">
        <f t="shared" si="20"/>
        <v>2.7676705006196101</v>
      </c>
      <c r="AD10" s="6">
        <f t="shared" si="21"/>
        <v>2.0174241001832027</v>
      </c>
      <c r="AE10" s="6">
        <f t="shared" si="22"/>
        <v>1.5937377450509227</v>
      </c>
      <c r="AF10" s="6">
        <f t="shared" si="23"/>
        <v>2.5495097567963922</v>
      </c>
      <c r="AG10" s="6">
        <f t="shared" si="24"/>
        <v>1.8193405398660241</v>
      </c>
      <c r="AH10" s="6">
        <f t="shared" si="25"/>
        <v>3.016620625799673</v>
      </c>
      <c r="AI10" s="6">
        <f t="shared" si="26"/>
        <v>1.4106735979665879</v>
      </c>
      <c r="AJ10" s="6">
        <f t="shared" si="27"/>
        <v>2.2715633383201119</v>
      </c>
      <c r="AK10" s="6">
        <f t="shared" si="28"/>
        <v>1.1958260743101394</v>
      </c>
    </row>
    <row r="11" spans="1:40" x14ac:dyDescent="0.25">
      <c r="A11" s="1">
        <v>10</v>
      </c>
      <c r="B11" s="2">
        <v>38.6</v>
      </c>
      <c r="C11" s="2">
        <v>38.1</v>
      </c>
      <c r="D11" s="2">
        <v>37.1</v>
      </c>
      <c r="E11" s="2">
        <v>34.6</v>
      </c>
      <c r="F11" s="2">
        <v>36</v>
      </c>
      <c r="H11" t="s">
        <v>30</v>
      </c>
      <c r="I11" s="6">
        <f t="shared" si="0"/>
        <v>1.8110770276274879</v>
      </c>
      <c r="J11" s="6">
        <f t="shared" si="1"/>
        <v>1.4594519519326408</v>
      </c>
      <c r="K11" s="6">
        <f t="shared" si="2"/>
        <v>0.94868329805051377</v>
      </c>
      <c r="L11" s="6">
        <f t="shared" si="3"/>
        <v>2.0322401432901613</v>
      </c>
      <c r="M11" s="6">
        <f t="shared" si="4"/>
        <v>0.57445626465380617</v>
      </c>
      <c r="N11" s="6">
        <f t="shared" si="5"/>
        <v>2.0832666655999699</v>
      </c>
      <c r="O11" s="6">
        <f t="shared" si="6"/>
        <v>2.095232683975699</v>
      </c>
      <c r="P11" s="6">
        <f t="shared" si="7"/>
        <v>1.7058722109231974</v>
      </c>
      <c r="Q11" s="6">
        <f t="shared" si="8"/>
        <v>2.1517434791350003</v>
      </c>
      <c r="R11" s="12">
        <f t="shared" si="9"/>
        <v>0</v>
      </c>
      <c r="S11" s="6">
        <f t="shared" si="10"/>
        <v>1.4212670403551877</v>
      </c>
      <c r="T11" s="6">
        <f t="shared" si="11"/>
        <v>3.3719430600174709</v>
      </c>
      <c r="U11" s="6">
        <f t="shared" si="12"/>
        <v>1.3820274961085279</v>
      </c>
      <c r="V11" s="6">
        <f t="shared" si="13"/>
        <v>0.88881944173156191</v>
      </c>
      <c r="W11" s="6">
        <f t="shared" si="14"/>
        <v>3.9025632602175713</v>
      </c>
      <c r="X11" s="6">
        <f t="shared" si="15"/>
        <v>3.8613469152615676</v>
      </c>
      <c r="Y11" s="6">
        <f t="shared" si="16"/>
        <v>4.1665333311999309</v>
      </c>
      <c r="Z11" s="6">
        <f t="shared" si="17"/>
        <v>3.2310988842806987</v>
      </c>
      <c r="AA11" s="6">
        <f t="shared" si="18"/>
        <v>1.2288205727444497</v>
      </c>
      <c r="AB11" s="6">
        <f t="shared" si="19"/>
        <v>1.2529964086141658</v>
      </c>
      <c r="AC11" s="6">
        <f t="shared" si="20"/>
        <v>1.3453624047073747</v>
      </c>
      <c r="AD11" s="6">
        <f t="shared" si="21"/>
        <v>1.0488088481701483</v>
      </c>
      <c r="AE11" s="6">
        <f t="shared" si="22"/>
        <v>1.8303005217723158</v>
      </c>
      <c r="AF11" s="6">
        <f t="shared" si="23"/>
        <v>2.3895606290697047</v>
      </c>
      <c r="AG11" s="6">
        <f t="shared" si="24"/>
        <v>2.1817424229271434</v>
      </c>
      <c r="AH11" s="6">
        <f t="shared" si="25"/>
        <v>3.4539832078341073</v>
      </c>
      <c r="AI11" s="6">
        <f t="shared" si="26"/>
        <v>2.249444375840397</v>
      </c>
      <c r="AJ11" s="6">
        <f t="shared" si="27"/>
        <v>3.1352830813181765</v>
      </c>
      <c r="AK11" s="6">
        <f t="shared" si="28"/>
        <v>2.3194827009486385</v>
      </c>
    </row>
    <row r="12" spans="1:40" x14ac:dyDescent="0.25">
      <c r="A12" s="1">
        <v>11</v>
      </c>
      <c r="B12" s="2">
        <v>39.299999999999997</v>
      </c>
      <c r="C12" s="2">
        <v>37.5</v>
      </c>
      <c r="D12" s="2">
        <v>36.200000000000003</v>
      </c>
      <c r="E12" s="2">
        <v>35.200000000000003</v>
      </c>
      <c r="F12" s="2">
        <v>36</v>
      </c>
      <c r="H12" t="s">
        <v>31</v>
      </c>
      <c r="I12" s="6">
        <f t="shared" si="0"/>
        <v>2.1679483388678804</v>
      </c>
      <c r="J12" s="6">
        <f t="shared" si="1"/>
        <v>1.2609520212918501</v>
      </c>
      <c r="K12" s="6">
        <f t="shared" si="2"/>
        <v>1.2489995996796757</v>
      </c>
      <c r="L12" s="6">
        <f t="shared" si="3"/>
        <v>2.3173260452512916</v>
      </c>
      <c r="M12" s="6">
        <f t="shared" si="4"/>
        <v>1.1445523142259586</v>
      </c>
      <c r="N12" s="6">
        <f t="shared" si="5"/>
        <v>2.2847319317591728</v>
      </c>
      <c r="O12" s="6">
        <f t="shared" si="6"/>
        <v>1.894729532149646</v>
      </c>
      <c r="P12" s="6">
        <f t="shared" si="7"/>
        <v>1.8999999999999979</v>
      </c>
      <c r="Q12" s="6">
        <f t="shared" si="8"/>
        <v>1.8411952639521949</v>
      </c>
      <c r="R12" s="6">
        <f t="shared" si="9"/>
        <v>1.4212670403551877</v>
      </c>
      <c r="S12" s="12">
        <f t="shared" si="10"/>
        <v>0</v>
      </c>
      <c r="T12" s="6">
        <f t="shared" si="11"/>
        <v>2.7658633371878674</v>
      </c>
      <c r="U12" s="6">
        <f t="shared" si="12"/>
        <v>1.5198684153570616</v>
      </c>
      <c r="V12" s="6">
        <f t="shared" si="13"/>
        <v>1.4798648586948688</v>
      </c>
      <c r="W12" s="6">
        <f t="shared" si="14"/>
        <v>3.2140317359976369</v>
      </c>
      <c r="X12" s="6">
        <f t="shared" si="15"/>
        <v>2.9546573405388341</v>
      </c>
      <c r="Y12" s="6">
        <f t="shared" si="16"/>
        <v>3.9089640571384132</v>
      </c>
      <c r="Z12" s="6">
        <f t="shared" si="17"/>
        <v>3.5637059362410892</v>
      </c>
      <c r="AA12" s="6">
        <f t="shared" si="18"/>
        <v>1.8466185312619345</v>
      </c>
      <c r="AB12" s="6">
        <f t="shared" si="19"/>
        <v>1.2288205727444501</v>
      </c>
      <c r="AC12" s="6">
        <f t="shared" si="20"/>
        <v>1.3076696830621983</v>
      </c>
      <c r="AD12" s="6">
        <f t="shared" si="21"/>
        <v>0.52915026221292027</v>
      </c>
      <c r="AE12" s="6">
        <f t="shared" si="22"/>
        <v>1.1090536506409374</v>
      </c>
      <c r="AF12" s="6">
        <f t="shared" si="23"/>
        <v>1.1789826122551625</v>
      </c>
      <c r="AG12" s="6">
        <f t="shared" si="24"/>
        <v>1.3638181696985852</v>
      </c>
      <c r="AH12" s="6">
        <f t="shared" si="25"/>
        <v>2.9444863728670914</v>
      </c>
      <c r="AI12" s="6">
        <f t="shared" si="26"/>
        <v>1.2884098726725137</v>
      </c>
      <c r="AJ12" s="6">
        <f t="shared" si="27"/>
        <v>2.2203603311174538</v>
      </c>
      <c r="AK12" s="6">
        <f t="shared" si="28"/>
        <v>1.5620499351813313</v>
      </c>
    </row>
    <row r="13" spans="1:40" x14ac:dyDescent="0.25">
      <c r="A13" s="1">
        <v>12</v>
      </c>
      <c r="B13" s="2">
        <v>41.5</v>
      </c>
      <c r="C13" s="2">
        <v>38.1</v>
      </c>
      <c r="D13" s="2">
        <v>37.1</v>
      </c>
      <c r="E13" s="2">
        <v>36</v>
      </c>
      <c r="F13" s="2">
        <v>35</v>
      </c>
      <c r="H13" t="s">
        <v>32</v>
      </c>
      <c r="I13" s="6">
        <f t="shared" si="0"/>
        <v>4.7085029467974246</v>
      </c>
      <c r="J13" s="6">
        <f t="shared" si="1"/>
        <v>2.0639767440550294</v>
      </c>
      <c r="K13" s="6">
        <f t="shared" si="2"/>
        <v>3.7080992435478297</v>
      </c>
      <c r="L13" s="6">
        <f t="shared" si="3"/>
        <v>4.8311489316724678</v>
      </c>
      <c r="M13" s="6">
        <f t="shared" si="4"/>
        <v>3.1527765540868908</v>
      </c>
      <c r="N13" s="6">
        <f t="shared" si="5"/>
        <v>4.9061186288144336</v>
      </c>
      <c r="O13" s="6">
        <f t="shared" si="6"/>
        <v>3.319638534539568</v>
      </c>
      <c r="P13" s="6">
        <f t="shared" si="7"/>
        <v>3.2093613071762452</v>
      </c>
      <c r="Q13" s="6">
        <f t="shared" si="8"/>
        <v>2.6</v>
      </c>
      <c r="R13" s="6">
        <f t="shared" si="9"/>
        <v>3.3719430600174709</v>
      </c>
      <c r="S13" s="6">
        <f t="shared" si="10"/>
        <v>2.7658633371878674</v>
      </c>
      <c r="T13" s="12">
        <f t="shared" si="11"/>
        <v>0</v>
      </c>
      <c r="U13" s="6">
        <f t="shared" si="12"/>
        <v>3.9191835884530852</v>
      </c>
      <c r="V13" s="6">
        <f t="shared" si="13"/>
        <v>3.8444765573482154</v>
      </c>
      <c r="W13" s="6">
        <f t="shared" si="14"/>
        <v>5.0139804546886717</v>
      </c>
      <c r="X13" s="6">
        <f t="shared" si="15"/>
        <v>3.6193922141707731</v>
      </c>
      <c r="Y13" s="6">
        <f t="shared" si="16"/>
        <v>1.977371993328519</v>
      </c>
      <c r="Z13" s="6">
        <f t="shared" si="17"/>
        <v>2.3345235059857488</v>
      </c>
      <c r="AA13" s="6">
        <f t="shared" si="18"/>
        <v>2.9999999999999969</v>
      </c>
      <c r="AB13" s="6">
        <f t="shared" si="19"/>
        <v>3.2310988842807</v>
      </c>
      <c r="AC13" s="6">
        <f t="shared" si="20"/>
        <v>3.7040518354904255</v>
      </c>
      <c r="AD13" s="6">
        <f t="shared" si="21"/>
        <v>2.7730849247724128</v>
      </c>
      <c r="AE13" s="6">
        <f t="shared" si="22"/>
        <v>2.6153393661244029</v>
      </c>
      <c r="AF13" s="6">
        <f t="shared" si="23"/>
        <v>2.8142494558940592</v>
      </c>
      <c r="AG13" s="6">
        <f t="shared" si="24"/>
        <v>1.7406895185529196</v>
      </c>
      <c r="AH13" s="6">
        <f t="shared" si="25"/>
        <v>1.7492855684535926</v>
      </c>
      <c r="AI13" s="6">
        <f t="shared" si="26"/>
        <v>2.03224014329016</v>
      </c>
      <c r="AJ13" s="6">
        <f t="shared" si="27"/>
        <v>1.0295630140987029</v>
      </c>
      <c r="AK13" s="6">
        <f t="shared" si="28"/>
        <v>1.6703293088490068</v>
      </c>
    </row>
    <row r="14" spans="1:40" x14ac:dyDescent="0.25">
      <c r="A14" s="1">
        <v>13</v>
      </c>
      <c r="B14" s="2">
        <v>38</v>
      </c>
      <c r="C14" s="2">
        <v>37</v>
      </c>
      <c r="D14" s="2">
        <v>36.799999999999997</v>
      </c>
      <c r="E14" s="2">
        <v>35.1</v>
      </c>
      <c r="F14" s="2">
        <v>36</v>
      </c>
      <c r="H14" t="s">
        <v>33</v>
      </c>
      <c r="I14" s="6">
        <f t="shared" si="0"/>
        <v>0.97467943448089855</v>
      </c>
      <c r="J14" s="6">
        <f t="shared" si="1"/>
        <v>2.2583179581272437</v>
      </c>
      <c r="K14" s="6">
        <f t="shared" si="2"/>
        <v>0.5</v>
      </c>
      <c r="L14" s="6">
        <f t="shared" si="3"/>
        <v>1.174734012447074</v>
      </c>
      <c r="M14" s="6">
        <f t="shared" si="4"/>
        <v>1.4628738838327793</v>
      </c>
      <c r="N14" s="6">
        <f t="shared" si="5"/>
        <v>1.4177446878757816</v>
      </c>
      <c r="O14" s="6">
        <f t="shared" si="6"/>
        <v>2.8460498941515433</v>
      </c>
      <c r="P14" s="6">
        <f t="shared" si="7"/>
        <v>1.6370705543744886</v>
      </c>
      <c r="Q14" s="6">
        <f t="shared" si="8"/>
        <v>2.2583179581272419</v>
      </c>
      <c r="R14" s="6">
        <f t="shared" si="9"/>
        <v>1.3820274961085279</v>
      </c>
      <c r="S14" s="6">
        <f t="shared" si="10"/>
        <v>1.5198684153570616</v>
      </c>
      <c r="T14" s="6">
        <f t="shared" si="11"/>
        <v>3.9191835884530852</v>
      </c>
      <c r="U14" s="12">
        <f t="shared" si="12"/>
        <v>0</v>
      </c>
      <c r="V14" s="6">
        <f t="shared" si="13"/>
        <v>0.58309518948452854</v>
      </c>
      <c r="W14" s="6">
        <f t="shared" si="14"/>
        <v>2.8530685235374174</v>
      </c>
      <c r="X14" s="6">
        <f t="shared" si="15"/>
        <v>3.4438350715445143</v>
      </c>
      <c r="Y14" s="6">
        <f t="shared" si="16"/>
        <v>4.7864391775097301</v>
      </c>
      <c r="Z14" s="6">
        <f t="shared" si="17"/>
        <v>4.0484564959994325</v>
      </c>
      <c r="AA14" s="6">
        <f t="shared" si="18"/>
        <v>1.9748417658131523</v>
      </c>
      <c r="AB14" s="6">
        <f t="shared" si="19"/>
        <v>1.8708286933869722</v>
      </c>
      <c r="AC14" s="6">
        <f t="shared" si="20"/>
        <v>1.0677078252031342</v>
      </c>
      <c r="AD14" s="6">
        <f t="shared" si="21"/>
        <v>1.506651917331935</v>
      </c>
      <c r="AE14" s="6">
        <f t="shared" si="22"/>
        <v>1.5937377450509245</v>
      </c>
      <c r="AF14" s="6">
        <f t="shared" si="23"/>
        <v>2.2671568097509267</v>
      </c>
      <c r="AG14" s="6">
        <f t="shared" si="24"/>
        <v>2.4310491562286458</v>
      </c>
      <c r="AH14" s="6">
        <f t="shared" si="25"/>
        <v>3.8026306683663091</v>
      </c>
      <c r="AI14" s="6">
        <f t="shared" si="26"/>
        <v>2.5709920264364867</v>
      </c>
      <c r="AJ14" s="6">
        <f t="shared" si="27"/>
        <v>3.3734255586866002</v>
      </c>
      <c r="AK14" s="6">
        <f t="shared" si="28"/>
        <v>2.4718414188616546</v>
      </c>
    </row>
    <row r="15" spans="1:40" x14ac:dyDescent="0.25">
      <c r="A15" s="1">
        <v>14</v>
      </c>
      <c r="B15" s="2">
        <v>38.1</v>
      </c>
      <c r="C15" s="2">
        <v>37.4</v>
      </c>
      <c r="D15" s="2">
        <v>36.9</v>
      </c>
      <c r="E15" s="2">
        <v>34.700000000000003</v>
      </c>
      <c r="F15" s="2">
        <v>36</v>
      </c>
      <c r="H15" t="s">
        <v>34</v>
      </c>
      <c r="I15" s="6">
        <f t="shared" si="0"/>
        <v>0.99498743710662263</v>
      </c>
      <c r="J15" s="6">
        <f t="shared" si="1"/>
        <v>2.0248456731316575</v>
      </c>
      <c r="K15" s="13">
        <f t="shared" si="2"/>
        <v>0.29999999999999477</v>
      </c>
      <c r="L15" s="6">
        <f t="shared" si="3"/>
        <v>1.3564659966250545</v>
      </c>
      <c r="M15" s="6">
        <f t="shared" si="4"/>
        <v>1.0295630140986993</v>
      </c>
      <c r="N15" s="6">
        <f t="shared" si="5"/>
        <v>1.3820274961085264</v>
      </c>
      <c r="O15" s="6">
        <f t="shared" si="6"/>
        <v>2.5219040425837003</v>
      </c>
      <c r="P15" s="6">
        <f t="shared" si="7"/>
        <v>1.6970562748477114</v>
      </c>
      <c r="Q15" s="6">
        <f t="shared" si="8"/>
        <v>2.2803508501982739</v>
      </c>
      <c r="R15" s="6">
        <f t="shared" si="9"/>
        <v>0.88881944173156191</v>
      </c>
      <c r="S15" s="6">
        <f t="shared" si="10"/>
        <v>1.4798648586948688</v>
      </c>
      <c r="T15" s="6">
        <f t="shared" si="11"/>
        <v>3.8444765573482154</v>
      </c>
      <c r="U15" s="6">
        <f t="shared" si="12"/>
        <v>0.58309518948452854</v>
      </c>
      <c r="V15" s="12">
        <f t="shared" si="13"/>
        <v>0</v>
      </c>
      <c r="W15" s="6">
        <f t="shared" si="14"/>
        <v>3.2832910318763968</v>
      </c>
      <c r="X15" s="6">
        <f t="shared" si="15"/>
        <v>3.6796738985948205</v>
      </c>
      <c r="Y15" s="6">
        <f t="shared" si="16"/>
        <v>4.6786750261158341</v>
      </c>
      <c r="Z15" s="6">
        <f t="shared" si="17"/>
        <v>3.8561638969317666</v>
      </c>
      <c r="AA15" s="6">
        <f t="shared" si="18"/>
        <v>1.7262676501632079</v>
      </c>
      <c r="AB15" s="6">
        <f t="shared" si="19"/>
        <v>1.6431676725154987</v>
      </c>
      <c r="AC15" s="6">
        <f t="shared" si="20"/>
        <v>1.0099504938362103</v>
      </c>
      <c r="AD15" s="6">
        <f t="shared" si="21"/>
        <v>1.3228756555322916</v>
      </c>
      <c r="AE15" s="6">
        <f t="shared" si="22"/>
        <v>1.7888543819998317</v>
      </c>
      <c r="AF15" s="6">
        <f t="shared" si="23"/>
        <v>2.3151673805580431</v>
      </c>
      <c r="AG15" s="6">
        <f t="shared" si="24"/>
        <v>2.4637369989509836</v>
      </c>
      <c r="AH15" s="6">
        <f t="shared" si="25"/>
        <v>3.8392707640904917</v>
      </c>
      <c r="AI15" s="6">
        <f t="shared" si="26"/>
        <v>2.5357444666211904</v>
      </c>
      <c r="AJ15" s="6">
        <f t="shared" si="27"/>
        <v>3.3970575502926041</v>
      </c>
      <c r="AK15" s="6">
        <f t="shared" si="28"/>
        <v>2.5119713374160915</v>
      </c>
    </row>
    <row r="16" spans="1:40" x14ac:dyDescent="0.25">
      <c r="A16" s="1">
        <v>15</v>
      </c>
      <c r="B16" s="2">
        <v>37.5</v>
      </c>
      <c r="C16" s="2">
        <v>36</v>
      </c>
      <c r="D16" s="2">
        <v>35</v>
      </c>
      <c r="E16" s="2">
        <v>36.4</v>
      </c>
      <c r="F16" s="2">
        <v>34.6</v>
      </c>
      <c r="H16" t="s">
        <v>35</v>
      </c>
      <c r="I16" s="6">
        <f t="shared" si="0"/>
        <v>3.004995840263343</v>
      </c>
      <c r="J16" s="6">
        <f t="shared" si="1"/>
        <v>4.3104524124504611</v>
      </c>
      <c r="K16" s="6">
        <f t="shared" si="2"/>
        <v>3.0903074280724896</v>
      </c>
      <c r="L16" s="6">
        <f t="shared" si="3"/>
        <v>3.4322004603460994</v>
      </c>
      <c r="M16" s="6">
        <f t="shared" si="4"/>
        <v>3.8807215823864483</v>
      </c>
      <c r="N16" s="6">
        <f t="shared" si="5"/>
        <v>3.0116440692751163</v>
      </c>
      <c r="O16" s="6">
        <f t="shared" si="6"/>
        <v>4.9457052075512946</v>
      </c>
      <c r="P16" s="6">
        <f t="shared" si="7"/>
        <v>3.0822070014844885</v>
      </c>
      <c r="Q16" s="6">
        <f t="shared" si="8"/>
        <v>2.9966648127543398</v>
      </c>
      <c r="R16" s="6">
        <f t="shared" si="9"/>
        <v>3.9025632602175713</v>
      </c>
      <c r="S16" s="6">
        <f t="shared" si="10"/>
        <v>3.2140317359976369</v>
      </c>
      <c r="T16" s="6">
        <f t="shared" si="11"/>
        <v>5.0139804546886717</v>
      </c>
      <c r="U16" s="6">
        <f t="shared" si="12"/>
        <v>2.8530685235374174</v>
      </c>
      <c r="V16" s="6">
        <f t="shared" si="13"/>
        <v>3.2832910318763968</v>
      </c>
      <c r="W16" s="12">
        <f t="shared" si="14"/>
        <v>0</v>
      </c>
      <c r="X16" s="6">
        <f t="shared" si="15"/>
        <v>2.1213203435596464</v>
      </c>
      <c r="Y16" s="6">
        <f t="shared" si="16"/>
        <v>5.4506880299646596</v>
      </c>
      <c r="Z16" s="6">
        <f t="shared" si="17"/>
        <v>5.7922361830298303</v>
      </c>
      <c r="AA16" s="6">
        <f t="shared" si="18"/>
        <v>4.5387222871640862</v>
      </c>
      <c r="AB16" s="6">
        <f t="shared" si="19"/>
        <v>4.1158231254513353</v>
      </c>
      <c r="AC16" s="6">
        <f t="shared" si="20"/>
        <v>3.6027767069303627</v>
      </c>
      <c r="AD16" s="6">
        <f t="shared" si="21"/>
        <v>3.63455636907725</v>
      </c>
      <c r="AE16" s="6">
        <f t="shared" si="22"/>
        <v>3.0983866769659305</v>
      </c>
      <c r="AF16" s="6">
        <f t="shared" si="23"/>
        <v>3.364520768252143</v>
      </c>
      <c r="AG16" s="6">
        <f t="shared" si="24"/>
        <v>3.8301436004411111</v>
      </c>
      <c r="AH16" s="6">
        <f t="shared" si="25"/>
        <v>5.1439284598446759</v>
      </c>
      <c r="AI16" s="6">
        <f t="shared" si="26"/>
        <v>3.4394767043839667</v>
      </c>
      <c r="AJ16" s="6">
        <f t="shared" si="27"/>
        <v>4.1976183723630722</v>
      </c>
      <c r="AK16" s="6">
        <f t="shared" si="28"/>
        <v>3.4249087579087427</v>
      </c>
    </row>
    <row r="17" spans="1:37" x14ac:dyDescent="0.25">
      <c r="A17" s="1">
        <v>16</v>
      </c>
      <c r="B17" s="2">
        <v>39.1</v>
      </c>
      <c r="C17" s="2">
        <v>37.1</v>
      </c>
      <c r="D17" s="2">
        <v>35</v>
      </c>
      <c r="E17" s="2">
        <v>36.700000000000003</v>
      </c>
      <c r="F17" s="2">
        <v>33.799999999999997</v>
      </c>
      <c r="H17" t="s">
        <v>36</v>
      </c>
      <c r="I17" s="6">
        <f t="shared" si="0"/>
        <v>3.9127995093027756</v>
      </c>
      <c r="J17" s="6">
        <f t="shared" si="1"/>
        <v>3.7094473981982845</v>
      </c>
      <c r="K17" s="6">
        <f t="shared" si="2"/>
        <v>3.4452866353904481</v>
      </c>
      <c r="L17" s="6">
        <f t="shared" si="3"/>
        <v>4.3931765272977623</v>
      </c>
      <c r="M17" s="6">
        <f t="shared" si="4"/>
        <v>3.7735924528226445</v>
      </c>
      <c r="N17" s="6">
        <f t="shared" si="5"/>
        <v>3.9408120990476103</v>
      </c>
      <c r="O17" s="6">
        <f t="shared" si="6"/>
        <v>4.6454278597347773</v>
      </c>
      <c r="P17" s="6">
        <f t="shared" si="7"/>
        <v>2.8809720581775919</v>
      </c>
      <c r="Q17" s="6">
        <f t="shared" si="8"/>
        <v>2.0880613017821124</v>
      </c>
      <c r="R17" s="6">
        <f t="shared" si="9"/>
        <v>3.8613469152615676</v>
      </c>
      <c r="S17" s="6">
        <f t="shared" si="10"/>
        <v>2.9546573405388341</v>
      </c>
      <c r="T17" s="6">
        <f t="shared" si="11"/>
        <v>3.6193922141707731</v>
      </c>
      <c r="U17" s="6">
        <f t="shared" si="12"/>
        <v>3.4438350715445143</v>
      </c>
      <c r="V17" s="6">
        <f t="shared" si="13"/>
        <v>3.6796738985948205</v>
      </c>
      <c r="W17" s="6">
        <f t="shared" si="14"/>
        <v>2.1213203435596464</v>
      </c>
      <c r="X17" s="12">
        <f t="shared" si="15"/>
        <v>0</v>
      </c>
      <c r="Y17" s="6">
        <f t="shared" si="16"/>
        <v>3.7188707963574097</v>
      </c>
      <c r="Z17" s="6">
        <f t="shared" si="17"/>
        <v>4.7780749261601159</v>
      </c>
      <c r="AA17" s="6">
        <f t="shared" si="18"/>
        <v>4.3680659335683121</v>
      </c>
      <c r="AB17" s="6">
        <f t="shared" si="19"/>
        <v>3.9924929555354285</v>
      </c>
      <c r="AC17" s="6">
        <f t="shared" si="20"/>
        <v>3.9774363602702709</v>
      </c>
      <c r="AD17" s="6">
        <f t="shared" si="21"/>
        <v>3.4073450074801706</v>
      </c>
      <c r="AE17" s="6">
        <f t="shared" si="22"/>
        <v>2.8390139133156773</v>
      </c>
      <c r="AF17" s="6">
        <f t="shared" si="23"/>
        <v>3.0430248109405897</v>
      </c>
      <c r="AG17" s="6">
        <f t="shared" si="24"/>
        <v>3.0610455730027932</v>
      </c>
      <c r="AH17" s="6">
        <f t="shared" si="25"/>
        <v>4.190465367951397</v>
      </c>
      <c r="AI17" s="6">
        <f t="shared" si="26"/>
        <v>2.3473389188611011</v>
      </c>
      <c r="AJ17" s="6">
        <f t="shared" si="27"/>
        <v>2.9461839725312502</v>
      </c>
      <c r="AK17" s="6">
        <f t="shared" si="28"/>
        <v>2.3895606290697073</v>
      </c>
    </row>
    <row r="18" spans="1:37" x14ac:dyDescent="0.25">
      <c r="A18" s="1">
        <v>17</v>
      </c>
      <c r="B18" s="2">
        <v>41.1</v>
      </c>
      <c r="C18" s="2">
        <v>39.200000000000003</v>
      </c>
      <c r="D18" s="2">
        <v>37.299999999999997</v>
      </c>
      <c r="E18" s="2">
        <v>36.5</v>
      </c>
      <c r="F18" s="2">
        <v>33.5</v>
      </c>
      <c r="H18" t="s">
        <v>37</v>
      </c>
      <c r="I18" s="6">
        <f t="shared" si="0"/>
        <v>5.5027265968790458</v>
      </c>
      <c r="J18" s="6">
        <f t="shared" si="1"/>
        <v>3.3451457367355473</v>
      </c>
      <c r="K18" s="6">
        <f t="shared" si="2"/>
        <v>4.5628938186199335</v>
      </c>
      <c r="L18" s="6">
        <f t="shared" si="3"/>
        <v>5.8077534382926448</v>
      </c>
      <c r="M18" s="6">
        <f t="shared" si="4"/>
        <v>4.1460824883255789</v>
      </c>
      <c r="N18" s="6">
        <f t="shared" si="5"/>
        <v>5.7166423711825836</v>
      </c>
      <c r="O18" s="6">
        <f t="shared" si="6"/>
        <v>4.7381430961928546</v>
      </c>
      <c r="P18" s="6">
        <f t="shared" si="7"/>
        <v>3.5142566781611211</v>
      </c>
      <c r="Q18" s="6">
        <f t="shared" si="8"/>
        <v>2.7549954627911832</v>
      </c>
      <c r="R18" s="6">
        <f t="shared" si="9"/>
        <v>4.1665333311999309</v>
      </c>
      <c r="S18" s="6">
        <f t="shared" si="10"/>
        <v>3.9089640571384132</v>
      </c>
      <c r="T18" s="6">
        <f t="shared" si="11"/>
        <v>1.977371993328519</v>
      </c>
      <c r="U18" s="6">
        <f t="shared" si="12"/>
        <v>4.7864391775097301</v>
      </c>
      <c r="V18" s="6">
        <f t="shared" si="13"/>
        <v>4.6786750261158341</v>
      </c>
      <c r="W18" s="6">
        <f t="shared" si="14"/>
        <v>5.4506880299646596</v>
      </c>
      <c r="X18" s="6">
        <f t="shared" si="15"/>
        <v>3.7188707963574097</v>
      </c>
      <c r="Y18" s="12">
        <f t="shared" si="16"/>
        <v>0</v>
      </c>
      <c r="Z18" s="6">
        <f t="shared" si="17"/>
        <v>2.3579652245103211</v>
      </c>
      <c r="AA18" s="6">
        <f t="shared" si="18"/>
        <v>4.0459856648287813</v>
      </c>
      <c r="AB18" s="6">
        <f t="shared" si="19"/>
        <v>4.3600458713183263</v>
      </c>
      <c r="AC18" s="6">
        <f t="shared" si="20"/>
        <v>4.9325449820554104</v>
      </c>
      <c r="AD18" s="6">
        <f t="shared" si="21"/>
        <v>3.939543120718445</v>
      </c>
      <c r="AE18" s="6">
        <f t="shared" si="22"/>
        <v>3.6592348927063987</v>
      </c>
      <c r="AF18" s="6">
        <f t="shared" si="23"/>
        <v>4.2461747491124289</v>
      </c>
      <c r="AG18" s="6">
        <f t="shared" si="24"/>
        <v>3.0692018506445602</v>
      </c>
      <c r="AH18" s="6">
        <f t="shared" si="25"/>
        <v>3.0248966924508394</v>
      </c>
      <c r="AI18" s="6">
        <f t="shared" si="26"/>
        <v>2.8879058156387303</v>
      </c>
      <c r="AJ18" s="6">
        <f t="shared" si="27"/>
        <v>2.5903667693977273</v>
      </c>
      <c r="AK18" s="6">
        <f t="shared" si="28"/>
        <v>2.6038433132583081</v>
      </c>
    </row>
    <row r="19" spans="1:37" x14ac:dyDescent="0.25">
      <c r="A19" s="1">
        <v>18</v>
      </c>
      <c r="B19" s="2">
        <v>40.4</v>
      </c>
      <c r="C19" s="2">
        <v>39.1</v>
      </c>
      <c r="D19" s="2">
        <v>38.9</v>
      </c>
      <c r="E19" s="2">
        <v>36</v>
      </c>
      <c r="F19" s="2">
        <v>35</v>
      </c>
      <c r="H19" t="s">
        <v>38</v>
      </c>
      <c r="I19" s="6">
        <f t="shared" si="0"/>
        <v>4.8124837662063866</v>
      </c>
      <c r="J19" s="6">
        <f t="shared" si="1"/>
        <v>2.5709920264364867</v>
      </c>
      <c r="K19" s="6">
        <f t="shared" si="2"/>
        <v>3.844476557348214</v>
      </c>
      <c r="L19" s="6">
        <f t="shared" si="3"/>
        <v>4.8218253804964792</v>
      </c>
      <c r="M19" s="6">
        <f t="shared" si="4"/>
        <v>3.3481338085566432</v>
      </c>
      <c r="N19" s="6">
        <f t="shared" si="5"/>
        <v>5.1826634079399749</v>
      </c>
      <c r="O19" s="6">
        <f t="shared" si="6"/>
        <v>4.0583247775406068</v>
      </c>
      <c r="P19" s="6">
        <f t="shared" si="7"/>
        <v>2.9580398915498076</v>
      </c>
      <c r="Q19" s="6">
        <f t="shared" si="8"/>
        <v>2.951270912674739</v>
      </c>
      <c r="R19" s="6">
        <f t="shared" si="9"/>
        <v>3.2310988842806987</v>
      </c>
      <c r="S19" s="6">
        <f t="shared" si="10"/>
        <v>3.5637059362410892</v>
      </c>
      <c r="T19" s="6">
        <f t="shared" si="11"/>
        <v>2.3345235059857488</v>
      </c>
      <c r="U19" s="6">
        <f t="shared" si="12"/>
        <v>4.0484564959994325</v>
      </c>
      <c r="V19" s="6">
        <f t="shared" si="13"/>
        <v>3.8561638969317666</v>
      </c>
      <c r="W19" s="6">
        <f t="shared" si="14"/>
        <v>5.7922361830298303</v>
      </c>
      <c r="X19" s="6">
        <f t="shared" si="15"/>
        <v>4.7780749261601159</v>
      </c>
      <c r="Y19" s="6">
        <f t="shared" si="16"/>
        <v>2.3579652245103211</v>
      </c>
      <c r="Z19" s="12">
        <f t="shared" si="17"/>
        <v>0</v>
      </c>
      <c r="AA19" s="6">
        <f t="shared" si="18"/>
        <v>2.5903667693977219</v>
      </c>
      <c r="AB19" s="6">
        <f t="shared" si="19"/>
        <v>3.4942810419312251</v>
      </c>
      <c r="AC19" s="6">
        <f t="shared" si="20"/>
        <v>4.0360872141221131</v>
      </c>
      <c r="AD19" s="6">
        <f t="shared" si="21"/>
        <v>3.3015148038438347</v>
      </c>
      <c r="AE19" s="6">
        <f t="shared" si="22"/>
        <v>3.1480152477394401</v>
      </c>
      <c r="AF19" s="6">
        <f t="shared" si="23"/>
        <v>4.1892720131306831</v>
      </c>
      <c r="AG19" s="6">
        <f t="shared" si="24"/>
        <v>2.6981475126464081</v>
      </c>
      <c r="AH19" s="6">
        <f t="shared" si="25"/>
        <v>2.3345235059857505</v>
      </c>
      <c r="AI19" s="6">
        <f t="shared" si="26"/>
        <v>3.2218007387174024</v>
      </c>
      <c r="AJ19" s="6">
        <f t="shared" si="27"/>
        <v>3.0049958402633448</v>
      </c>
      <c r="AK19" s="6">
        <f t="shared" si="28"/>
        <v>2.7531799795872383</v>
      </c>
    </row>
    <row r="20" spans="1:37" x14ac:dyDescent="0.25">
      <c r="A20" s="1">
        <v>19</v>
      </c>
      <c r="B20" s="2">
        <v>39.200000000000003</v>
      </c>
      <c r="C20" s="2">
        <v>38</v>
      </c>
      <c r="D20" s="2">
        <v>37.9</v>
      </c>
      <c r="E20" s="2">
        <v>35.1</v>
      </c>
      <c r="F20" s="2">
        <v>36.5</v>
      </c>
      <c r="H20" t="s">
        <v>39</v>
      </c>
      <c r="I20" s="6">
        <f t="shared" si="0"/>
        <v>2.6739483914241911</v>
      </c>
      <c r="J20" s="6">
        <f t="shared" si="1"/>
        <v>1.2409673645990822</v>
      </c>
      <c r="K20" s="6">
        <f t="shared" si="2"/>
        <v>1.7578395831246925</v>
      </c>
      <c r="L20" s="6">
        <f t="shared" si="3"/>
        <v>2.4331050121192925</v>
      </c>
      <c r="M20" s="6">
        <f t="shared" si="4"/>
        <v>1.3490737563232065</v>
      </c>
      <c r="N20" s="6">
        <f t="shared" si="5"/>
        <v>3.0512292604784736</v>
      </c>
      <c r="O20" s="6">
        <f t="shared" si="6"/>
        <v>2.2494443758404006</v>
      </c>
      <c r="P20" s="6">
        <f t="shared" si="7"/>
        <v>2.0199009876724152</v>
      </c>
      <c r="Q20" s="6">
        <f t="shared" si="8"/>
        <v>2.5573423705088825</v>
      </c>
      <c r="R20" s="6">
        <f t="shared" si="9"/>
        <v>1.2288205727444497</v>
      </c>
      <c r="S20" s="6">
        <f t="shared" si="10"/>
        <v>1.8466185312619345</v>
      </c>
      <c r="T20" s="6">
        <f t="shared" si="11"/>
        <v>2.9999999999999969</v>
      </c>
      <c r="U20" s="6">
        <f t="shared" si="12"/>
        <v>1.9748417658131523</v>
      </c>
      <c r="V20" s="6">
        <f t="shared" si="13"/>
        <v>1.7262676501632079</v>
      </c>
      <c r="W20" s="6">
        <f t="shared" si="14"/>
        <v>4.5387222871640862</v>
      </c>
      <c r="X20" s="6">
        <f t="shared" si="15"/>
        <v>4.3680659335683121</v>
      </c>
      <c r="Y20" s="6">
        <f t="shared" si="16"/>
        <v>4.0459856648287813</v>
      </c>
      <c r="Z20" s="6">
        <f t="shared" si="17"/>
        <v>2.5903667693977219</v>
      </c>
      <c r="AA20" s="12">
        <f t="shared" si="18"/>
        <v>0</v>
      </c>
      <c r="AB20" s="6">
        <f t="shared" si="19"/>
        <v>1.3784048752090197</v>
      </c>
      <c r="AC20" s="6">
        <f t="shared" si="20"/>
        <v>1.6309506430300098</v>
      </c>
      <c r="AD20" s="6">
        <f t="shared" si="21"/>
        <v>1.3747727084867478</v>
      </c>
      <c r="AE20" s="6">
        <f t="shared" si="22"/>
        <v>1.7492855684535926</v>
      </c>
      <c r="AF20" s="6">
        <f t="shared" si="23"/>
        <v>2.672077843177477</v>
      </c>
      <c r="AG20" s="6">
        <f t="shared" si="24"/>
        <v>1.8627936010197159</v>
      </c>
      <c r="AH20" s="6">
        <f t="shared" si="25"/>
        <v>2.6419689627245777</v>
      </c>
      <c r="AI20" s="6">
        <f t="shared" si="26"/>
        <v>2.5357444666211921</v>
      </c>
      <c r="AJ20" s="6">
        <f t="shared" si="27"/>
        <v>2.9461839725312444</v>
      </c>
      <c r="AK20" s="6">
        <f t="shared" si="28"/>
        <v>2.3515952032609664</v>
      </c>
    </row>
    <row r="21" spans="1:37" x14ac:dyDescent="0.25">
      <c r="A21" s="1">
        <v>20</v>
      </c>
      <c r="B21" s="2">
        <v>39.1</v>
      </c>
      <c r="C21" s="2">
        <v>38.200000000000003</v>
      </c>
      <c r="D21" s="2">
        <v>36.6</v>
      </c>
      <c r="E21" s="2">
        <v>35.1</v>
      </c>
      <c r="F21" s="2">
        <v>36.9</v>
      </c>
      <c r="H21" t="s">
        <v>40</v>
      </c>
      <c r="I21" s="6">
        <f t="shared" si="0"/>
        <v>2.4269322199023238</v>
      </c>
      <c r="J21" s="6">
        <f t="shared" si="1"/>
        <v>1.3856406460551005</v>
      </c>
      <c r="K21" s="6">
        <f t="shared" si="2"/>
        <v>1.5198684153570674</v>
      </c>
      <c r="L21" s="6">
        <f t="shared" si="3"/>
        <v>2.1540659228538064</v>
      </c>
      <c r="M21" s="6">
        <f t="shared" si="4"/>
        <v>1.2489995996796814</v>
      </c>
      <c r="N21" s="6">
        <f t="shared" si="5"/>
        <v>2.5980762113533196</v>
      </c>
      <c r="O21" s="6">
        <f t="shared" si="6"/>
        <v>1.6062378404209043</v>
      </c>
      <c r="P21" s="6">
        <f t="shared" si="7"/>
        <v>2.2671568097509263</v>
      </c>
      <c r="Q21" s="6">
        <f t="shared" si="8"/>
        <v>2.5729360660537197</v>
      </c>
      <c r="R21" s="6">
        <f t="shared" si="9"/>
        <v>1.2529964086141658</v>
      </c>
      <c r="S21" s="6">
        <f t="shared" si="10"/>
        <v>1.2288205727444501</v>
      </c>
      <c r="T21" s="6">
        <f t="shared" si="11"/>
        <v>3.2310988842807</v>
      </c>
      <c r="U21" s="6">
        <f t="shared" si="12"/>
        <v>1.8708286933869722</v>
      </c>
      <c r="V21" s="6">
        <f t="shared" si="13"/>
        <v>1.6431676725154987</v>
      </c>
      <c r="W21" s="6">
        <f t="shared" si="14"/>
        <v>4.1158231254513353</v>
      </c>
      <c r="X21" s="6">
        <f t="shared" si="15"/>
        <v>3.9924929555354285</v>
      </c>
      <c r="Y21" s="6">
        <f t="shared" si="16"/>
        <v>4.3600458713183263</v>
      </c>
      <c r="Z21" s="6">
        <f t="shared" si="17"/>
        <v>3.4942810419312251</v>
      </c>
      <c r="AA21" s="6">
        <f t="shared" si="18"/>
        <v>1.3784048752090197</v>
      </c>
      <c r="AB21" s="12">
        <f t="shared" si="19"/>
        <v>0</v>
      </c>
      <c r="AC21" s="6">
        <f t="shared" si="20"/>
        <v>1.3564659966250541</v>
      </c>
      <c r="AD21" s="6">
        <f t="shared" si="21"/>
        <v>0.8888194417315548</v>
      </c>
      <c r="AE21" s="6">
        <f t="shared" si="22"/>
        <v>1.6911534525287788</v>
      </c>
      <c r="AF21" s="6">
        <f t="shared" si="23"/>
        <v>2.1771541057077255</v>
      </c>
      <c r="AG21" s="6">
        <f t="shared" si="24"/>
        <v>1.813835714721705</v>
      </c>
      <c r="AH21" s="6">
        <f t="shared" si="25"/>
        <v>2.9933259094191511</v>
      </c>
      <c r="AI21" s="6">
        <f t="shared" si="26"/>
        <v>2.0469489490458717</v>
      </c>
      <c r="AJ21" s="6">
        <f t="shared" si="27"/>
        <v>3.0099833886584824</v>
      </c>
      <c r="AK21" s="6">
        <f t="shared" si="28"/>
        <v>2.4392621835300932</v>
      </c>
    </row>
    <row r="22" spans="1:37" x14ac:dyDescent="0.25">
      <c r="A22" s="1">
        <v>21</v>
      </c>
      <c r="B22" s="2">
        <v>38.700000000000003</v>
      </c>
      <c r="C22" s="2">
        <v>37</v>
      </c>
      <c r="D22" s="2">
        <v>36.799999999999997</v>
      </c>
      <c r="E22" s="2">
        <v>34.700000000000003</v>
      </c>
      <c r="F22" s="2">
        <v>36.700000000000003</v>
      </c>
      <c r="H22" t="s">
        <v>41</v>
      </c>
      <c r="I22" s="6">
        <f t="shared" si="0"/>
        <v>1.5394804318340705</v>
      </c>
      <c r="J22" s="6">
        <f t="shared" si="1"/>
        <v>1.8330302779823351</v>
      </c>
      <c r="K22" s="6">
        <f t="shared" si="2"/>
        <v>0.97467943448089633</v>
      </c>
      <c r="L22" s="6">
        <f t="shared" si="3"/>
        <v>1.3711309200802118</v>
      </c>
      <c r="M22" s="6">
        <f t="shared" si="4"/>
        <v>1.1489125293076059</v>
      </c>
      <c r="N22" s="6">
        <f t="shared" si="5"/>
        <v>1.7860571099491787</v>
      </c>
      <c r="O22" s="6">
        <f t="shared" si="6"/>
        <v>1.9849433241279211</v>
      </c>
      <c r="P22" s="6">
        <f t="shared" si="7"/>
        <v>2.3194827009486412</v>
      </c>
      <c r="Q22" s="6">
        <f t="shared" si="8"/>
        <v>2.7676705006196101</v>
      </c>
      <c r="R22" s="6">
        <f t="shared" si="9"/>
        <v>1.3453624047073747</v>
      </c>
      <c r="S22" s="6">
        <f t="shared" si="10"/>
        <v>1.3076696830621983</v>
      </c>
      <c r="T22" s="6">
        <f t="shared" si="11"/>
        <v>3.7040518354904255</v>
      </c>
      <c r="U22" s="6">
        <f t="shared" si="12"/>
        <v>1.0677078252031342</v>
      </c>
      <c r="V22" s="6">
        <f t="shared" si="13"/>
        <v>1.0099504938362103</v>
      </c>
      <c r="W22" s="6">
        <f t="shared" si="14"/>
        <v>3.6027767069303627</v>
      </c>
      <c r="X22" s="6">
        <f t="shared" si="15"/>
        <v>3.9774363602702709</v>
      </c>
      <c r="Y22" s="6">
        <f t="shared" si="16"/>
        <v>4.9325449820554104</v>
      </c>
      <c r="Z22" s="6">
        <f t="shared" si="17"/>
        <v>4.0360872141221131</v>
      </c>
      <c r="AA22" s="6">
        <f t="shared" si="18"/>
        <v>1.6309506430300098</v>
      </c>
      <c r="AB22" s="6">
        <f t="shared" si="19"/>
        <v>1.3564659966250541</v>
      </c>
      <c r="AC22" s="12">
        <f t="shared" si="20"/>
        <v>0</v>
      </c>
      <c r="AD22" s="6">
        <f t="shared" si="21"/>
        <v>1.109053650640939</v>
      </c>
      <c r="AE22" s="6">
        <f t="shared" si="22"/>
        <v>1.7146428199482251</v>
      </c>
      <c r="AF22" s="6">
        <f t="shared" si="23"/>
        <v>1.8601075237738263</v>
      </c>
      <c r="AG22" s="6">
        <f t="shared" si="24"/>
        <v>2.2472205054244241</v>
      </c>
      <c r="AH22" s="6">
        <f t="shared" si="25"/>
        <v>3.555277766926233</v>
      </c>
      <c r="AI22" s="6">
        <f t="shared" si="26"/>
        <v>2.5748786379167452</v>
      </c>
      <c r="AJ22" s="6">
        <f t="shared" si="27"/>
        <v>3.1968734726291541</v>
      </c>
      <c r="AK22" s="6">
        <f t="shared" si="28"/>
        <v>2.5748786379167456</v>
      </c>
    </row>
    <row r="23" spans="1:37" x14ac:dyDescent="0.25">
      <c r="A23" s="1">
        <v>22</v>
      </c>
      <c r="B23" s="2">
        <v>39.299999999999997</v>
      </c>
      <c r="C23" s="2">
        <v>37.700000000000003</v>
      </c>
      <c r="D23" s="2">
        <v>36.6</v>
      </c>
      <c r="E23" s="2">
        <v>35</v>
      </c>
      <c r="F23" s="2">
        <v>36.200000000000003</v>
      </c>
      <c r="H23" t="s">
        <v>42</v>
      </c>
      <c r="I23" s="6">
        <f t="shared" si="0"/>
        <v>2.1587033144922914</v>
      </c>
      <c r="J23" s="6">
        <f t="shared" si="1"/>
        <v>0.93273790530888334</v>
      </c>
      <c r="K23" s="6">
        <f t="shared" si="2"/>
        <v>1.1661903789690564</v>
      </c>
      <c r="L23" s="6">
        <f t="shared" si="3"/>
        <v>2.2203603311174507</v>
      </c>
      <c r="M23" s="6">
        <f t="shared" si="4"/>
        <v>0.76811457478685974</v>
      </c>
      <c r="N23" s="6">
        <f t="shared" si="5"/>
        <v>2.336664289109585</v>
      </c>
      <c r="O23" s="6">
        <f t="shared" si="6"/>
        <v>1.6340134638368211</v>
      </c>
      <c r="P23" s="6">
        <f t="shared" si="7"/>
        <v>1.9000000000000008</v>
      </c>
      <c r="Q23" s="6">
        <f t="shared" si="8"/>
        <v>2.0174241001832027</v>
      </c>
      <c r="R23" s="6">
        <f t="shared" si="9"/>
        <v>1.0488088481701483</v>
      </c>
      <c r="S23" s="6">
        <f t="shared" si="10"/>
        <v>0.52915026221292027</v>
      </c>
      <c r="T23" s="6">
        <f t="shared" si="11"/>
        <v>2.7730849247724128</v>
      </c>
      <c r="U23" s="6">
        <f t="shared" si="12"/>
        <v>1.506651917331935</v>
      </c>
      <c r="V23" s="6">
        <f t="shared" si="13"/>
        <v>1.3228756555322916</v>
      </c>
      <c r="W23" s="6">
        <f t="shared" si="14"/>
        <v>3.63455636907725</v>
      </c>
      <c r="X23" s="6">
        <f t="shared" si="15"/>
        <v>3.4073450074801706</v>
      </c>
      <c r="Y23" s="6">
        <f t="shared" si="16"/>
        <v>3.939543120718445</v>
      </c>
      <c r="Z23" s="6">
        <f t="shared" si="17"/>
        <v>3.3015148038438347</v>
      </c>
      <c r="AA23" s="6">
        <f t="shared" si="18"/>
        <v>1.3747727084867478</v>
      </c>
      <c r="AB23" s="6">
        <f t="shared" si="19"/>
        <v>0.8888194417315548</v>
      </c>
      <c r="AC23" s="6">
        <f t="shared" si="20"/>
        <v>1.109053650640939</v>
      </c>
      <c r="AD23" s="12">
        <f t="shared" si="21"/>
        <v>0</v>
      </c>
      <c r="AE23" s="6">
        <f t="shared" si="22"/>
        <v>1.2288205727444537</v>
      </c>
      <c r="AF23" s="6">
        <f t="shared" si="23"/>
        <v>1.4933184523068124</v>
      </c>
      <c r="AG23" s="6">
        <f t="shared" si="24"/>
        <v>1.4071247279470327</v>
      </c>
      <c r="AH23" s="6">
        <f t="shared" si="25"/>
        <v>2.8618176042508385</v>
      </c>
      <c r="AI23" s="6">
        <f t="shared" si="26"/>
        <v>1.5684387141358156</v>
      </c>
      <c r="AJ23" s="6">
        <f t="shared" si="27"/>
        <v>2.3769728648009476</v>
      </c>
      <c r="AK23" s="6">
        <f t="shared" si="28"/>
        <v>1.7435595774162733</v>
      </c>
    </row>
    <row r="24" spans="1:37" x14ac:dyDescent="0.25">
      <c r="A24" s="1">
        <v>23</v>
      </c>
      <c r="B24" s="2">
        <v>39.200000000000003</v>
      </c>
      <c r="C24" s="2">
        <v>37.299999999999997</v>
      </c>
      <c r="D24" s="2">
        <v>36.799999999999997</v>
      </c>
      <c r="E24" s="2">
        <v>36.1</v>
      </c>
      <c r="F24" s="2">
        <v>35.9</v>
      </c>
      <c r="H24" t="s">
        <v>43</v>
      </c>
      <c r="I24" s="6">
        <f t="shared" si="0"/>
        <v>2.5278449319529122</v>
      </c>
      <c r="J24" s="6">
        <f t="shared" si="1"/>
        <v>1.5620499351813326</v>
      </c>
      <c r="K24" s="6">
        <f t="shared" si="2"/>
        <v>1.5716233645501732</v>
      </c>
      <c r="L24" s="6">
        <f t="shared" si="3"/>
        <v>2.4124676163629677</v>
      </c>
      <c r="M24" s="6">
        <f t="shared" si="4"/>
        <v>1.7888543819998348</v>
      </c>
      <c r="N24" s="6">
        <f t="shared" si="5"/>
        <v>2.8372521918222233</v>
      </c>
      <c r="O24" s="6">
        <f t="shared" si="6"/>
        <v>2.7568097504180473</v>
      </c>
      <c r="P24" s="6">
        <f t="shared" si="7"/>
        <v>1.4071247279470331</v>
      </c>
      <c r="Q24" s="6">
        <f t="shared" si="8"/>
        <v>1.5937377450509227</v>
      </c>
      <c r="R24" s="6">
        <f t="shared" si="9"/>
        <v>1.8303005217723158</v>
      </c>
      <c r="S24" s="6">
        <f t="shared" si="10"/>
        <v>1.1090536506409374</v>
      </c>
      <c r="T24" s="6">
        <f t="shared" si="11"/>
        <v>2.6153393661244029</v>
      </c>
      <c r="U24" s="6">
        <f t="shared" si="12"/>
        <v>1.5937377450509245</v>
      </c>
      <c r="V24" s="6">
        <f t="shared" si="13"/>
        <v>1.7888543819998317</v>
      </c>
      <c r="W24" s="6">
        <f t="shared" si="14"/>
        <v>3.0983866769659305</v>
      </c>
      <c r="X24" s="6">
        <f t="shared" si="15"/>
        <v>2.8390139133156773</v>
      </c>
      <c r="Y24" s="6">
        <f t="shared" si="16"/>
        <v>3.6592348927063987</v>
      </c>
      <c r="Z24" s="6">
        <f t="shared" si="17"/>
        <v>3.1480152477394401</v>
      </c>
      <c r="AA24" s="6">
        <f t="shared" si="18"/>
        <v>1.7492855684535926</v>
      </c>
      <c r="AB24" s="6">
        <f t="shared" si="19"/>
        <v>1.6911534525287788</v>
      </c>
      <c r="AC24" s="6">
        <f t="shared" si="20"/>
        <v>1.7146428199482251</v>
      </c>
      <c r="AD24" s="6">
        <f t="shared" si="21"/>
        <v>1.2288205727444537</v>
      </c>
      <c r="AE24" s="12">
        <f t="shared" si="22"/>
        <v>0</v>
      </c>
      <c r="AF24" s="6">
        <f t="shared" si="23"/>
        <v>1.8547236990991396</v>
      </c>
      <c r="AG24" s="6">
        <f t="shared" si="24"/>
        <v>0.98488578017961148</v>
      </c>
      <c r="AH24" s="6">
        <f t="shared" si="25"/>
        <v>2.3323807579381208</v>
      </c>
      <c r="AI24" s="6">
        <f t="shared" si="26"/>
        <v>1.5459624833740313</v>
      </c>
      <c r="AJ24" s="6">
        <f t="shared" si="27"/>
        <v>2.1213203435596406</v>
      </c>
      <c r="AK24" s="6">
        <f t="shared" si="28"/>
        <v>1.3152946437965893</v>
      </c>
    </row>
    <row r="25" spans="1:37" x14ac:dyDescent="0.25">
      <c r="A25" s="1">
        <v>24</v>
      </c>
      <c r="B25" s="2">
        <v>40</v>
      </c>
      <c r="C25" s="2">
        <v>36.700000000000003</v>
      </c>
      <c r="D25" s="2">
        <v>35.799999999999997</v>
      </c>
      <c r="E25" s="2">
        <v>34.9</v>
      </c>
      <c r="F25" s="2">
        <v>35.9</v>
      </c>
      <c r="H25" t="s">
        <v>44</v>
      </c>
      <c r="I25" s="6">
        <f t="shared" si="0"/>
        <v>2.7477263328068191</v>
      </c>
      <c r="J25" s="6">
        <f t="shared" si="1"/>
        <v>1.8439088914585786</v>
      </c>
      <c r="K25" s="6">
        <f t="shared" si="2"/>
        <v>2.133072900770153</v>
      </c>
      <c r="L25" s="6">
        <f t="shared" si="3"/>
        <v>3.0033314835362428</v>
      </c>
      <c r="M25" s="6">
        <f t="shared" si="4"/>
        <v>1.9183326093250854</v>
      </c>
      <c r="N25" s="6">
        <f t="shared" si="5"/>
        <v>2.7367864366808021</v>
      </c>
      <c r="O25" s="6">
        <f t="shared" si="6"/>
        <v>2.0396078054371132</v>
      </c>
      <c r="P25" s="6">
        <f t="shared" si="7"/>
        <v>2.8530685235374236</v>
      </c>
      <c r="Q25" s="6">
        <f t="shared" si="8"/>
        <v>2.5495097567963922</v>
      </c>
      <c r="R25" s="6">
        <f t="shared" si="9"/>
        <v>2.3895606290697047</v>
      </c>
      <c r="S25" s="6">
        <f t="shared" si="10"/>
        <v>1.1789826122551625</v>
      </c>
      <c r="T25" s="6">
        <f t="shared" si="11"/>
        <v>2.8142494558940592</v>
      </c>
      <c r="U25" s="6">
        <f t="shared" si="12"/>
        <v>2.2671568097509267</v>
      </c>
      <c r="V25" s="6">
        <f t="shared" si="13"/>
        <v>2.3151673805580431</v>
      </c>
      <c r="W25" s="6">
        <f t="shared" si="14"/>
        <v>3.364520768252143</v>
      </c>
      <c r="X25" s="6">
        <f t="shared" si="15"/>
        <v>3.0430248109405897</v>
      </c>
      <c r="Y25" s="6">
        <f t="shared" si="16"/>
        <v>4.2461747491124289</v>
      </c>
      <c r="Z25" s="6">
        <f t="shared" si="17"/>
        <v>4.1892720131306831</v>
      </c>
      <c r="AA25" s="6">
        <f t="shared" si="18"/>
        <v>2.672077843177477</v>
      </c>
      <c r="AB25" s="6">
        <f t="shared" si="19"/>
        <v>2.1771541057077255</v>
      </c>
      <c r="AC25" s="6">
        <f t="shared" si="20"/>
        <v>1.8601075237738263</v>
      </c>
      <c r="AD25" s="6">
        <f t="shared" si="21"/>
        <v>1.4933184523068124</v>
      </c>
      <c r="AE25" s="6">
        <f t="shared" si="22"/>
        <v>1.8547236990991396</v>
      </c>
      <c r="AF25" s="12">
        <f t="shared" si="23"/>
        <v>0</v>
      </c>
      <c r="AG25" s="6">
        <f t="shared" si="24"/>
        <v>1.857417562100673</v>
      </c>
      <c r="AH25" s="6">
        <f t="shared" si="25"/>
        <v>3.2863353450310004</v>
      </c>
      <c r="AI25" s="6">
        <f t="shared" si="26"/>
        <v>1.7748239349298836</v>
      </c>
      <c r="AJ25" s="6">
        <f t="shared" si="27"/>
        <v>2.0049937655763421</v>
      </c>
      <c r="AK25" s="6">
        <f t="shared" si="28"/>
        <v>1.8574175621006725</v>
      </c>
    </row>
    <row r="26" spans="1:37" x14ac:dyDescent="0.25">
      <c r="A26" s="1">
        <v>25</v>
      </c>
      <c r="B26" s="2">
        <v>40.1</v>
      </c>
      <c r="C26" s="2">
        <v>37.700000000000003</v>
      </c>
      <c r="D26" s="2">
        <v>36.799999999999997</v>
      </c>
      <c r="E26" s="2">
        <v>36.1</v>
      </c>
      <c r="F26" s="2">
        <v>35.9</v>
      </c>
      <c r="H26" t="s">
        <v>45</v>
      </c>
      <c r="I26" s="6">
        <f t="shared" si="0"/>
        <v>3.3045423283716659</v>
      </c>
      <c r="J26" s="6">
        <f t="shared" si="1"/>
        <v>1.1874342087037935</v>
      </c>
      <c r="K26" s="6">
        <f t="shared" si="2"/>
        <v>2.2715633383201101</v>
      </c>
      <c r="L26" s="6">
        <f t="shared" si="3"/>
        <v>3.217141588429087</v>
      </c>
      <c r="M26" s="6">
        <f t="shared" si="4"/>
        <v>2.0322401432901605</v>
      </c>
      <c r="N26" s="6">
        <f t="shared" si="5"/>
        <v>3.5468295701936423</v>
      </c>
      <c r="O26" s="6">
        <f t="shared" si="6"/>
        <v>2.5278449319529104</v>
      </c>
      <c r="P26" s="6">
        <f t="shared" si="7"/>
        <v>2.0223748416156719</v>
      </c>
      <c r="Q26" s="6">
        <f t="shared" si="8"/>
        <v>1.8193405398660241</v>
      </c>
      <c r="R26" s="6">
        <f t="shared" si="9"/>
        <v>2.1817424229271434</v>
      </c>
      <c r="S26" s="6">
        <f t="shared" si="10"/>
        <v>1.3638181696985852</v>
      </c>
      <c r="T26" s="6">
        <f t="shared" si="11"/>
        <v>1.7406895185529196</v>
      </c>
      <c r="U26" s="6">
        <f t="shared" si="12"/>
        <v>2.4310491562286458</v>
      </c>
      <c r="V26" s="6">
        <f t="shared" si="13"/>
        <v>2.4637369989509836</v>
      </c>
      <c r="W26" s="6">
        <f t="shared" si="14"/>
        <v>3.8301436004411111</v>
      </c>
      <c r="X26" s="6">
        <f t="shared" si="15"/>
        <v>3.0610455730027932</v>
      </c>
      <c r="Y26" s="6">
        <f t="shared" si="16"/>
        <v>3.0692018506445602</v>
      </c>
      <c r="Z26" s="6">
        <f t="shared" si="17"/>
        <v>2.6981475126464081</v>
      </c>
      <c r="AA26" s="6">
        <f t="shared" si="18"/>
        <v>1.8627936010197159</v>
      </c>
      <c r="AB26" s="6">
        <f t="shared" si="19"/>
        <v>1.813835714721705</v>
      </c>
      <c r="AC26" s="6">
        <f t="shared" si="20"/>
        <v>2.2472205054244241</v>
      </c>
      <c r="AD26" s="6">
        <f t="shared" si="21"/>
        <v>1.4071247279470327</v>
      </c>
      <c r="AE26" s="6">
        <f t="shared" si="22"/>
        <v>0.98488578017961148</v>
      </c>
      <c r="AF26" s="6">
        <f t="shared" si="23"/>
        <v>1.857417562100673</v>
      </c>
      <c r="AG26" s="12">
        <f t="shared" si="24"/>
        <v>0</v>
      </c>
      <c r="AH26" s="6">
        <f t="shared" si="25"/>
        <v>1.6155494421403529</v>
      </c>
      <c r="AI26" s="6">
        <f t="shared" si="26"/>
        <v>1.2083045973594579</v>
      </c>
      <c r="AJ26" s="6">
        <f t="shared" si="27"/>
        <v>1.4317821063276359</v>
      </c>
      <c r="AK26" s="6">
        <f t="shared" si="28"/>
        <v>1.0488088481701523</v>
      </c>
    </row>
    <row r="27" spans="1:37" x14ac:dyDescent="0.25">
      <c r="A27" s="1">
        <v>26</v>
      </c>
      <c r="B27" s="2">
        <v>41</v>
      </c>
      <c r="C27" s="2">
        <v>38</v>
      </c>
      <c r="D27" s="2">
        <v>37.700000000000003</v>
      </c>
      <c r="E27" s="2">
        <v>37</v>
      </c>
      <c r="F27" s="2">
        <v>36.200000000000003</v>
      </c>
      <c r="H27" t="s">
        <v>46</v>
      </c>
      <c r="I27" s="6">
        <f t="shared" si="0"/>
        <v>4.7339201514178528</v>
      </c>
      <c r="J27" s="6">
        <f t="shared" si="1"/>
        <v>2.3237900077244507</v>
      </c>
      <c r="K27" s="6">
        <f t="shared" si="2"/>
        <v>3.6945906403822324</v>
      </c>
      <c r="L27" s="6">
        <f t="shared" si="3"/>
        <v>4.4294469180700222</v>
      </c>
      <c r="M27" s="6">
        <f t="shared" si="4"/>
        <v>3.3882148692194858</v>
      </c>
      <c r="N27" s="6">
        <f t="shared" si="5"/>
        <v>5.0507425196697584</v>
      </c>
      <c r="O27" s="6">
        <f t="shared" si="6"/>
        <v>3.6083237105337456</v>
      </c>
      <c r="P27" s="6">
        <f t="shared" si="7"/>
        <v>3.1240998703626648</v>
      </c>
      <c r="Q27" s="6">
        <f t="shared" si="8"/>
        <v>3.016620625799673</v>
      </c>
      <c r="R27" s="6">
        <f t="shared" si="9"/>
        <v>3.4539832078341073</v>
      </c>
      <c r="S27" s="6">
        <f t="shared" si="10"/>
        <v>2.9444863728670914</v>
      </c>
      <c r="T27" s="6">
        <f t="shared" si="11"/>
        <v>1.7492855684535926</v>
      </c>
      <c r="U27" s="6">
        <f t="shared" si="12"/>
        <v>3.8026306683663091</v>
      </c>
      <c r="V27" s="6">
        <f t="shared" si="13"/>
        <v>3.8392707640904917</v>
      </c>
      <c r="W27" s="6">
        <f t="shared" si="14"/>
        <v>5.1439284598446759</v>
      </c>
      <c r="X27" s="6">
        <f t="shared" si="15"/>
        <v>4.190465367951397</v>
      </c>
      <c r="Y27" s="6">
        <f t="shared" si="16"/>
        <v>3.0248966924508394</v>
      </c>
      <c r="Z27" s="6">
        <f t="shared" si="17"/>
        <v>2.3345235059857505</v>
      </c>
      <c r="AA27" s="6">
        <f t="shared" si="18"/>
        <v>2.6419689627245777</v>
      </c>
      <c r="AB27" s="6">
        <f t="shared" si="19"/>
        <v>2.9933259094191511</v>
      </c>
      <c r="AC27" s="6">
        <f t="shared" si="20"/>
        <v>3.555277766926233</v>
      </c>
      <c r="AD27" s="6">
        <f t="shared" si="21"/>
        <v>2.8618176042508385</v>
      </c>
      <c r="AE27" s="6">
        <f t="shared" si="22"/>
        <v>2.3323807579381208</v>
      </c>
      <c r="AF27" s="6">
        <f t="shared" si="23"/>
        <v>3.2863353450310004</v>
      </c>
      <c r="AG27" s="6">
        <f t="shared" si="24"/>
        <v>1.6155494421403529</v>
      </c>
      <c r="AH27" s="12">
        <f t="shared" si="25"/>
        <v>0</v>
      </c>
      <c r="AI27" s="6">
        <f t="shared" si="26"/>
        <v>2.5903667693977304</v>
      </c>
      <c r="AJ27" s="6">
        <f t="shared" si="27"/>
        <v>2.0880613017821141</v>
      </c>
      <c r="AK27" s="6">
        <f t="shared" si="28"/>
        <v>2.2693611435820467</v>
      </c>
    </row>
    <row r="28" spans="1:37" x14ac:dyDescent="0.25">
      <c r="A28" s="1">
        <v>27</v>
      </c>
      <c r="B28" s="2">
        <v>39.9</v>
      </c>
      <c r="C28" s="2">
        <v>38.1</v>
      </c>
      <c r="D28" s="2">
        <v>35.9</v>
      </c>
      <c r="E28" s="2">
        <v>35.799999999999997</v>
      </c>
      <c r="F28" s="2">
        <v>35.299999999999997</v>
      </c>
      <c r="H28" t="s">
        <v>47</v>
      </c>
      <c r="I28" s="6">
        <f t="shared" si="0"/>
        <v>3.2403703492039311</v>
      </c>
      <c r="J28" s="6">
        <f t="shared" si="1"/>
        <v>1.6093476939431104</v>
      </c>
      <c r="K28" s="6">
        <f t="shared" si="2"/>
        <v>2.3065125189341584</v>
      </c>
      <c r="L28" s="6">
        <f t="shared" si="3"/>
        <v>3.4684290392049264</v>
      </c>
      <c r="M28" s="6">
        <f t="shared" si="4"/>
        <v>2.0856653614614209</v>
      </c>
      <c r="N28" s="6">
        <f t="shared" si="5"/>
        <v>3.3286633954186473</v>
      </c>
      <c r="O28" s="6">
        <f t="shared" si="6"/>
        <v>2.5903667693977246</v>
      </c>
      <c r="P28" s="6">
        <f t="shared" si="7"/>
        <v>2.0904544960366911</v>
      </c>
      <c r="Q28" s="6">
        <f t="shared" si="8"/>
        <v>1.4106735979665879</v>
      </c>
      <c r="R28" s="6">
        <f t="shared" si="9"/>
        <v>2.249444375840397</v>
      </c>
      <c r="S28" s="6">
        <f t="shared" si="10"/>
        <v>1.2884098726725137</v>
      </c>
      <c r="T28" s="6">
        <f t="shared" si="11"/>
        <v>2.03224014329016</v>
      </c>
      <c r="U28" s="6">
        <f t="shared" si="12"/>
        <v>2.5709920264364867</v>
      </c>
      <c r="V28" s="6">
        <f t="shared" si="13"/>
        <v>2.5357444666211904</v>
      </c>
      <c r="W28" s="6">
        <f t="shared" si="14"/>
        <v>3.4394767043839667</v>
      </c>
      <c r="X28" s="6">
        <f t="shared" si="15"/>
        <v>2.3473389188611011</v>
      </c>
      <c r="Y28" s="6">
        <f t="shared" si="16"/>
        <v>2.8879058156387303</v>
      </c>
      <c r="Z28" s="6">
        <f t="shared" si="17"/>
        <v>3.2218007387174024</v>
      </c>
      <c r="AA28" s="6">
        <f t="shared" si="18"/>
        <v>2.5357444666211921</v>
      </c>
      <c r="AB28" s="6">
        <f t="shared" si="19"/>
        <v>2.0469489490458717</v>
      </c>
      <c r="AC28" s="6">
        <f t="shared" si="20"/>
        <v>2.5748786379167452</v>
      </c>
      <c r="AD28" s="6">
        <f t="shared" si="21"/>
        <v>1.5684387141358156</v>
      </c>
      <c r="AE28" s="6">
        <f t="shared" si="22"/>
        <v>1.5459624833740313</v>
      </c>
      <c r="AF28" s="6">
        <f t="shared" si="23"/>
        <v>1.7748239349298836</v>
      </c>
      <c r="AG28" s="6">
        <f t="shared" si="24"/>
        <v>1.2083045973594579</v>
      </c>
      <c r="AH28" s="6">
        <f t="shared" si="25"/>
        <v>2.5903667693977304</v>
      </c>
      <c r="AI28" s="12">
        <f t="shared" si="26"/>
        <v>0</v>
      </c>
      <c r="AJ28" s="6">
        <f t="shared" si="27"/>
        <v>1.634013463836824</v>
      </c>
      <c r="AK28" s="6">
        <f t="shared" si="28"/>
        <v>1.086278049120025</v>
      </c>
    </row>
    <row r="29" spans="1:37" x14ac:dyDescent="0.25">
      <c r="A29" s="1">
        <v>28</v>
      </c>
      <c r="B29" s="2">
        <v>41.1</v>
      </c>
      <c r="C29" s="2">
        <v>37.299999999999997</v>
      </c>
      <c r="D29" s="2">
        <v>36.6</v>
      </c>
      <c r="E29" s="2">
        <v>35.9</v>
      </c>
      <c r="F29" s="2">
        <v>35</v>
      </c>
      <c r="H29" t="s">
        <v>48</v>
      </c>
      <c r="I29" s="6">
        <f t="shared" si="0"/>
        <v>4.1364235759892898</v>
      </c>
      <c r="J29" s="6">
        <f t="shared" si="1"/>
        <v>1.9390719429665326</v>
      </c>
      <c r="K29" s="6">
        <f t="shared" si="2"/>
        <v>3.2295510523910269</v>
      </c>
      <c r="L29" s="6">
        <f t="shared" si="3"/>
        <v>4.3243496620879327</v>
      </c>
      <c r="M29" s="6">
        <f t="shared" si="4"/>
        <v>2.8284271247461907</v>
      </c>
      <c r="N29" s="6">
        <f t="shared" si="5"/>
        <v>4.2953463189829071</v>
      </c>
      <c r="O29" s="6">
        <f t="shared" si="6"/>
        <v>3.095157508108433</v>
      </c>
      <c r="P29" s="6">
        <f t="shared" si="7"/>
        <v>2.9291637031753663</v>
      </c>
      <c r="Q29" s="6">
        <f t="shared" si="8"/>
        <v>2.2715633383201119</v>
      </c>
      <c r="R29" s="6">
        <f t="shared" si="9"/>
        <v>3.1352830813181765</v>
      </c>
      <c r="S29" s="6">
        <f t="shared" si="10"/>
        <v>2.2203603311174538</v>
      </c>
      <c r="T29" s="6">
        <f t="shared" si="11"/>
        <v>1.0295630140987029</v>
      </c>
      <c r="U29" s="6">
        <f t="shared" si="12"/>
        <v>3.3734255586866002</v>
      </c>
      <c r="V29" s="6">
        <f t="shared" si="13"/>
        <v>3.3970575502926041</v>
      </c>
      <c r="W29" s="6">
        <f t="shared" si="14"/>
        <v>4.1976183723630722</v>
      </c>
      <c r="X29" s="6">
        <f t="shared" si="15"/>
        <v>2.9461839725312502</v>
      </c>
      <c r="Y29" s="6">
        <f t="shared" si="16"/>
        <v>2.5903667693977273</v>
      </c>
      <c r="Z29" s="6">
        <f t="shared" si="17"/>
        <v>3.0049958402633448</v>
      </c>
      <c r="AA29" s="6">
        <f t="shared" si="18"/>
        <v>2.9461839725312444</v>
      </c>
      <c r="AB29" s="6">
        <f t="shared" si="19"/>
        <v>3.0099833886584824</v>
      </c>
      <c r="AC29" s="6">
        <f t="shared" si="20"/>
        <v>3.1968734726291541</v>
      </c>
      <c r="AD29" s="6">
        <f t="shared" si="21"/>
        <v>2.3769728648009476</v>
      </c>
      <c r="AE29" s="6">
        <f t="shared" si="22"/>
        <v>2.1213203435596406</v>
      </c>
      <c r="AF29" s="6">
        <f t="shared" si="23"/>
        <v>2.0049937655763421</v>
      </c>
      <c r="AG29" s="6">
        <f t="shared" si="24"/>
        <v>1.4317821063276359</v>
      </c>
      <c r="AH29" s="6">
        <f t="shared" si="25"/>
        <v>2.0880613017821141</v>
      </c>
      <c r="AI29" s="6">
        <f t="shared" si="26"/>
        <v>1.634013463836824</v>
      </c>
      <c r="AJ29" s="12">
        <f t="shared" si="27"/>
        <v>0</v>
      </c>
      <c r="AK29" s="6">
        <f t="shared" si="28"/>
        <v>1.1269427669584666</v>
      </c>
    </row>
    <row r="30" spans="1:37" x14ac:dyDescent="0.25">
      <c r="A30" s="1">
        <v>29</v>
      </c>
      <c r="B30" s="2">
        <v>40</v>
      </c>
      <c r="C30" s="2">
        <v>37.5</v>
      </c>
      <c r="D30" s="2">
        <v>36.700000000000003</v>
      </c>
      <c r="E30" s="2">
        <v>35.9</v>
      </c>
      <c r="F30" s="2">
        <v>34.9</v>
      </c>
      <c r="H30" t="s">
        <v>49</v>
      </c>
      <c r="I30" s="6">
        <f t="shared" si="0"/>
        <v>3.2588341473600666</v>
      </c>
      <c r="J30" s="6">
        <f t="shared" si="1"/>
        <v>1.5588457268119893</v>
      </c>
      <c r="K30" s="6">
        <f t="shared" si="2"/>
        <v>2.3366642891095828</v>
      </c>
      <c r="L30" s="6">
        <f t="shared" si="3"/>
        <v>3.5142566781611175</v>
      </c>
      <c r="M30" s="6">
        <f t="shared" si="4"/>
        <v>2.142428528562855</v>
      </c>
      <c r="N30" s="6">
        <f t="shared" si="5"/>
        <v>3.4727510708370684</v>
      </c>
      <c r="O30" s="6">
        <f t="shared" si="6"/>
        <v>2.9715315916207272</v>
      </c>
      <c r="P30" s="6">
        <f t="shared" si="7"/>
        <v>1.8303005217723152</v>
      </c>
      <c r="Q30" s="6">
        <f t="shared" si="8"/>
        <v>1.1958260743101394</v>
      </c>
      <c r="R30" s="6">
        <f t="shared" si="9"/>
        <v>2.3194827009486385</v>
      </c>
      <c r="S30" s="6">
        <f t="shared" si="10"/>
        <v>1.5620499351813313</v>
      </c>
      <c r="T30" s="6">
        <f t="shared" si="11"/>
        <v>1.6703293088490068</v>
      </c>
      <c r="U30" s="6">
        <f t="shared" si="12"/>
        <v>2.4718414188616546</v>
      </c>
      <c r="V30" s="6">
        <f t="shared" si="13"/>
        <v>2.5119713374160915</v>
      </c>
      <c r="W30" s="6">
        <f t="shared" si="14"/>
        <v>3.4249087579087427</v>
      </c>
      <c r="X30" s="6">
        <f t="shared" si="15"/>
        <v>2.3895606290697073</v>
      </c>
      <c r="Y30" s="6">
        <f t="shared" si="16"/>
        <v>2.6038433132583081</v>
      </c>
      <c r="Z30" s="6">
        <f t="shared" si="17"/>
        <v>2.7531799795872383</v>
      </c>
      <c r="AA30" s="6">
        <f t="shared" si="18"/>
        <v>2.3515952032609664</v>
      </c>
      <c r="AB30" s="6">
        <f t="shared" si="19"/>
        <v>2.4392621835300932</v>
      </c>
      <c r="AC30" s="6">
        <f t="shared" si="20"/>
        <v>2.5748786379167456</v>
      </c>
      <c r="AD30" s="6">
        <f t="shared" si="21"/>
        <v>1.7435595774162733</v>
      </c>
      <c r="AE30" s="6">
        <f t="shared" si="22"/>
        <v>1.3152946437965893</v>
      </c>
      <c r="AF30" s="6">
        <f t="shared" si="23"/>
        <v>1.8574175621006725</v>
      </c>
      <c r="AG30" s="6">
        <f t="shared" si="24"/>
        <v>1.0488088481701523</v>
      </c>
      <c r="AH30" s="6">
        <f t="shared" si="25"/>
        <v>2.2693611435820467</v>
      </c>
      <c r="AI30" s="6">
        <f t="shared" si="26"/>
        <v>1.086278049120025</v>
      </c>
      <c r="AJ30" s="6">
        <f t="shared" si="27"/>
        <v>1.1269427669584666</v>
      </c>
      <c r="AK30" s="12">
        <f t="shared" si="28"/>
        <v>0</v>
      </c>
    </row>
    <row r="34" spans="8:38" x14ac:dyDescent="0.25">
      <c r="H34" t="s">
        <v>50</v>
      </c>
      <c r="I34" s="1" t="s">
        <v>21</v>
      </c>
      <c r="J34" s="1" t="s">
        <v>22</v>
      </c>
      <c r="K34" s="1" t="s">
        <v>51</v>
      </c>
      <c r="L34" s="1" t="s">
        <v>24</v>
      </c>
      <c r="M34" s="1" t="s">
        <v>25</v>
      </c>
      <c r="N34" s="1" t="s">
        <v>26</v>
      </c>
      <c r="O34" s="1" t="s">
        <v>27</v>
      </c>
      <c r="P34" s="1" t="s">
        <v>28</v>
      </c>
      <c r="Q34" s="1" t="s">
        <v>29</v>
      </c>
      <c r="R34" s="1" t="s">
        <v>30</v>
      </c>
      <c r="S34" s="1" t="s">
        <v>31</v>
      </c>
      <c r="T34" s="1" t="s">
        <v>32</v>
      </c>
      <c r="U34" s="1" t="s">
        <v>33</v>
      </c>
      <c r="V34" s="1" t="s">
        <v>35</v>
      </c>
      <c r="W34" s="1" t="s">
        <v>36</v>
      </c>
      <c r="X34" s="1" t="s">
        <v>37</v>
      </c>
      <c r="Y34" s="1" t="s">
        <v>38</v>
      </c>
      <c r="Z34" s="1" t="s">
        <v>39</v>
      </c>
      <c r="AA34" s="1" t="s">
        <v>40</v>
      </c>
      <c r="AB34" s="1" t="s">
        <v>41</v>
      </c>
      <c r="AC34" s="1" t="s">
        <v>42</v>
      </c>
      <c r="AD34" s="1" t="s">
        <v>43</v>
      </c>
      <c r="AE34" s="1" t="s">
        <v>44</v>
      </c>
      <c r="AF34" s="1" t="s">
        <v>45</v>
      </c>
      <c r="AG34" s="1" t="s">
        <v>46</v>
      </c>
      <c r="AH34" s="1" t="s">
        <v>47</v>
      </c>
      <c r="AI34" s="1" t="s">
        <v>48</v>
      </c>
      <c r="AJ34" s="1" t="s">
        <v>49</v>
      </c>
    </row>
    <row r="35" spans="8:38" x14ac:dyDescent="0.25">
      <c r="H35" t="s">
        <v>21</v>
      </c>
      <c r="I35" s="12">
        <f>SQRT(SUMXMY2($B$2:$F$2,B2:F2))</f>
        <v>0</v>
      </c>
      <c r="J35" s="6">
        <f>SQRT(SUMXMY2($B$3:$F$3,B2:F2))</f>
        <v>2.9478805945967372</v>
      </c>
      <c r="K35" s="6">
        <f>MAX(K2,V2)</f>
        <v>1.0862780491200252</v>
      </c>
      <c r="L35" s="6">
        <f>SQRT(SUMXMY2($B$5:$F$5,B2:F2))</f>
        <v>1.2041594578792296</v>
      </c>
      <c r="M35" s="6">
        <f>SQRT(SUMXMY2($B$6:$F$6,B2:F2))</f>
        <v>1.8788294228055937</v>
      </c>
      <c r="N35" s="6">
        <f>SQRT(SUMXMY2($B$7:$F$7,B2:F2))</f>
        <v>0.58309518948452854</v>
      </c>
      <c r="O35" s="6">
        <f>SQRT(SUMXMY2($B$8:$F$8,B2:F2))</f>
        <v>3.1288975694324059</v>
      </c>
      <c r="P35" s="6">
        <f>SQRT(SUMXMY2($B$9:$F$9,B2:F2))</f>
        <v>2.3811761799581324</v>
      </c>
      <c r="Q35" s="6">
        <f>SQRT(SUMXMY2($B$10:$F$10,B2:F2))</f>
        <v>2.9308701779505713</v>
      </c>
      <c r="R35" s="6">
        <f>SQRT(SUMXMY2($B$11:$F$11,B2:F2))</f>
        <v>1.8110770276274879</v>
      </c>
      <c r="S35" s="6">
        <f>SQRT(SUMXMY2($B$12:$F$12,B2:F2))</f>
        <v>2.1679483388678804</v>
      </c>
      <c r="T35" s="6">
        <f>SQRT(SUMXMY2($B$13:$F$13,B2:F2))</f>
        <v>4.7085029467974246</v>
      </c>
      <c r="U35" s="6">
        <f>SQRT(SUMXMY2($B$14:$F$14,B2:F2))</f>
        <v>0.97467943448089855</v>
      </c>
      <c r="V35" s="6">
        <f>SQRT(SUMXMY2($B$16:$F$16,B2:F2))</f>
        <v>3.004995840263343</v>
      </c>
      <c r="W35" s="6">
        <f>SQRT(SUMXMY2($B$17:$F$17,B2:F2))</f>
        <v>3.9127995093027756</v>
      </c>
      <c r="X35" s="6">
        <f>SQRT(SUMXMY2($B$18:$F$18,B2:F2))</f>
        <v>5.5027265968790458</v>
      </c>
      <c r="Y35" s="6">
        <f>SQRT(SUMXMY2($B$19:$F$19,B2:F2))</f>
        <v>4.8124837662063866</v>
      </c>
      <c r="Z35" s="6">
        <f>SQRT(SUMXMY2($B$20:$F$20,B2:F2))</f>
        <v>2.6739483914241911</v>
      </c>
      <c r="AA35" s="6">
        <f>SQRT(SUMXMY2($B$21:$F$21,B2:F2))</f>
        <v>2.4269322199023238</v>
      </c>
      <c r="AB35" s="6">
        <f>SQRT(SUMXMY2($B$22:$F$22,B2:F2))</f>
        <v>1.5394804318340705</v>
      </c>
      <c r="AC35" s="6">
        <f>SQRT(SUMXMY2($B$23:$F$23,B2:F2))</f>
        <v>2.1587033144922914</v>
      </c>
      <c r="AD35" s="6">
        <f>SQRT(SUMXMY2($B$24:$F$24,B2:F2))</f>
        <v>2.5278449319529122</v>
      </c>
      <c r="AE35" s="6">
        <f>SQRT(SUMXMY2($B$25:$F$25,B2:F2))</f>
        <v>2.7477263328068191</v>
      </c>
      <c r="AF35" s="6">
        <f>SQRT(SUMXMY2($B$26:$F$26,B2:F2))</f>
        <v>3.3045423283716659</v>
      </c>
      <c r="AG35" s="6">
        <f>SQRT(SUMXMY2($B$27:$F$27,B2:F2))</f>
        <v>4.7339201514178528</v>
      </c>
      <c r="AH35" s="6">
        <f>SQRT(SUMXMY2($B$28:$F$28,B2:F2))</f>
        <v>3.2403703492039311</v>
      </c>
      <c r="AI35" s="6">
        <f>SQRT(SUMXMY2($B$29:$F$29,B2:F2))</f>
        <v>4.1364235759892898</v>
      </c>
      <c r="AJ35" s="6">
        <f>SQRT(SUMXMY2($B$30:$F$30,B2:F2))</f>
        <v>3.2588341473600666</v>
      </c>
    </row>
    <row r="36" spans="8:38" x14ac:dyDescent="0.25">
      <c r="H36" t="s">
        <v>22</v>
      </c>
      <c r="I36" s="14">
        <f t="shared" ref="I36:I47" si="29">SQRT(SUMXMY2($B$2:$F$2,B3:F3))</f>
        <v>2.9478805945967372</v>
      </c>
      <c r="J36" s="12">
        <f t="shared" ref="J36:J47" si="30">SQRT(SUMXMY2($B$3:$F$3,B3:F3))</f>
        <v>0</v>
      </c>
      <c r="K36" s="6">
        <f>MAX(K3,V3)</f>
        <v>2.0248456731316575</v>
      </c>
      <c r="L36" s="6">
        <f t="shared" ref="L36:L47" si="31">SQRT(SUMXMY2($B$5:$F$5,B3:F3))</f>
        <v>3.0099833886584846</v>
      </c>
      <c r="M36" s="6">
        <f t="shared" ref="M36:M47" si="32">SQRT(SUMXMY2($B$6:$F$6,B3:F3))</f>
        <v>1.2000000000000017</v>
      </c>
      <c r="N36" s="6">
        <f t="shared" ref="N36:N47" si="33">SQRT(SUMXMY2($B$7:$F$7,B3:F3))</f>
        <v>3.1606961258558233</v>
      </c>
      <c r="O36" s="6">
        <f t="shared" ref="O36:O47" si="34">SQRT(SUMXMY2($B$8:$F$8,B3:F3))</f>
        <v>1.6911534525287792</v>
      </c>
      <c r="P36" s="6">
        <f t="shared" ref="P36:P47" si="35">SQRT(SUMXMY2($B$9:$F$9,B3:F3))</f>
        <v>2.1725560982400451</v>
      </c>
      <c r="Q36" s="6">
        <f t="shared" ref="Q36:Q47" si="36">SQRT(SUMXMY2($B$10:$F$10,B3:F3))</f>
        <v>2.1213203435596424</v>
      </c>
      <c r="R36" s="6">
        <f t="shared" ref="R36:R47" si="37">SQRT(SUMXMY2($B$11:$F$11,B3:F3))</f>
        <v>1.4594519519326408</v>
      </c>
      <c r="S36" s="6">
        <f t="shared" ref="S36:S47" si="38">SQRT(SUMXMY2($B$12:$F$12,B3:F3))</f>
        <v>1.2609520212918501</v>
      </c>
      <c r="T36" s="6">
        <f t="shared" ref="T36:T47" si="39">SQRT(SUMXMY2($B$13:$F$13,B3:F3))</f>
        <v>2.0639767440550294</v>
      </c>
      <c r="U36" s="6">
        <f t="shared" ref="U36:U47" si="40">SQRT(SUMXMY2($B$14:$F$14,B3:F3))</f>
        <v>2.2583179581272437</v>
      </c>
      <c r="V36" s="6">
        <f t="shared" ref="V36:V47" si="41">SQRT(SUMXMY2($B$16:$F$16,B3:F3))</f>
        <v>4.3104524124504611</v>
      </c>
      <c r="W36" s="6">
        <f t="shared" ref="W36:W47" si="42">SQRT(SUMXMY2($B$17:$F$17,B3:F3))</f>
        <v>3.7094473981982845</v>
      </c>
      <c r="X36" s="6">
        <f t="shared" ref="X36:X47" si="43">SQRT(SUMXMY2($B$18:$F$18,B3:F3))</f>
        <v>3.3451457367355473</v>
      </c>
      <c r="Y36" s="6">
        <f t="shared" ref="Y36:Y47" si="44">SQRT(SUMXMY2($B$19:$F$19,B3:F3))</f>
        <v>2.5709920264364867</v>
      </c>
      <c r="Z36" s="6">
        <f t="shared" ref="Z36:Z47" si="45">SQRT(SUMXMY2($B$20:$F$20,B3:F3))</f>
        <v>1.2409673645990822</v>
      </c>
      <c r="AA36" s="6">
        <f t="shared" ref="AA36:AA47" si="46">SQRT(SUMXMY2($B$21:$F$21,B3:F3))</f>
        <v>1.3856406460551005</v>
      </c>
      <c r="AB36" s="6">
        <f t="shared" ref="AB36:AB47" si="47">SQRT(SUMXMY2($B$22:$F$22,B3:F3))</f>
        <v>1.8330302779823351</v>
      </c>
      <c r="AC36" s="6">
        <f t="shared" ref="AC36:AC47" si="48">SQRT(SUMXMY2($B$23:$F$23,B3:F3))</f>
        <v>0.93273790530888334</v>
      </c>
      <c r="AD36" s="6">
        <f t="shared" ref="AD36:AD47" si="49">SQRT(SUMXMY2($B$24:$F$24,B3:F3))</f>
        <v>1.5620499351813326</v>
      </c>
      <c r="AE36" s="6">
        <f t="shared" ref="AE36:AE47" si="50">SQRT(SUMXMY2($B$25:$F$25,B3:F3))</f>
        <v>1.8439088914585786</v>
      </c>
      <c r="AF36" s="6">
        <f t="shared" ref="AF36:AF47" si="51">SQRT(SUMXMY2($B$26:$F$26,B3:F3))</f>
        <v>1.1874342087037935</v>
      </c>
      <c r="AG36" s="6">
        <f t="shared" ref="AG36:AG47" si="52">SQRT(SUMXMY2($B$27:$F$27,B3:F3))</f>
        <v>2.3237900077244507</v>
      </c>
      <c r="AH36" s="6">
        <f t="shared" ref="AH36:AH47" si="53">SQRT(SUMXMY2($B$28:$F$28,B3:F3))</f>
        <v>1.6093476939431104</v>
      </c>
      <c r="AI36" s="6">
        <f t="shared" ref="AI36:AI47" si="54">SQRT(SUMXMY2($B$29:$F$29,B3:F3))</f>
        <v>1.9390719429665326</v>
      </c>
      <c r="AJ36" s="6">
        <f t="shared" ref="AJ36:AJ47" si="55">SQRT(SUMXMY2($B$30:$F$30,B3:F3))</f>
        <v>1.5588457268119893</v>
      </c>
      <c r="AL36" s="6">
        <f>MIN(J35:AJ35,K36:AJ36,L37:AJ37,M38:AJ38,N39:AJ39,O40:AJ40,P41:AJ41,Q42:AJ42,R43:AJ43,S44:AJ44,T45:AJ45,U46:AJ46,V47:AJ47,W48:AJ48,X49:AJ49,Y50:AJ50,Z51:AJ51,AA52:AJ52,AB53:AJ53,AC54:AJ54,AD55:AJ55,AE56:AJ56,AF57:AJ57,AG58:AJ58,AH59:AJ59,AI60,AJ60,AJ61)</f>
        <v>0.52915026221292027</v>
      </c>
    </row>
    <row r="37" spans="8:38" x14ac:dyDescent="0.25">
      <c r="H37" t="s">
        <v>51</v>
      </c>
      <c r="I37" s="14">
        <v>1.0862780491200252</v>
      </c>
      <c r="J37" s="6">
        <v>2.0248456731316575</v>
      </c>
      <c r="K37" s="12">
        <v>0</v>
      </c>
      <c r="L37" s="6">
        <v>1.3820274961085275</v>
      </c>
      <c r="M37" s="6">
        <v>1.0440306508910515</v>
      </c>
      <c r="N37" s="6">
        <v>1.4212670403551917</v>
      </c>
      <c r="O37" s="6">
        <v>2.5219040425837003</v>
      </c>
      <c r="P37" s="6">
        <v>1.6970562748477114</v>
      </c>
      <c r="Q37" s="6">
        <v>2.2803508501982739</v>
      </c>
      <c r="R37" s="6">
        <v>0.94868329805051377</v>
      </c>
      <c r="S37" s="6">
        <v>1.4798648586948688</v>
      </c>
      <c r="T37" s="6">
        <v>3.8444765573482154</v>
      </c>
      <c r="U37" s="6">
        <v>0.58309518948452854</v>
      </c>
      <c r="V37" s="6">
        <v>3.2832910318763968</v>
      </c>
      <c r="W37" s="6">
        <v>3.6796738985948205</v>
      </c>
      <c r="X37" s="6">
        <v>4.6786750261158341</v>
      </c>
      <c r="Y37" s="6">
        <v>3.8561638969317666</v>
      </c>
      <c r="Z37" s="6">
        <v>1.7578395831246925</v>
      </c>
      <c r="AA37" s="6">
        <v>1.6431676725154987</v>
      </c>
      <c r="AB37" s="6">
        <v>1.0099504938362103</v>
      </c>
      <c r="AC37" s="6">
        <v>1.3228756555322916</v>
      </c>
      <c r="AD37" s="6">
        <v>1.7888543819998317</v>
      </c>
      <c r="AE37" s="6">
        <v>2.3151673805580431</v>
      </c>
      <c r="AF37" s="6">
        <v>2.4637369989509836</v>
      </c>
      <c r="AG37" s="6">
        <v>3.8392707640904917</v>
      </c>
      <c r="AH37" s="6">
        <v>2.5357444666211904</v>
      </c>
      <c r="AI37" s="6">
        <v>3.3970575502926041</v>
      </c>
      <c r="AJ37" s="6">
        <v>2.5119713374160915</v>
      </c>
    </row>
    <row r="38" spans="8:38" x14ac:dyDescent="0.25">
      <c r="H38" t="s">
        <v>24</v>
      </c>
      <c r="I38" s="14">
        <f t="shared" si="29"/>
        <v>1.2041594578792296</v>
      </c>
      <c r="J38" s="6">
        <f t="shared" si="30"/>
        <v>3.0099833886584846</v>
      </c>
      <c r="K38" s="6">
        <f>MAX(K5,V5)</f>
        <v>1.3820274961085275</v>
      </c>
      <c r="L38" s="12">
        <f t="shared" si="31"/>
        <v>0</v>
      </c>
      <c r="M38" s="6">
        <f t="shared" si="32"/>
        <v>2.1771541057077251</v>
      </c>
      <c r="N38" s="6">
        <f t="shared" si="33"/>
        <v>1.5652475842498506</v>
      </c>
      <c r="O38" s="6">
        <f t="shared" si="34"/>
        <v>3.1559467676119031</v>
      </c>
      <c r="P38" s="6">
        <f t="shared" si="35"/>
        <v>2.5651510676761315</v>
      </c>
      <c r="Q38" s="6">
        <f t="shared" si="36"/>
        <v>3.3256578296631791</v>
      </c>
      <c r="R38" s="6">
        <f t="shared" si="37"/>
        <v>2.0322401432901613</v>
      </c>
      <c r="S38" s="6">
        <f t="shared" si="38"/>
        <v>2.3173260452512916</v>
      </c>
      <c r="T38" s="6">
        <f t="shared" si="39"/>
        <v>4.8311489316724678</v>
      </c>
      <c r="U38" s="6">
        <f t="shared" si="40"/>
        <v>1.174734012447074</v>
      </c>
      <c r="V38" s="6">
        <f t="shared" si="41"/>
        <v>3.4322004603460994</v>
      </c>
      <c r="W38" s="6">
        <f t="shared" si="42"/>
        <v>4.3931765272977623</v>
      </c>
      <c r="X38" s="6">
        <f t="shared" si="43"/>
        <v>5.8077534382926448</v>
      </c>
      <c r="Y38" s="6">
        <f t="shared" si="44"/>
        <v>4.8218253804964792</v>
      </c>
      <c r="Z38" s="6">
        <f t="shared" si="45"/>
        <v>2.4331050121192925</v>
      </c>
      <c r="AA38" s="6">
        <f t="shared" si="46"/>
        <v>2.1540659228538064</v>
      </c>
      <c r="AB38" s="6">
        <f t="shared" si="47"/>
        <v>1.3711309200802118</v>
      </c>
      <c r="AC38" s="6">
        <f t="shared" si="48"/>
        <v>2.2203603311174507</v>
      </c>
      <c r="AD38" s="6">
        <f t="shared" si="49"/>
        <v>2.4124676163629677</v>
      </c>
      <c r="AE38" s="6">
        <f t="shared" si="50"/>
        <v>3.0033314835362428</v>
      </c>
      <c r="AF38" s="6">
        <f t="shared" si="51"/>
        <v>3.217141588429087</v>
      </c>
      <c r="AG38" s="6">
        <f t="shared" si="52"/>
        <v>4.4294469180700222</v>
      </c>
      <c r="AH38" s="6">
        <f t="shared" si="53"/>
        <v>3.4684290392049264</v>
      </c>
      <c r="AI38" s="6">
        <f t="shared" si="54"/>
        <v>4.3243496620879327</v>
      </c>
      <c r="AJ38" s="6">
        <f t="shared" si="55"/>
        <v>3.5142566781611175</v>
      </c>
    </row>
    <row r="39" spans="8:38" x14ac:dyDescent="0.25">
      <c r="H39" t="s">
        <v>25</v>
      </c>
      <c r="I39" s="14">
        <f t="shared" si="29"/>
        <v>1.8788294228055937</v>
      </c>
      <c r="J39" s="6">
        <f t="shared" si="30"/>
        <v>1.2000000000000017</v>
      </c>
      <c r="K39" s="6">
        <f t="shared" ref="K39:K46" si="56">MAX(K6,V6)</f>
        <v>1.0440306508910515</v>
      </c>
      <c r="L39" s="6">
        <f t="shared" si="31"/>
        <v>2.1771541057077251</v>
      </c>
      <c r="M39" s="12">
        <f t="shared" si="32"/>
        <v>0</v>
      </c>
      <c r="N39" s="6">
        <f t="shared" si="33"/>
        <v>2.0663978319771821</v>
      </c>
      <c r="O39" s="6">
        <f t="shared" si="34"/>
        <v>1.6911534525287779</v>
      </c>
      <c r="P39" s="6">
        <f t="shared" si="35"/>
        <v>1.9899748742132419</v>
      </c>
      <c r="Q39" s="6">
        <f t="shared" si="36"/>
        <v>2.222611077089288</v>
      </c>
      <c r="R39" s="6">
        <f t="shared" si="37"/>
        <v>0.57445626465380617</v>
      </c>
      <c r="S39" s="6">
        <f t="shared" si="38"/>
        <v>1.1445523142259586</v>
      </c>
      <c r="T39" s="6">
        <f t="shared" si="39"/>
        <v>3.1527765540868908</v>
      </c>
      <c r="U39" s="6">
        <f t="shared" si="40"/>
        <v>1.4628738838327793</v>
      </c>
      <c r="V39" s="6">
        <f t="shared" si="41"/>
        <v>3.8807215823864483</v>
      </c>
      <c r="W39" s="6">
        <f t="shared" si="42"/>
        <v>3.7735924528226445</v>
      </c>
      <c r="X39" s="6">
        <f t="shared" si="43"/>
        <v>4.1460824883255789</v>
      </c>
      <c r="Y39" s="6">
        <f t="shared" si="44"/>
        <v>3.3481338085566432</v>
      </c>
      <c r="Z39" s="6">
        <f t="shared" si="45"/>
        <v>1.3490737563232065</v>
      </c>
      <c r="AA39" s="6">
        <f t="shared" si="46"/>
        <v>1.2489995996796814</v>
      </c>
      <c r="AB39" s="6">
        <f t="shared" si="47"/>
        <v>1.1489125293076059</v>
      </c>
      <c r="AC39" s="6">
        <f t="shared" si="48"/>
        <v>0.76811457478685974</v>
      </c>
      <c r="AD39" s="6">
        <f t="shared" si="49"/>
        <v>1.7888543819998348</v>
      </c>
      <c r="AE39" s="6">
        <f t="shared" si="50"/>
        <v>1.9183326093250854</v>
      </c>
      <c r="AF39" s="6">
        <f t="shared" si="51"/>
        <v>2.0322401432901605</v>
      </c>
      <c r="AG39" s="6">
        <f t="shared" si="52"/>
        <v>3.3882148692194858</v>
      </c>
      <c r="AH39" s="6">
        <f t="shared" si="53"/>
        <v>2.0856653614614209</v>
      </c>
      <c r="AI39" s="6">
        <f t="shared" si="54"/>
        <v>2.8284271247461907</v>
      </c>
      <c r="AJ39" s="6">
        <f t="shared" si="55"/>
        <v>2.142428528562855</v>
      </c>
    </row>
    <row r="40" spans="8:38" x14ac:dyDescent="0.25">
      <c r="H40" t="s">
        <v>26</v>
      </c>
      <c r="I40" s="14">
        <f t="shared" si="29"/>
        <v>0.58309518948452854</v>
      </c>
      <c r="J40" s="6">
        <f t="shared" si="30"/>
        <v>3.1606961258558233</v>
      </c>
      <c r="K40" s="6">
        <f t="shared" si="56"/>
        <v>1.4212670403551917</v>
      </c>
      <c r="L40" s="6">
        <f t="shared" si="31"/>
        <v>1.5652475842498506</v>
      </c>
      <c r="M40" s="6">
        <f t="shared" si="32"/>
        <v>2.0663978319771821</v>
      </c>
      <c r="N40" s="12">
        <f t="shared" si="33"/>
        <v>0</v>
      </c>
      <c r="O40" s="6">
        <f t="shared" si="34"/>
        <v>3.1032241298365828</v>
      </c>
      <c r="P40" s="6">
        <f t="shared" si="35"/>
        <v>2.7694764848252453</v>
      </c>
      <c r="Q40" s="6">
        <f t="shared" si="36"/>
        <v>3.1606961258558224</v>
      </c>
      <c r="R40" s="6">
        <f t="shared" si="37"/>
        <v>2.0832666655999699</v>
      </c>
      <c r="S40" s="6">
        <f t="shared" si="38"/>
        <v>2.2847319317591728</v>
      </c>
      <c r="T40" s="6">
        <f t="shared" si="39"/>
        <v>4.9061186288144336</v>
      </c>
      <c r="U40" s="6">
        <f t="shared" si="40"/>
        <v>1.4177446878757816</v>
      </c>
      <c r="V40" s="6">
        <f t="shared" si="41"/>
        <v>3.0116440692751163</v>
      </c>
      <c r="W40" s="6">
        <f t="shared" si="42"/>
        <v>3.9408120990476103</v>
      </c>
      <c r="X40" s="6">
        <f t="shared" si="43"/>
        <v>5.7166423711825836</v>
      </c>
      <c r="Y40" s="6">
        <f t="shared" si="44"/>
        <v>5.1826634079399749</v>
      </c>
      <c r="Z40" s="6">
        <f t="shared" si="45"/>
        <v>3.0512292604784736</v>
      </c>
      <c r="AA40" s="6">
        <f t="shared" si="46"/>
        <v>2.5980762113533196</v>
      </c>
      <c r="AB40" s="6">
        <f t="shared" si="47"/>
        <v>1.7860571099491787</v>
      </c>
      <c r="AC40" s="6">
        <f t="shared" si="48"/>
        <v>2.336664289109585</v>
      </c>
      <c r="AD40" s="6">
        <f t="shared" si="49"/>
        <v>2.8372521918222233</v>
      </c>
      <c r="AE40" s="6">
        <f t="shared" si="50"/>
        <v>2.7367864366808021</v>
      </c>
      <c r="AF40" s="6">
        <f t="shared" si="51"/>
        <v>3.5468295701936423</v>
      </c>
      <c r="AG40" s="6">
        <f t="shared" si="52"/>
        <v>5.0507425196697584</v>
      </c>
      <c r="AH40" s="6">
        <f t="shared" si="53"/>
        <v>3.3286633954186473</v>
      </c>
      <c r="AI40" s="6">
        <f t="shared" si="54"/>
        <v>4.2953463189829071</v>
      </c>
      <c r="AJ40" s="6">
        <f t="shared" si="55"/>
        <v>3.4727510708370684</v>
      </c>
    </row>
    <row r="41" spans="8:38" x14ac:dyDescent="0.25">
      <c r="H41" t="s">
        <v>27</v>
      </c>
      <c r="I41" s="14">
        <f t="shared" si="29"/>
        <v>3.1288975694324059</v>
      </c>
      <c r="J41" s="6">
        <f t="shared" si="30"/>
        <v>1.6911534525287792</v>
      </c>
      <c r="K41" s="6">
        <f t="shared" si="56"/>
        <v>2.5219040425837003</v>
      </c>
      <c r="L41" s="6">
        <f t="shared" si="31"/>
        <v>3.1559467676119031</v>
      </c>
      <c r="M41" s="6">
        <f t="shared" si="32"/>
        <v>1.6911534525287779</v>
      </c>
      <c r="N41" s="6">
        <f t="shared" si="33"/>
        <v>3.1032241298365828</v>
      </c>
      <c r="O41" s="12">
        <f>SQRT(SUMXMY2($B$8:$F$8,B8:F8))</f>
        <v>0</v>
      </c>
      <c r="P41" s="6">
        <f t="shared" si="35"/>
        <v>3.475629439396557</v>
      </c>
      <c r="Q41" s="6">
        <f t="shared" si="36"/>
        <v>3.4583232931581183</v>
      </c>
      <c r="R41" s="6">
        <f t="shared" si="37"/>
        <v>2.095232683975699</v>
      </c>
      <c r="S41" s="6">
        <f t="shared" si="38"/>
        <v>1.894729532149646</v>
      </c>
      <c r="T41" s="6">
        <f t="shared" si="39"/>
        <v>3.319638534539568</v>
      </c>
      <c r="U41" s="6">
        <f t="shared" si="40"/>
        <v>2.8460498941515433</v>
      </c>
      <c r="V41" s="6">
        <f t="shared" si="41"/>
        <v>4.9457052075512946</v>
      </c>
      <c r="W41" s="6">
        <f t="shared" si="42"/>
        <v>4.6454278597347773</v>
      </c>
      <c r="X41" s="6">
        <f t="shared" si="43"/>
        <v>4.7381430961928546</v>
      </c>
      <c r="Y41" s="6">
        <f t="shared" si="44"/>
        <v>4.0583247775406068</v>
      </c>
      <c r="Z41" s="6">
        <f t="shared" si="45"/>
        <v>2.2494443758404006</v>
      </c>
      <c r="AA41" s="6">
        <f t="shared" si="46"/>
        <v>1.6062378404209043</v>
      </c>
      <c r="AB41" s="6">
        <f t="shared" si="47"/>
        <v>1.9849433241279211</v>
      </c>
      <c r="AC41" s="6">
        <f t="shared" si="48"/>
        <v>1.6340134638368211</v>
      </c>
      <c r="AD41" s="6">
        <f t="shared" si="49"/>
        <v>2.7568097504180473</v>
      </c>
      <c r="AE41" s="6">
        <f t="shared" si="50"/>
        <v>2.0396078054371132</v>
      </c>
      <c r="AF41" s="6">
        <f t="shared" si="51"/>
        <v>2.5278449319529104</v>
      </c>
      <c r="AG41" s="6">
        <f t="shared" si="52"/>
        <v>3.6083237105337456</v>
      </c>
      <c r="AH41" s="6">
        <f t="shared" si="53"/>
        <v>2.5903667693977246</v>
      </c>
      <c r="AI41" s="6">
        <f t="shared" si="54"/>
        <v>3.095157508108433</v>
      </c>
      <c r="AJ41" s="6">
        <f t="shared" si="55"/>
        <v>2.9715315916207272</v>
      </c>
    </row>
    <row r="42" spans="8:38" x14ac:dyDescent="0.25">
      <c r="H42" t="s">
        <v>28</v>
      </c>
      <c r="I42" s="14">
        <f t="shared" si="29"/>
        <v>2.3811761799581324</v>
      </c>
      <c r="J42" s="6">
        <f>SQRT(SUMXMY2($B$3:$F$3,B9:F9))</f>
        <v>2.1725560982400451</v>
      </c>
      <c r="K42" s="6">
        <f t="shared" si="56"/>
        <v>1.6970562748477114</v>
      </c>
      <c r="L42" s="6">
        <f t="shared" si="31"/>
        <v>2.5651510676761315</v>
      </c>
      <c r="M42" s="6">
        <f t="shared" si="32"/>
        <v>1.9899748742132419</v>
      </c>
      <c r="N42" s="6">
        <f t="shared" si="33"/>
        <v>2.7694764848252453</v>
      </c>
      <c r="O42" s="6">
        <f t="shared" si="34"/>
        <v>3.475629439396557</v>
      </c>
      <c r="P42" s="12">
        <f t="shared" si="35"/>
        <v>0</v>
      </c>
      <c r="Q42" s="6">
        <f t="shared" si="36"/>
        <v>1.1045361017187294</v>
      </c>
      <c r="R42" s="6">
        <f t="shared" si="37"/>
        <v>1.7058722109231974</v>
      </c>
      <c r="S42" s="6">
        <f t="shared" si="38"/>
        <v>1.8999999999999979</v>
      </c>
      <c r="T42" s="6">
        <f t="shared" si="39"/>
        <v>3.2093613071762452</v>
      </c>
      <c r="U42" s="6">
        <f t="shared" si="40"/>
        <v>1.6370705543744886</v>
      </c>
      <c r="V42" s="6">
        <f t="shared" si="41"/>
        <v>3.0822070014844885</v>
      </c>
      <c r="W42" s="6">
        <f t="shared" si="42"/>
        <v>2.8809720581775919</v>
      </c>
      <c r="X42" s="6">
        <f t="shared" si="43"/>
        <v>3.5142566781611211</v>
      </c>
      <c r="Y42" s="6">
        <f t="shared" si="44"/>
        <v>2.9580398915498076</v>
      </c>
      <c r="Z42" s="6">
        <f t="shared" si="45"/>
        <v>2.0199009876724152</v>
      </c>
      <c r="AA42" s="6">
        <f t="shared" si="46"/>
        <v>2.2671568097509263</v>
      </c>
      <c r="AB42" s="6">
        <f t="shared" si="47"/>
        <v>2.3194827009486412</v>
      </c>
      <c r="AC42" s="6">
        <f t="shared" si="48"/>
        <v>1.9000000000000008</v>
      </c>
      <c r="AD42" s="6">
        <f t="shared" si="49"/>
        <v>1.4071247279470331</v>
      </c>
      <c r="AE42" s="6">
        <f t="shared" si="50"/>
        <v>2.8530685235374236</v>
      </c>
      <c r="AF42" s="6">
        <f t="shared" si="51"/>
        <v>2.0223748416156719</v>
      </c>
      <c r="AG42" s="6">
        <f t="shared" si="52"/>
        <v>3.1240998703626648</v>
      </c>
      <c r="AH42" s="6">
        <f t="shared" si="53"/>
        <v>2.0904544960366911</v>
      </c>
      <c r="AI42" s="6">
        <f t="shared" si="54"/>
        <v>2.9291637031753663</v>
      </c>
      <c r="AJ42" s="6">
        <f t="shared" si="55"/>
        <v>1.8303005217723152</v>
      </c>
    </row>
    <row r="43" spans="8:38" x14ac:dyDescent="0.25">
      <c r="H43" t="s">
        <v>29</v>
      </c>
      <c r="I43" s="14">
        <f t="shared" si="29"/>
        <v>2.9308701779505713</v>
      </c>
      <c r="J43" s="6">
        <f t="shared" si="30"/>
        <v>2.1213203435596424</v>
      </c>
      <c r="K43" s="6">
        <f t="shared" si="56"/>
        <v>2.2803508501982739</v>
      </c>
      <c r="L43" s="6">
        <f t="shared" si="31"/>
        <v>3.3256578296631791</v>
      </c>
      <c r="M43" s="6">
        <f t="shared" si="32"/>
        <v>2.222611077089288</v>
      </c>
      <c r="N43" s="6">
        <f t="shared" si="33"/>
        <v>3.1606961258558224</v>
      </c>
      <c r="O43" s="6">
        <f t="shared" si="34"/>
        <v>3.4583232931581183</v>
      </c>
      <c r="P43" s="6">
        <f t="shared" si="35"/>
        <v>1.1045361017187294</v>
      </c>
      <c r="Q43" s="12">
        <f t="shared" si="36"/>
        <v>0</v>
      </c>
      <c r="R43" s="6">
        <f t="shared" si="37"/>
        <v>2.1517434791350003</v>
      </c>
      <c r="S43" s="6">
        <f t="shared" si="38"/>
        <v>1.8411952639521949</v>
      </c>
      <c r="T43" s="6">
        <f t="shared" si="39"/>
        <v>2.6</v>
      </c>
      <c r="U43" s="6">
        <f t="shared" si="40"/>
        <v>2.2583179581272419</v>
      </c>
      <c r="V43" s="6">
        <f t="shared" si="41"/>
        <v>2.9966648127543398</v>
      </c>
      <c r="W43" s="6">
        <f t="shared" si="42"/>
        <v>2.0880613017821124</v>
      </c>
      <c r="X43" s="6">
        <f t="shared" si="43"/>
        <v>2.7549954627911832</v>
      </c>
      <c r="Y43" s="6">
        <f t="shared" si="44"/>
        <v>2.951270912674739</v>
      </c>
      <c r="Z43" s="6">
        <f t="shared" si="45"/>
        <v>2.5573423705088825</v>
      </c>
      <c r="AA43" s="6">
        <f t="shared" si="46"/>
        <v>2.5729360660537197</v>
      </c>
      <c r="AB43" s="6">
        <f t="shared" si="47"/>
        <v>2.7676705006196101</v>
      </c>
      <c r="AC43" s="6">
        <f t="shared" si="48"/>
        <v>2.0174241001832027</v>
      </c>
      <c r="AD43" s="6">
        <f t="shared" si="49"/>
        <v>1.5937377450509227</v>
      </c>
      <c r="AE43" s="6">
        <f t="shared" si="50"/>
        <v>2.5495097567963922</v>
      </c>
      <c r="AF43" s="6">
        <f t="shared" si="51"/>
        <v>1.8193405398660241</v>
      </c>
      <c r="AG43" s="6">
        <f t="shared" si="52"/>
        <v>3.016620625799673</v>
      </c>
      <c r="AH43" s="6">
        <f t="shared" si="53"/>
        <v>1.4106735979665879</v>
      </c>
      <c r="AI43" s="6">
        <f t="shared" si="54"/>
        <v>2.2715633383201119</v>
      </c>
      <c r="AJ43" s="6">
        <f t="shared" si="55"/>
        <v>1.1958260743101394</v>
      </c>
    </row>
    <row r="44" spans="8:38" x14ac:dyDescent="0.25">
      <c r="H44" t="s">
        <v>30</v>
      </c>
      <c r="I44" s="14">
        <f t="shared" si="29"/>
        <v>1.8110770276274879</v>
      </c>
      <c r="J44" s="6">
        <f t="shared" si="30"/>
        <v>1.4594519519326408</v>
      </c>
      <c r="K44" s="6">
        <f t="shared" si="56"/>
        <v>0.94868329805051377</v>
      </c>
      <c r="L44" s="6">
        <f t="shared" si="31"/>
        <v>2.0322401432901613</v>
      </c>
      <c r="M44" s="6">
        <f t="shared" si="32"/>
        <v>0.57445626465380617</v>
      </c>
      <c r="N44" s="6">
        <f t="shared" si="33"/>
        <v>2.0832666655999699</v>
      </c>
      <c r="O44" s="6">
        <f t="shared" si="34"/>
        <v>2.095232683975699</v>
      </c>
      <c r="P44" s="6">
        <f t="shared" si="35"/>
        <v>1.7058722109231974</v>
      </c>
      <c r="Q44" s="6">
        <f t="shared" si="36"/>
        <v>2.1517434791350003</v>
      </c>
      <c r="R44" s="12">
        <f t="shared" si="37"/>
        <v>0</v>
      </c>
      <c r="S44" s="6">
        <f t="shared" si="38"/>
        <v>1.4212670403551877</v>
      </c>
      <c r="T44" s="6">
        <f t="shared" si="39"/>
        <v>3.3719430600174709</v>
      </c>
      <c r="U44" s="6">
        <f t="shared" si="40"/>
        <v>1.3820274961085279</v>
      </c>
      <c r="V44" s="6">
        <f t="shared" si="41"/>
        <v>3.9025632602175713</v>
      </c>
      <c r="W44" s="6">
        <f t="shared" si="42"/>
        <v>3.8613469152615676</v>
      </c>
      <c r="X44" s="6">
        <f t="shared" si="43"/>
        <v>4.1665333311999309</v>
      </c>
      <c r="Y44" s="6">
        <f t="shared" si="44"/>
        <v>3.2310988842806987</v>
      </c>
      <c r="Z44" s="6">
        <f t="shared" si="45"/>
        <v>1.2288205727444497</v>
      </c>
      <c r="AA44" s="6">
        <f t="shared" si="46"/>
        <v>1.2529964086141658</v>
      </c>
      <c r="AB44" s="6">
        <f t="shared" si="47"/>
        <v>1.3453624047073747</v>
      </c>
      <c r="AC44" s="6">
        <f t="shared" si="48"/>
        <v>1.0488088481701483</v>
      </c>
      <c r="AD44" s="6">
        <f t="shared" si="49"/>
        <v>1.8303005217723158</v>
      </c>
      <c r="AE44" s="6">
        <f t="shared" si="50"/>
        <v>2.3895606290697047</v>
      </c>
      <c r="AF44" s="6">
        <f t="shared" si="51"/>
        <v>2.1817424229271434</v>
      </c>
      <c r="AG44" s="6">
        <f t="shared" si="52"/>
        <v>3.4539832078341073</v>
      </c>
      <c r="AH44" s="6">
        <f t="shared" si="53"/>
        <v>2.249444375840397</v>
      </c>
      <c r="AI44" s="6">
        <f t="shared" si="54"/>
        <v>3.1352830813181765</v>
      </c>
      <c r="AJ44" s="6">
        <f t="shared" si="55"/>
        <v>2.3194827009486385</v>
      </c>
    </row>
    <row r="45" spans="8:38" x14ac:dyDescent="0.25">
      <c r="H45" t="s">
        <v>31</v>
      </c>
      <c r="I45" s="14">
        <f t="shared" si="29"/>
        <v>2.1679483388678804</v>
      </c>
      <c r="J45" s="6">
        <f t="shared" si="30"/>
        <v>1.2609520212918501</v>
      </c>
      <c r="K45" s="6">
        <f t="shared" si="56"/>
        <v>1.4798648586948688</v>
      </c>
      <c r="L45" s="6">
        <f t="shared" si="31"/>
        <v>2.3173260452512916</v>
      </c>
      <c r="M45" s="6">
        <f t="shared" si="32"/>
        <v>1.1445523142259586</v>
      </c>
      <c r="N45" s="6">
        <f t="shared" si="33"/>
        <v>2.2847319317591728</v>
      </c>
      <c r="O45" s="6">
        <f t="shared" si="34"/>
        <v>1.894729532149646</v>
      </c>
      <c r="P45" s="6">
        <f t="shared" si="35"/>
        <v>1.8999999999999979</v>
      </c>
      <c r="Q45" s="6">
        <f t="shared" si="36"/>
        <v>1.8411952639521949</v>
      </c>
      <c r="R45" s="6">
        <f t="shared" si="37"/>
        <v>1.4212670403551877</v>
      </c>
      <c r="S45" s="12">
        <f t="shared" si="38"/>
        <v>0</v>
      </c>
      <c r="T45" s="6">
        <f t="shared" si="39"/>
        <v>2.7658633371878674</v>
      </c>
      <c r="U45" s="6">
        <f t="shared" si="40"/>
        <v>1.5198684153570616</v>
      </c>
      <c r="V45" s="6">
        <f t="shared" si="41"/>
        <v>3.2140317359976369</v>
      </c>
      <c r="W45" s="6">
        <f t="shared" si="42"/>
        <v>2.9546573405388341</v>
      </c>
      <c r="X45" s="6">
        <f t="shared" si="43"/>
        <v>3.9089640571384132</v>
      </c>
      <c r="Y45" s="6">
        <f t="shared" si="44"/>
        <v>3.5637059362410892</v>
      </c>
      <c r="Z45" s="6">
        <f t="shared" si="45"/>
        <v>1.8466185312619345</v>
      </c>
      <c r="AA45" s="6">
        <f t="shared" si="46"/>
        <v>1.2288205727444501</v>
      </c>
      <c r="AB45" s="6">
        <f t="shared" si="47"/>
        <v>1.3076696830621983</v>
      </c>
      <c r="AC45" s="13">
        <f>SQRT(SUMXMY2($B$23:$F$23,B12:F12))</f>
        <v>0.52915026221292027</v>
      </c>
      <c r="AD45" s="6">
        <f t="shared" si="49"/>
        <v>1.1090536506409374</v>
      </c>
      <c r="AE45" s="6">
        <f t="shared" si="50"/>
        <v>1.1789826122551625</v>
      </c>
      <c r="AF45" s="6">
        <f t="shared" si="51"/>
        <v>1.3638181696985852</v>
      </c>
      <c r="AG45" s="6">
        <f t="shared" si="52"/>
        <v>2.9444863728670914</v>
      </c>
      <c r="AH45" s="6">
        <f t="shared" si="53"/>
        <v>1.2884098726725137</v>
      </c>
      <c r="AI45" s="6">
        <f t="shared" si="54"/>
        <v>2.2203603311174538</v>
      </c>
      <c r="AJ45" s="6">
        <f t="shared" si="55"/>
        <v>1.5620499351813313</v>
      </c>
    </row>
    <row r="46" spans="8:38" x14ac:dyDescent="0.25">
      <c r="H46" t="s">
        <v>32</v>
      </c>
      <c r="I46" s="14">
        <f t="shared" si="29"/>
        <v>4.7085029467974246</v>
      </c>
      <c r="J46" s="6">
        <f t="shared" si="30"/>
        <v>2.0639767440550294</v>
      </c>
      <c r="K46" s="6">
        <f t="shared" si="56"/>
        <v>3.8444765573482154</v>
      </c>
      <c r="L46" s="6">
        <f t="shared" si="31"/>
        <v>4.8311489316724678</v>
      </c>
      <c r="M46" s="6">
        <f t="shared" si="32"/>
        <v>3.1527765540868908</v>
      </c>
      <c r="N46" s="6">
        <f t="shared" si="33"/>
        <v>4.9061186288144336</v>
      </c>
      <c r="O46" s="6">
        <f t="shared" si="34"/>
        <v>3.319638534539568</v>
      </c>
      <c r="P46" s="6">
        <f t="shared" si="35"/>
        <v>3.2093613071762452</v>
      </c>
      <c r="Q46" s="6">
        <f t="shared" si="36"/>
        <v>2.6</v>
      </c>
      <c r="R46" s="6">
        <f t="shared" si="37"/>
        <v>3.3719430600174709</v>
      </c>
      <c r="S46" s="6">
        <f t="shared" si="38"/>
        <v>2.7658633371878674</v>
      </c>
      <c r="T46" s="12">
        <f t="shared" si="39"/>
        <v>0</v>
      </c>
      <c r="U46" s="6">
        <f t="shared" si="40"/>
        <v>3.9191835884530852</v>
      </c>
      <c r="V46" s="6">
        <f t="shared" si="41"/>
        <v>5.0139804546886717</v>
      </c>
      <c r="W46" s="6">
        <f t="shared" si="42"/>
        <v>3.6193922141707731</v>
      </c>
      <c r="X46" s="6">
        <f t="shared" si="43"/>
        <v>1.977371993328519</v>
      </c>
      <c r="Y46" s="6">
        <f t="shared" si="44"/>
        <v>2.3345235059857488</v>
      </c>
      <c r="Z46" s="6">
        <f t="shared" si="45"/>
        <v>2.9999999999999969</v>
      </c>
      <c r="AA46" s="6">
        <f t="shared" si="46"/>
        <v>3.2310988842807</v>
      </c>
      <c r="AB46" s="6">
        <f t="shared" si="47"/>
        <v>3.7040518354904255</v>
      </c>
      <c r="AC46" s="6">
        <f t="shared" si="48"/>
        <v>2.7730849247724128</v>
      </c>
      <c r="AD46" s="6">
        <f t="shared" si="49"/>
        <v>2.6153393661244029</v>
      </c>
      <c r="AE46" s="6">
        <f t="shared" si="50"/>
        <v>2.8142494558940592</v>
      </c>
      <c r="AF46" s="6">
        <f t="shared" si="51"/>
        <v>1.7406895185529196</v>
      </c>
      <c r="AG46" s="6">
        <f t="shared" si="52"/>
        <v>1.7492855684535926</v>
      </c>
      <c r="AH46" s="6">
        <f t="shared" si="53"/>
        <v>2.03224014329016</v>
      </c>
      <c r="AI46" s="6">
        <f t="shared" si="54"/>
        <v>1.0295630140987029</v>
      </c>
      <c r="AJ46" s="6">
        <f t="shared" si="55"/>
        <v>1.6703293088490068</v>
      </c>
    </row>
    <row r="47" spans="8:38" x14ac:dyDescent="0.25">
      <c r="H47" t="s">
        <v>33</v>
      </c>
      <c r="I47" s="14">
        <f t="shared" si="29"/>
        <v>0.97467943448089855</v>
      </c>
      <c r="J47" s="6">
        <f t="shared" si="30"/>
        <v>2.2583179581272437</v>
      </c>
      <c r="K47" s="6">
        <f>MAX(K14,V14)</f>
        <v>0.58309518948452854</v>
      </c>
      <c r="L47" s="6">
        <f t="shared" si="31"/>
        <v>1.174734012447074</v>
      </c>
      <c r="M47" s="6">
        <f t="shared" si="32"/>
        <v>1.4628738838327793</v>
      </c>
      <c r="N47" s="6">
        <f t="shared" si="33"/>
        <v>1.4177446878757816</v>
      </c>
      <c r="O47" s="6">
        <f t="shared" si="34"/>
        <v>2.8460498941515433</v>
      </c>
      <c r="P47" s="6">
        <f t="shared" si="35"/>
        <v>1.6370705543744886</v>
      </c>
      <c r="Q47" s="6">
        <f t="shared" si="36"/>
        <v>2.2583179581272419</v>
      </c>
      <c r="R47" s="6">
        <f t="shared" si="37"/>
        <v>1.3820274961085279</v>
      </c>
      <c r="S47" s="6">
        <f t="shared" si="38"/>
        <v>1.5198684153570616</v>
      </c>
      <c r="T47" s="6">
        <f t="shared" si="39"/>
        <v>3.9191835884530852</v>
      </c>
      <c r="U47" s="12">
        <f t="shared" si="40"/>
        <v>0</v>
      </c>
      <c r="V47" s="6">
        <f t="shared" si="41"/>
        <v>2.8530685235374174</v>
      </c>
      <c r="W47" s="6">
        <f t="shared" si="42"/>
        <v>3.4438350715445143</v>
      </c>
      <c r="X47" s="6">
        <f t="shared" si="43"/>
        <v>4.7864391775097301</v>
      </c>
      <c r="Y47" s="6">
        <f t="shared" si="44"/>
        <v>4.0484564959994325</v>
      </c>
      <c r="Z47" s="6">
        <f t="shared" si="45"/>
        <v>1.9748417658131523</v>
      </c>
      <c r="AA47" s="6">
        <f t="shared" si="46"/>
        <v>1.8708286933869722</v>
      </c>
      <c r="AB47" s="6">
        <f t="shared" si="47"/>
        <v>1.0677078252031342</v>
      </c>
      <c r="AC47" s="6">
        <f t="shared" si="48"/>
        <v>1.506651917331935</v>
      </c>
      <c r="AD47" s="6">
        <f t="shared" si="49"/>
        <v>1.5937377450509245</v>
      </c>
      <c r="AE47" s="6">
        <f t="shared" si="50"/>
        <v>2.2671568097509267</v>
      </c>
      <c r="AF47" s="6">
        <f t="shared" si="51"/>
        <v>2.4310491562286458</v>
      </c>
      <c r="AG47" s="6">
        <f t="shared" si="52"/>
        <v>3.8026306683663091</v>
      </c>
      <c r="AH47" s="6">
        <f t="shared" si="53"/>
        <v>2.5709920264364867</v>
      </c>
      <c r="AI47" s="6">
        <f t="shared" si="54"/>
        <v>3.3734255586866002</v>
      </c>
      <c r="AJ47" s="6">
        <f t="shared" si="55"/>
        <v>2.4718414188616546</v>
      </c>
    </row>
    <row r="48" spans="8:38" x14ac:dyDescent="0.25">
      <c r="H48" t="s">
        <v>35</v>
      </c>
      <c r="I48" s="14">
        <f>SQRT(SUMXMY2($B$2:$F$2,B16:F16))</f>
        <v>3.004995840263343</v>
      </c>
      <c r="J48" s="6">
        <f>SQRT(SUMXMY2($B$3:$F$3,B16:F16))</f>
        <v>4.3104524124504611</v>
      </c>
      <c r="K48" s="6">
        <f>MAX(K16,V16)</f>
        <v>3.2832910318763968</v>
      </c>
      <c r="L48" s="6">
        <f>SQRT(SUMXMY2($B$5:$F$5,B16:F16))</f>
        <v>3.4322004603460994</v>
      </c>
      <c r="M48" s="6">
        <f>SQRT(SUMXMY2($B$6:$F$6,B16:F16))</f>
        <v>3.8807215823864483</v>
      </c>
      <c r="N48" s="6">
        <f>SQRT(SUMXMY2($B$7:$F$7,B16:F16))</f>
        <v>3.0116440692751163</v>
      </c>
      <c r="O48" s="6">
        <f>SQRT(SUMXMY2($B$8:$F$8,B16:F16))</f>
        <v>4.9457052075512946</v>
      </c>
      <c r="P48" s="6">
        <f>SQRT(SUMXMY2($B$9:$F$9,B16:F16))</f>
        <v>3.0822070014844885</v>
      </c>
      <c r="Q48" s="6">
        <f>SQRT(SUMXMY2($B$10:$F$10,B16:F16))</f>
        <v>2.9966648127543398</v>
      </c>
      <c r="R48" s="6">
        <f>SQRT(SUMXMY2($B$11:$F$11,B16:F16))</f>
        <v>3.9025632602175713</v>
      </c>
      <c r="S48" s="6">
        <f>SQRT(SUMXMY2($B$12:$F$12,B16:F16))</f>
        <v>3.2140317359976369</v>
      </c>
      <c r="T48" s="6">
        <f>SQRT(SUMXMY2($B$13:$F$13,B16:F16))</f>
        <v>5.0139804546886717</v>
      </c>
      <c r="U48" s="6">
        <f>SQRT(SUMXMY2($B$14:$F$14,B16:F16))</f>
        <v>2.8530685235374174</v>
      </c>
      <c r="V48" s="12">
        <f>SQRT(SUMXMY2($B$16:$F$16,B16:F16))</f>
        <v>0</v>
      </c>
      <c r="W48" s="6">
        <f>SQRT(SUMXMY2($B$17:$F$17,B16:F16))</f>
        <v>2.1213203435596464</v>
      </c>
      <c r="X48" s="6">
        <f>SQRT(SUMXMY2($B$18:$F$18,B16:F16))</f>
        <v>5.4506880299646596</v>
      </c>
      <c r="Y48" s="6">
        <f>SQRT(SUMXMY2($B$19:$F$19,B16:F16))</f>
        <v>5.7922361830298303</v>
      </c>
      <c r="Z48" s="6">
        <f>SQRT(SUMXMY2($B$20:$F$20,B16:F16))</f>
        <v>4.5387222871640862</v>
      </c>
      <c r="AA48" s="6">
        <f>SQRT(SUMXMY2($B$21:$F$21,B16:F16))</f>
        <v>4.1158231254513353</v>
      </c>
      <c r="AB48" s="6">
        <f>SQRT(SUMXMY2($B$22:$F$22,B16:F16))</f>
        <v>3.6027767069303627</v>
      </c>
      <c r="AC48" s="6">
        <f>SQRT(SUMXMY2($B$23:$F$23,B16:F16))</f>
        <v>3.63455636907725</v>
      </c>
      <c r="AD48" s="6">
        <f>SQRT(SUMXMY2($B$24:$F$24,B16:F16))</f>
        <v>3.0983866769659305</v>
      </c>
      <c r="AE48" s="6">
        <f>SQRT(SUMXMY2($B$25:$F$25,B16:F16))</f>
        <v>3.364520768252143</v>
      </c>
      <c r="AF48" s="6">
        <f>SQRT(SUMXMY2($B$26:$F$26,B16:F16))</f>
        <v>3.8301436004411111</v>
      </c>
      <c r="AG48" s="6">
        <f>SQRT(SUMXMY2($B$27:$F$27,B16:F16))</f>
        <v>5.1439284598446759</v>
      </c>
      <c r="AH48" s="6">
        <f>SQRT(SUMXMY2($B$28:$F$28,B16:F16))</f>
        <v>3.4394767043839667</v>
      </c>
      <c r="AI48" s="6">
        <f>SQRT(SUMXMY2($B$29:$F$29,B16:F16))</f>
        <v>4.1976183723630722</v>
      </c>
      <c r="AJ48" s="6">
        <f>SQRT(SUMXMY2($B$30:$F$30,B16:F16))</f>
        <v>3.4249087579087427</v>
      </c>
    </row>
    <row r="49" spans="8:36" x14ac:dyDescent="0.25">
      <c r="H49" t="s">
        <v>36</v>
      </c>
      <c r="I49" s="14">
        <f>SQRT(SUMXMY2($B$2:$F$2,B17:F17))</f>
        <v>3.9127995093027756</v>
      </c>
      <c r="J49" s="6">
        <f>SQRT(SUMXMY2($B$3:$F$3,B17:F17))</f>
        <v>3.7094473981982845</v>
      </c>
      <c r="K49" s="6">
        <f t="shared" ref="K49:K62" si="57">MAX(K17,V17)</f>
        <v>3.6796738985948205</v>
      </c>
      <c r="L49" s="6">
        <f>SQRT(SUMXMY2($B$5:$F$5,B17:F17))</f>
        <v>4.3931765272977623</v>
      </c>
      <c r="M49" s="6">
        <f>SQRT(SUMXMY2($B$6:$F$6,B17:F17))</f>
        <v>3.7735924528226445</v>
      </c>
      <c r="N49" s="6">
        <f>SQRT(SUMXMY2($B$7:$F$7,B17:F17))</f>
        <v>3.9408120990476103</v>
      </c>
      <c r="O49" s="6">
        <f>SQRT(SUMXMY2($B$8:$F$8,B17:F17))</f>
        <v>4.6454278597347773</v>
      </c>
      <c r="P49" s="6">
        <f>SQRT(SUMXMY2($B$9:$F$9,B17:F17))</f>
        <v>2.8809720581775919</v>
      </c>
      <c r="Q49" s="6">
        <f>SQRT(SUMXMY2($B$10:$F$10,B17:F17))</f>
        <v>2.0880613017821124</v>
      </c>
      <c r="R49" s="6">
        <f>SQRT(SUMXMY2($B$11:$F$11,B17:F17))</f>
        <v>3.8613469152615676</v>
      </c>
      <c r="S49" s="6">
        <f>SQRT(SUMXMY2($B$12:$F$12,B17:F17))</f>
        <v>2.9546573405388341</v>
      </c>
      <c r="T49" s="6">
        <f>SQRT(SUMXMY2($B$13:$F$13,B17:F17))</f>
        <v>3.6193922141707731</v>
      </c>
      <c r="U49" s="6">
        <f>SQRT(SUMXMY2($B$14:$F$14,B17:F17))</f>
        <v>3.4438350715445143</v>
      </c>
      <c r="V49" s="6">
        <f>SQRT(SUMXMY2($B$16:$F$16,B17:F17))</f>
        <v>2.1213203435596464</v>
      </c>
      <c r="W49" s="12">
        <f>SQRT(SUMXMY2($B$17:$F$17,B17:F17))</f>
        <v>0</v>
      </c>
      <c r="X49" s="6">
        <f>SQRT(SUMXMY2($B$18:$F$18,B17:F17))</f>
        <v>3.7188707963574097</v>
      </c>
      <c r="Y49" s="6">
        <f>SQRT(SUMXMY2($B$19:$F$19,B17:F17))</f>
        <v>4.7780749261601159</v>
      </c>
      <c r="Z49" s="6">
        <f>SQRT(SUMXMY2($B$20:$F$20,B17:F17))</f>
        <v>4.3680659335683121</v>
      </c>
      <c r="AA49" s="6">
        <f>SQRT(SUMXMY2($B$21:$F$21,B17:F17))</f>
        <v>3.9924929555354285</v>
      </c>
      <c r="AB49" s="6">
        <f>SQRT(SUMXMY2($B$22:$F$22,B17:F17))</f>
        <v>3.9774363602702709</v>
      </c>
      <c r="AC49" s="6">
        <f>SQRT(SUMXMY2($B$23:$F$23,B17:F17))</f>
        <v>3.4073450074801706</v>
      </c>
      <c r="AD49" s="6">
        <f>SQRT(SUMXMY2($B$24:$F$24,B17:F17))</f>
        <v>2.8390139133156773</v>
      </c>
      <c r="AE49" s="6">
        <f>SQRT(SUMXMY2($B$25:$F$25,B17:F17))</f>
        <v>3.0430248109405897</v>
      </c>
      <c r="AF49" s="6">
        <f>SQRT(SUMXMY2($B$26:$F$26,B17:F17))</f>
        <v>3.0610455730027932</v>
      </c>
      <c r="AG49" s="6">
        <f>SQRT(SUMXMY2($B$27:$F$27,B17:F17))</f>
        <v>4.190465367951397</v>
      </c>
      <c r="AH49" s="6">
        <f>SQRT(SUMXMY2($B$28:$F$28,B17:F17))</f>
        <v>2.3473389188611011</v>
      </c>
      <c r="AI49" s="6">
        <f>SQRT(SUMXMY2($B$29:$F$29,B17:F17))</f>
        <v>2.9461839725312502</v>
      </c>
      <c r="AJ49" s="6">
        <f>SQRT(SUMXMY2($B$30:$F$30,B17:F17))</f>
        <v>2.3895606290697073</v>
      </c>
    </row>
    <row r="50" spans="8:36" x14ac:dyDescent="0.25">
      <c r="H50" t="s">
        <v>37</v>
      </c>
      <c r="I50" s="14">
        <f>SQRT(SUMXMY2($B$2:$F$2,B18:F18))</f>
        <v>5.5027265968790458</v>
      </c>
      <c r="J50" s="6">
        <f>SQRT(SUMXMY2($B$3:$F$3,B18:F18))</f>
        <v>3.3451457367355473</v>
      </c>
      <c r="K50" s="6">
        <f t="shared" si="57"/>
        <v>4.6786750261158341</v>
      </c>
      <c r="L50" s="6">
        <f>SQRT(SUMXMY2($B$5:$F$5,B18:F18))</f>
        <v>5.8077534382926448</v>
      </c>
      <c r="M50" s="6">
        <f>SQRT(SUMXMY2($B$6:$F$6,B18:F18))</f>
        <v>4.1460824883255789</v>
      </c>
      <c r="N50" s="6">
        <f>SQRT(SUMXMY2($B$7:$F$7,B18:F18))</f>
        <v>5.7166423711825836</v>
      </c>
      <c r="O50" s="6">
        <f>SQRT(SUMXMY2($B$8:$F$8,B18:F18))</f>
        <v>4.7381430961928546</v>
      </c>
      <c r="P50" s="6">
        <f>SQRT(SUMXMY2($B$9:$F$9,B18:F18))</f>
        <v>3.5142566781611211</v>
      </c>
      <c r="Q50" s="6">
        <f>SQRT(SUMXMY2($B$10:$F$10,B18:F18))</f>
        <v>2.7549954627911832</v>
      </c>
      <c r="R50" s="6">
        <f>SQRT(SUMXMY2($B$11:$F$11,B18:F18))</f>
        <v>4.1665333311999309</v>
      </c>
      <c r="S50" s="6">
        <f>SQRT(SUMXMY2($B$12:$F$12,B18:F18))</f>
        <v>3.9089640571384132</v>
      </c>
      <c r="T50" s="6">
        <f>SQRT(SUMXMY2($B$13:$F$13,B18:F18))</f>
        <v>1.977371993328519</v>
      </c>
      <c r="U50" s="6">
        <f>SQRT(SUMXMY2($B$14:$F$14,B18:F18))</f>
        <v>4.7864391775097301</v>
      </c>
      <c r="V50" s="6">
        <f>SQRT(SUMXMY2($B$16:$F$16,B18:F18))</f>
        <v>5.4506880299646596</v>
      </c>
      <c r="W50" s="6">
        <f>SQRT(SUMXMY2($B$17:$F$17,B18:F18))</f>
        <v>3.7188707963574097</v>
      </c>
      <c r="X50" s="12">
        <f>SQRT(SUMXMY2($B$18:$F$18,B18:F18))</f>
        <v>0</v>
      </c>
      <c r="Y50" s="6">
        <f>SQRT(SUMXMY2($B$19:$F$19,B18:F18))</f>
        <v>2.3579652245103211</v>
      </c>
      <c r="Z50" s="6">
        <f>SQRT(SUMXMY2($B$20:$F$20,B18:F18))</f>
        <v>4.0459856648287813</v>
      </c>
      <c r="AA50" s="6">
        <f>SQRT(SUMXMY2($B$21:$F$21,B18:F18))</f>
        <v>4.3600458713183263</v>
      </c>
      <c r="AB50" s="6">
        <f>SQRT(SUMXMY2($B$22:$F$22,B18:F18))</f>
        <v>4.9325449820554104</v>
      </c>
      <c r="AC50" s="6">
        <f>SQRT(SUMXMY2($B$23:$F$23,B18:F18))</f>
        <v>3.939543120718445</v>
      </c>
      <c r="AD50" s="6">
        <f>SQRT(SUMXMY2($B$24:$F$24,B18:F18))</f>
        <v>3.6592348927063987</v>
      </c>
      <c r="AE50" s="6">
        <f>SQRT(SUMXMY2($B$25:$F$25,B18:F18))</f>
        <v>4.2461747491124289</v>
      </c>
      <c r="AF50" s="6">
        <f>SQRT(SUMXMY2($B$26:$F$26,B18:F18))</f>
        <v>3.0692018506445602</v>
      </c>
      <c r="AG50" s="6">
        <f>SQRT(SUMXMY2($B$27:$F$27,B18:F18))</f>
        <v>3.0248966924508394</v>
      </c>
      <c r="AH50" s="6">
        <f>SQRT(SUMXMY2($B$28:$F$28,B18:F18))</f>
        <v>2.8879058156387303</v>
      </c>
      <c r="AI50" s="6">
        <f>SQRT(SUMXMY2($B$29:$F$29,B18:F18))</f>
        <v>2.5903667693977273</v>
      </c>
      <c r="AJ50" s="6">
        <f>SQRT(SUMXMY2($B$30:$F$30,B18:F18))</f>
        <v>2.6038433132583081</v>
      </c>
    </row>
    <row r="51" spans="8:36" x14ac:dyDescent="0.25">
      <c r="H51" t="s">
        <v>38</v>
      </c>
      <c r="I51" s="14">
        <f>SQRT(SUMXMY2($B$2:$F$2,B19:F19))</f>
        <v>4.8124837662063866</v>
      </c>
      <c r="J51" s="6">
        <f>SQRT(SUMXMY2($B$3:$F$3,B19:F19))</f>
        <v>2.5709920264364867</v>
      </c>
      <c r="K51" s="6">
        <f t="shared" si="57"/>
        <v>3.8561638969317666</v>
      </c>
      <c r="L51" s="6">
        <f>SQRT(SUMXMY2($B$5:$F$5,B19:F19))</f>
        <v>4.8218253804964792</v>
      </c>
      <c r="M51" s="6">
        <f>SQRT(SUMXMY2($B$6:$F$6,B19:F19))</f>
        <v>3.3481338085566432</v>
      </c>
      <c r="N51" s="6">
        <f>SQRT(SUMXMY2($B$7:$F$7,B19:F19))</f>
        <v>5.1826634079399749</v>
      </c>
      <c r="O51" s="6">
        <f>SQRT(SUMXMY2($B$8:$F$8,B19:F19))</f>
        <v>4.0583247775406068</v>
      </c>
      <c r="P51" s="6">
        <f>SQRT(SUMXMY2($B$9:$F$9,B19:F19))</f>
        <v>2.9580398915498076</v>
      </c>
      <c r="Q51" s="6">
        <f>SQRT(SUMXMY2($B$10:$F$10,B19:F19))</f>
        <v>2.951270912674739</v>
      </c>
      <c r="R51" s="6">
        <f>SQRT(SUMXMY2($B$11:$F$11,B19:F19))</f>
        <v>3.2310988842806987</v>
      </c>
      <c r="S51" s="6">
        <f>SQRT(SUMXMY2($B$12:$F$12,B19:F19))</f>
        <v>3.5637059362410892</v>
      </c>
      <c r="T51" s="6">
        <f>SQRT(SUMXMY2($B$13:$F$13,B19:F19))</f>
        <v>2.3345235059857488</v>
      </c>
      <c r="U51" s="6">
        <f>SQRT(SUMXMY2($B$14:$F$14,B19:F19))</f>
        <v>4.0484564959994325</v>
      </c>
      <c r="V51" s="6">
        <f>SQRT(SUMXMY2($B$16:$F$16,B19:F19))</f>
        <v>5.7922361830298303</v>
      </c>
      <c r="W51" s="6">
        <f>SQRT(SUMXMY2($B$17:$F$17,B19:F19))</f>
        <v>4.7780749261601159</v>
      </c>
      <c r="X51" s="6">
        <f>SQRT(SUMXMY2($B$18:$F$18,B19:F19))</f>
        <v>2.3579652245103211</v>
      </c>
      <c r="Y51" s="12">
        <f>SQRT(SUMXMY2($B$19:$F$19,B19:F19))</f>
        <v>0</v>
      </c>
      <c r="Z51" s="6">
        <f>SQRT(SUMXMY2($B$20:$F$20,B19:F19))</f>
        <v>2.5903667693977219</v>
      </c>
      <c r="AA51" s="6">
        <f>SQRT(SUMXMY2($B$21:$F$21,B19:F19))</f>
        <v>3.4942810419312251</v>
      </c>
      <c r="AB51" s="6">
        <f>SQRT(SUMXMY2($B$22:$F$22,B19:F19))</f>
        <v>4.0360872141221131</v>
      </c>
      <c r="AC51" s="6">
        <f>SQRT(SUMXMY2($B$23:$F$23,B19:F19))</f>
        <v>3.3015148038438347</v>
      </c>
      <c r="AD51" s="6">
        <f>SQRT(SUMXMY2($B$24:$F$24,B19:F19))</f>
        <v>3.1480152477394401</v>
      </c>
      <c r="AE51" s="6">
        <f>SQRT(SUMXMY2($B$25:$F$25,B19:F19))</f>
        <v>4.1892720131306831</v>
      </c>
      <c r="AF51" s="6">
        <f>SQRT(SUMXMY2($B$26:$F$26,B19:F19))</f>
        <v>2.6981475126464081</v>
      </c>
      <c r="AG51" s="6">
        <f>SQRT(SUMXMY2($B$27:$F$27,B19:F19))</f>
        <v>2.3345235059857505</v>
      </c>
      <c r="AH51" s="6">
        <f>SQRT(SUMXMY2($B$28:$F$28,B19:F19))</f>
        <v>3.2218007387174024</v>
      </c>
      <c r="AI51" s="6">
        <f>SQRT(SUMXMY2($B$29:$F$29,B19:F19))</f>
        <v>3.0049958402633448</v>
      </c>
      <c r="AJ51" s="6">
        <f>SQRT(SUMXMY2($B$30:$F$30,B19:F19))</f>
        <v>2.7531799795872383</v>
      </c>
    </row>
    <row r="52" spans="8:36" x14ac:dyDescent="0.25">
      <c r="H52" t="s">
        <v>39</v>
      </c>
      <c r="I52" s="14">
        <f>SQRT(SUMXMY2($B$2:$F$2,B20:F20))</f>
        <v>2.6739483914241911</v>
      </c>
      <c r="J52" s="6">
        <f>SQRT(SUMXMY2($B$3:$F$3,B20:F20))</f>
        <v>1.2409673645990822</v>
      </c>
      <c r="K52" s="6">
        <f t="shared" si="57"/>
        <v>1.7578395831246925</v>
      </c>
      <c r="L52" s="6">
        <f>SQRT(SUMXMY2($B$5:$F$5,B20:F20))</f>
        <v>2.4331050121192925</v>
      </c>
      <c r="M52" s="6">
        <f>SQRT(SUMXMY2($B$6:$F$6,B20:F20))</f>
        <v>1.3490737563232065</v>
      </c>
      <c r="N52" s="6">
        <f>SQRT(SUMXMY2($B$7:$F$7,B20:F20))</f>
        <v>3.0512292604784736</v>
      </c>
      <c r="O52" s="6">
        <f>SQRT(SUMXMY2($B$8:$F$8,B20:F20))</f>
        <v>2.2494443758404006</v>
      </c>
      <c r="P52" s="6">
        <f>SQRT(SUMXMY2($B$9:$F$9,B20:F20))</f>
        <v>2.0199009876724152</v>
      </c>
      <c r="Q52" s="6">
        <f>SQRT(SUMXMY2($B$10:$F$10,B20:F20))</f>
        <v>2.5573423705088825</v>
      </c>
      <c r="R52" s="6">
        <f>SQRT(SUMXMY2($B$11:$F$11,B20:F20))</f>
        <v>1.2288205727444497</v>
      </c>
      <c r="S52" s="6">
        <f>SQRT(SUMXMY2($B$12:$F$12,B20:F20))</f>
        <v>1.8466185312619345</v>
      </c>
      <c r="T52" s="6">
        <f>SQRT(SUMXMY2($B$13:$F$13,B20:F20))</f>
        <v>2.9999999999999969</v>
      </c>
      <c r="U52" s="6">
        <f>SQRT(SUMXMY2($B$14:$F$14,B20:F20))</f>
        <v>1.9748417658131523</v>
      </c>
      <c r="V52" s="6">
        <f>SQRT(SUMXMY2($B$16:$F$16,B20:F20))</f>
        <v>4.5387222871640862</v>
      </c>
      <c r="W52" s="6">
        <f>SQRT(SUMXMY2($B$17:$F$17,B20:F20))</f>
        <v>4.3680659335683121</v>
      </c>
      <c r="X52" s="6">
        <f>SQRT(SUMXMY2($B$18:$F$18,B20:F20))</f>
        <v>4.0459856648287813</v>
      </c>
      <c r="Y52" s="6">
        <f>SQRT(SUMXMY2($B$19:$F$19,B20:F20))</f>
        <v>2.5903667693977219</v>
      </c>
      <c r="Z52" s="12">
        <f>SQRT(SUMXMY2($B$20:$F$20,B20:F20))</f>
        <v>0</v>
      </c>
      <c r="AA52" s="6">
        <f>SQRT(SUMXMY2($B$21:$F$21,B20:F20))</f>
        <v>1.3784048752090197</v>
      </c>
      <c r="AB52" s="6">
        <f>SQRT(SUMXMY2($B$22:$F$22,B20:F20))</f>
        <v>1.6309506430300098</v>
      </c>
      <c r="AC52" s="6">
        <f>SQRT(SUMXMY2($B$23:$F$23,B20:F20))</f>
        <v>1.3747727084867478</v>
      </c>
      <c r="AD52" s="6">
        <f>SQRT(SUMXMY2($B$24:$F$24,B20:F20))</f>
        <v>1.7492855684535926</v>
      </c>
      <c r="AE52" s="6">
        <f>SQRT(SUMXMY2($B$25:$F$25,B20:F20))</f>
        <v>2.672077843177477</v>
      </c>
      <c r="AF52" s="6">
        <f>SQRT(SUMXMY2($B$26:$F$26,B20:F20))</f>
        <v>1.8627936010197159</v>
      </c>
      <c r="AG52" s="6">
        <f>SQRT(SUMXMY2($B$27:$F$27,B20:F20))</f>
        <v>2.6419689627245777</v>
      </c>
      <c r="AH52" s="6">
        <f>SQRT(SUMXMY2($B$28:$F$28,B20:F20))</f>
        <v>2.5357444666211921</v>
      </c>
      <c r="AI52" s="6">
        <f>SQRT(SUMXMY2($B$29:$F$29,B20:F20))</f>
        <v>2.9461839725312444</v>
      </c>
      <c r="AJ52" s="6">
        <f>SQRT(SUMXMY2($B$30:$F$30,B20:F20))</f>
        <v>2.3515952032609664</v>
      </c>
    </row>
    <row r="53" spans="8:36" x14ac:dyDescent="0.25">
      <c r="H53" t="s">
        <v>40</v>
      </c>
      <c r="I53" s="14">
        <f>SQRT(SUMXMY2($B$2:$F$2,B21:F21))</f>
        <v>2.4269322199023238</v>
      </c>
      <c r="J53" s="6">
        <f>SQRT(SUMXMY2($B$3:$F$3,B21:F21))</f>
        <v>1.3856406460551005</v>
      </c>
      <c r="K53" s="6">
        <f t="shared" si="57"/>
        <v>1.6431676725154987</v>
      </c>
      <c r="L53" s="6">
        <f>SQRT(SUMXMY2($B$5:$F$5,B21:F21))</f>
        <v>2.1540659228538064</v>
      </c>
      <c r="M53" s="6">
        <f>SQRT(SUMXMY2($B$6:$F$6,B21:F21))</f>
        <v>1.2489995996796814</v>
      </c>
      <c r="N53" s="6">
        <f>SQRT(SUMXMY2($B$7:$F$7,B21:F21))</f>
        <v>2.5980762113533196</v>
      </c>
      <c r="O53" s="6">
        <f>SQRT(SUMXMY2($B$8:$F$8,B21:F21))</f>
        <v>1.6062378404209043</v>
      </c>
      <c r="P53" s="6">
        <f>SQRT(SUMXMY2($B$9:$F$9,B21:F21))</f>
        <v>2.2671568097509263</v>
      </c>
      <c r="Q53" s="6">
        <f>SQRT(SUMXMY2($B$10:$F$10,B21:F21))</f>
        <v>2.5729360660537197</v>
      </c>
      <c r="R53" s="6">
        <f>SQRT(SUMXMY2($B$11:$F$11,B21:F21))</f>
        <v>1.2529964086141658</v>
      </c>
      <c r="S53" s="6">
        <f>SQRT(SUMXMY2($B$12:$F$12,B21:F21))</f>
        <v>1.2288205727444501</v>
      </c>
      <c r="T53" s="6">
        <f>SQRT(SUMXMY2($B$13:$F$13,B21:F21))</f>
        <v>3.2310988842807</v>
      </c>
      <c r="U53" s="6">
        <f>SQRT(SUMXMY2($B$14:$F$14,B21:F21))</f>
        <v>1.8708286933869722</v>
      </c>
      <c r="V53" s="6">
        <f>SQRT(SUMXMY2($B$16:$F$16,B21:F21))</f>
        <v>4.1158231254513353</v>
      </c>
      <c r="W53" s="6">
        <f>SQRT(SUMXMY2($B$17:$F$17,B21:F21))</f>
        <v>3.9924929555354285</v>
      </c>
      <c r="X53" s="6">
        <f>SQRT(SUMXMY2($B$18:$F$18,B21:F21))</f>
        <v>4.3600458713183263</v>
      </c>
      <c r="Y53" s="6">
        <f>SQRT(SUMXMY2($B$19:$F$19,B21:F21))</f>
        <v>3.4942810419312251</v>
      </c>
      <c r="Z53" s="6">
        <f>SQRT(SUMXMY2($B$20:$F$20,B21:F21))</f>
        <v>1.3784048752090197</v>
      </c>
      <c r="AA53" s="12">
        <f>SQRT(SUMXMY2($B$21:$F$21,B21:F21))</f>
        <v>0</v>
      </c>
      <c r="AB53" s="6">
        <f>SQRT(SUMXMY2($B$22:$F$22,B21:F21))</f>
        <v>1.3564659966250541</v>
      </c>
      <c r="AC53" s="6">
        <f>SQRT(SUMXMY2($B$23:$F$23,B21:F21))</f>
        <v>0.8888194417315548</v>
      </c>
      <c r="AD53" s="6">
        <f>SQRT(SUMXMY2($B$24:$F$24,B21:F21))</f>
        <v>1.6911534525287788</v>
      </c>
      <c r="AE53" s="6">
        <f>SQRT(SUMXMY2($B$25:$F$25,B21:F21))</f>
        <v>2.1771541057077255</v>
      </c>
      <c r="AF53" s="6">
        <f>SQRT(SUMXMY2($B$26:$F$26,B21:F21))</f>
        <v>1.813835714721705</v>
      </c>
      <c r="AG53" s="6">
        <f>SQRT(SUMXMY2($B$27:$F$27,B21:F21))</f>
        <v>2.9933259094191511</v>
      </c>
      <c r="AH53" s="6">
        <f>SQRT(SUMXMY2($B$28:$F$28,B21:F21))</f>
        <v>2.0469489490458717</v>
      </c>
      <c r="AI53" s="6">
        <f>SQRT(SUMXMY2($B$29:$F$29,B21:F21))</f>
        <v>3.0099833886584824</v>
      </c>
      <c r="AJ53" s="6">
        <f>SQRT(SUMXMY2($B$30:$F$30,B21:F21))</f>
        <v>2.4392621835300932</v>
      </c>
    </row>
    <row r="54" spans="8:36" x14ac:dyDescent="0.25">
      <c r="H54" t="s">
        <v>41</v>
      </c>
      <c r="I54" s="14">
        <f>SQRT(SUMXMY2($B$2:$F$2,B22:F22))</f>
        <v>1.5394804318340705</v>
      </c>
      <c r="J54" s="6">
        <f>SQRT(SUMXMY2($B$3:$F$3,B22:F22))</f>
        <v>1.8330302779823351</v>
      </c>
      <c r="K54" s="6">
        <f t="shared" si="57"/>
        <v>1.0099504938362103</v>
      </c>
      <c r="L54" s="6">
        <f>SQRT(SUMXMY2($B$5:$F$5,B22:F22))</f>
        <v>1.3711309200802118</v>
      </c>
      <c r="M54" s="6">
        <f>SQRT(SUMXMY2($B$6:$F$6,B22:F22))</f>
        <v>1.1489125293076059</v>
      </c>
      <c r="N54" s="6">
        <f>SQRT(SUMXMY2($B$7:$F$7,B22:F22))</f>
        <v>1.7860571099491787</v>
      </c>
      <c r="O54" s="6">
        <f>SQRT(SUMXMY2($B$8:$F$8,B22:F22))</f>
        <v>1.9849433241279211</v>
      </c>
      <c r="P54" s="6">
        <f>SQRT(SUMXMY2($B$9:$F$9,B22:F22))</f>
        <v>2.3194827009486412</v>
      </c>
      <c r="Q54" s="6">
        <f>SQRT(SUMXMY2($B$10:$F$10,B22:F22))</f>
        <v>2.7676705006196101</v>
      </c>
      <c r="R54" s="6">
        <f>SQRT(SUMXMY2($B$11:$F$11,B22:F22))</f>
        <v>1.3453624047073747</v>
      </c>
      <c r="S54" s="6">
        <f>SQRT(SUMXMY2($B$12:$F$12,B22:F22))</f>
        <v>1.3076696830621983</v>
      </c>
      <c r="T54" s="6">
        <f>SQRT(SUMXMY2($B$13:$F$13,B22:F22))</f>
        <v>3.7040518354904255</v>
      </c>
      <c r="U54" s="6">
        <f>SQRT(SUMXMY2($B$14:$F$14,B22:F22))</f>
        <v>1.0677078252031342</v>
      </c>
      <c r="V54" s="6">
        <f>SQRT(SUMXMY2($B$16:$F$16,B22:F22))</f>
        <v>3.6027767069303627</v>
      </c>
      <c r="W54" s="6">
        <f>SQRT(SUMXMY2($B$17:$F$17,B22:F22))</f>
        <v>3.9774363602702709</v>
      </c>
      <c r="X54" s="6">
        <f>SQRT(SUMXMY2($B$18:$F$18,B22:F22))</f>
        <v>4.9325449820554104</v>
      </c>
      <c r="Y54" s="6">
        <f>SQRT(SUMXMY2($B$19:$F$19,B22:F22))</f>
        <v>4.0360872141221131</v>
      </c>
      <c r="Z54" s="6">
        <f>SQRT(SUMXMY2($B$20:$F$20,B22:F22))</f>
        <v>1.6309506430300098</v>
      </c>
      <c r="AA54" s="6">
        <f>SQRT(SUMXMY2($B$21:$F$21,B22:F22))</f>
        <v>1.3564659966250541</v>
      </c>
      <c r="AB54" s="12">
        <f>SQRT(SUMXMY2($B$22:$F$22,B22:F22))</f>
        <v>0</v>
      </c>
      <c r="AC54" s="6">
        <f>SQRT(SUMXMY2($B$23:$F$23,B22:F22))</f>
        <v>1.109053650640939</v>
      </c>
      <c r="AD54" s="6">
        <f>SQRT(SUMXMY2($B$24:$F$24,B22:F22))</f>
        <v>1.7146428199482251</v>
      </c>
      <c r="AE54" s="6">
        <f>SQRT(SUMXMY2($B$25:$F$25,B22:F22))</f>
        <v>1.8601075237738263</v>
      </c>
      <c r="AF54" s="6">
        <f>SQRT(SUMXMY2($B$26:$F$26,B22:F22))</f>
        <v>2.2472205054244241</v>
      </c>
      <c r="AG54" s="6">
        <f>SQRT(SUMXMY2($B$27:$F$27,B22:F22))</f>
        <v>3.555277766926233</v>
      </c>
      <c r="AH54" s="6">
        <f>SQRT(SUMXMY2($B$28:$F$28,B22:F22))</f>
        <v>2.5748786379167452</v>
      </c>
      <c r="AI54" s="6">
        <f>SQRT(SUMXMY2($B$29:$F$29,B22:F22))</f>
        <v>3.1968734726291541</v>
      </c>
      <c r="AJ54" s="6">
        <f>SQRT(SUMXMY2($B$30:$F$30,B22:F22))</f>
        <v>2.5748786379167456</v>
      </c>
    </row>
    <row r="55" spans="8:36" x14ac:dyDescent="0.25">
      <c r="H55" t="s">
        <v>42</v>
      </c>
      <c r="I55" s="14">
        <f>SQRT(SUMXMY2($B$2:$F$2,B23:F23))</f>
        <v>2.1587033144922914</v>
      </c>
      <c r="J55" s="6">
        <f>SQRT(SUMXMY2($B$3:$F$3,B23:F23))</f>
        <v>0.93273790530888334</v>
      </c>
      <c r="K55" s="6">
        <f t="shared" si="57"/>
        <v>1.3228756555322916</v>
      </c>
      <c r="L55" s="6">
        <f>SQRT(SUMXMY2($B$5:$F$5,B23:F23))</f>
        <v>2.2203603311174507</v>
      </c>
      <c r="M55" s="6">
        <f>SQRT(SUMXMY2($B$6:$F$6,B23:F23))</f>
        <v>0.76811457478685974</v>
      </c>
      <c r="N55" s="6">
        <f>SQRT(SUMXMY2($B$7:$F$7,B23:F23))</f>
        <v>2.336664289109585</v>
      </c>
      <c r="O55" s="6">
        <f>SQRT(SUMXMY2($B$8:$F$8,B23:F23))</f>
        <v>1.6340134638368211</v>
      </c>
      <c r="P55" s="6">
        <f>SQRT(SUMXMY2($B$9:$F$9,B23:F23))</f>
        <v>1.9000000000000008</v>
      </c>
      <c r="Q55" s="6">
        <f>SQRT(SUMXMY2($B$10:$F$10,B23:F23))</f>
        <v>2.0174241001832027</v>
      </c>
      <c r="R55" s="6">
        <f>SQRT(SUMXMY2($B$11:$F$11,B23:F23))</f>
        <v>1.0488088481701483</v>
      </c>
      <c r="S55" s="13">
        <f>SQRT(SUMXMY2($B$12:$F$12,B23:F23))</f>
        <v>0.52915026221292027</v>
      </c>
      <c r="T55" s="6">
        <f>SQRT(SUMXMY2($B$13:$F$13,B23:F23))</f>
        <v>2.7730849247724128</v>
      </c>
      <c r="U55" s="6">
        <f>SQRT(SUMXMY2($B$14:$F$14,B23:F23))</f>
        <v>1.506651917331935</v>
      </c>
      <c r="V55" s="6">
        <f>SQRT(SUMXMY2($B$16:$F$16,B23:F23))</f>
        <v>3.63455636907725</v>
      </c>
      <c r="W55" s="6">
        <f>SQRT(SUMXMY2($B$17:$F$17,B23:F23))</f>
        <v>3.4073450074801706</v>
      </c>
      <c r="X55" s="6">
        <f>SQRT(SUMXMY2($B$18:$F$18,B23:F23))</f>
        <v>3.939543120718445</v>
      </c>
      <c r="Y55" s="6">
        <f>SQRT(SUMXMY2($B$19:$F$19,B23:F23))</f>
        <v>3.3015148038438347</v>
      </c>
      <c r="Z55" s="6">
        <f>SQRT(SUMXMY2($B$20:$F$20,B23:F23))</f>
        <v>1.3747727084867478</v>
      </c>
      <c r="AA55" s="6">
        <f>SQRT(SUMXMY2($B$21:$F$21,B23:F23))</f>
        <v>0.8888194417315548</v>
      </c>
      <c r="AB55" s="6">
        <f>SQRT(SUMXMY2($B$22:$F$22,B23:F23))</f>
        <v>1.109053650640939</v>
      </c>
      <c r="AC55" s="12">
        <f>SQRT(SUMXMY2($B$23:$F$23,B23:F23))</f>
        <v>0</v>
      </c>
      <c r="AD55" s="6">
        <f>SQRT(SUMXMY2($B$24:$F$24,B23:F23))</f>
        <v>1.2288205727444537</v>
      </c>
      <c r="AE55" s="6">
        <f>SQRT(SUMXMY2($B$25:$F$25,B23:F23))</f>
        <v>1.4933184523068124</v>
      </c>
      <c r="AF55" s="6">
        <f>SQRT(SUMXMY2($B$26:$F$26,B23:F23))</f>
        <v>1.4071247279470327</v>
      </c>
      <c r="AG55" s="6">
        <f>SQRT(SUMXMY2($B$27:$F$27,B23:F23))</f>
        <v>2.8618176042508385</v>
      </c>
      <c r="AH55" s="6">
        <f>SQRT(SUMXMY2($B$28:$F$28,B23:F23))</f>
        <v>1.5684387141358156</v>
      </c>
      <c r="AI55" s="6">
        <f>SQRT(SUMXMY2($B$29:$F$29,B23:F23))</f>
        <v>2.3769728648009476</v>
      </c>
      <c r="AJ55" s="6">
        <f>SQRT(SUMXMY2($B$30:$F$30,B23:F23))</f>
        <v>1.7435595774162733</v>
      </c>
    </row>
    <row r="56" spans="8:36" x14ac:dyDescent="0.25">
      <c r="H56" t="s">
        <v>43</v>
      </c>
      <c r="I56" s="14">
        <f>SQRT(SUMXMY2($B$2:$F$2,B24:F24))</f>
        <v>2.5278449319529122</v>
      </c>
      <c r="J56" s="6">
        <f>SQRT(SUMXMY2($B$3:$F$3,B24:F24))</f>
        <v>1.5620499351813326</v>
      </c>
      <c r="K56" s="6">
        <f t="shared" si="57"/>
        <v>1.7888543819998317</v>
      </c>
      <c r="L56" s="6">
        <f>SQRT(SUMXMY2($B$5:$F$5,B24:F24))</f>
        <v>2.4124676163629677</v>
      </c>
      <c r="M56" s="6">
        <f>SQRT(SUMXMY2($B$6:$F$6,B24:F24))</f>
        <v>1.7888543819998348</v>
      </c>
      <c r="N56" s="6">
        <f>SQRT(SUMXMY2($B$7:$F$7,B24:F24))</f>
        <v>2.8372521918222233</v>
      </c>
      <c r="O56" s="6">
        <f>SQRT(SUMXMY2($B$8:$F$8,B24:F24))</f>
        <v>2.7568097504180473</v>
      </c>
      <c r="P56" s="6">
        <f>SQRT(SUMXMY2($B$9:$F$9,B24:F24))</f>
        <v>1.4071247279470331</v>
      </c>
      <c r="Q56" s="6">
        <f>SQRT(SUMXMY2($B$10:$F$10,B24:F24))</f>
        <v>1.5937377450509227</v>
      </c>
      <c r="R56" s="6">
        <f>SQRT(SUMXMY2($B$11:$F$11,B24:F24))</f>
        <v>1.8303005217723158</v>
      </c>
      <c r="S56" s="6">
        <f>SQRT(SUMXMY2($B$12:$F$12,B24:F24))</f>
        <v>1.1090536506409374</v>
      </c>
      <c r="T56" s="6">
        <f>SQRT(SUMXMY2($B$13:$F$13,B24:F24))</f>
        <v>2.6153393661244029</v>
      </c>
      <c r="U56" s="6">
        <f>SQRT(SUMXMY2($B$14:$F$14,B24:F24))</f>
        <v>1.5937377450509245</v>
      </c>
      <c r="V56" s="6">
        <f>SQRT(SUMXMY2($B$16:$F$16,B24:F24))</f>
        <v>3.0983866769659305</v>
      </c>
      <c r="W56" s="6">
        <f>SQRT(SUMXMY2($B$17:$F$17,B24:F24))</f>
        <v>2.8390139133156773</v>
      </c>
      <c r="X56" s="6">
        <f>SQRT(SUMXMY2($B$18:$F$18,B24:F24))</f>
        <v>3.6592348927063987</v>
      </c>
      <c r="Y56" s="6">
        <f>SQRT(SUMXMY2($B$19:$F$19,B24:F24))</f>
        <v>3.1480152477394401</v>
      </c>
      <c r="Z56" s="6">
        <f>SQRT(SUMXMY2($B$20:$F$20,B24:F24))</f>
        <v>1.7492855684535926</v>
      </c>
      <c r="AA56" s="6">
        <f>SQRT(SUMXMY2($B$21:$F$21,B24:F24))</f>
        <v>1.6911534525287788</v>
      </c>
      <c r="AB56" s="6">
        <f>SQRT(SUMXMY2($B$22:$F$22,B24:F24))</f>
        <v>1.7146428199482251</v>
      </c>
      <c r="AC56" s="6">
        <f>SQRT(SUMXMY2($B$23:$F$23,B24:F24))</f>
        <v>1.2288205727444537</v>
      </c>
      <c r="AD56" s="12">
        <f>SQRT(SUMXMY2($B$24:$F$24,B24:F24))</f>
        <v>0</v>
      </c>
      <c r="AE56" s="6">
        <f>SQRT(SUMXMY2($B$25:$F$25,B24:F24))</f>
        <v>1.8547236990991396</v>
      </c>
      <c r="AF56" s="6">
        <f>SQRT(SUMXMY2($B$26:$F$26,B24:F24))</f>
        <v>0.98488578017961148</v>
      </c>
      <c r="AG56" s="6">
        <f>SQRT(SUMXMY2($B$27:$F$27,B24:F24))</f>
        <v>2.3323807579381208</v>
      </c>
      <c r="AH56" s="6">
        <f>SQRT(SUMXMY2($B$28:$F$28,B24:F24))</f>
        <v>1.5459624833740313</v>
      </c>
      <c r="AI56" s="6">
        <f>SQRT(SUMXMY2($B$29:$F$29,B24:F24))</f>
        <v>2.1213203435596406</v>
      </c>
      <c r="AJ56" s="6">
        <f>SQRT(SUMXMY2($B$30:$F$30,B24:F24))</f>
        <v>1.3152946437965893</v>
      </c>
    </row>
    <row r="57" spans="8:36" x14ac:dyDescent="0.25">
      <c r="H57" t="s">
        <v>44</v>
      </c>
      <c r="I57" s="14">
        <f>SQRT(SUMXMY2($B$2:$F$2,B25:F25))</f>
        <v>2.7477263328068191</v>
      </c>
      <c r="J57" s="6">
        <f>SQRT(SUMXMY2($B$3:$F$3,B25:F25))</f>
        <v>1.8439088914585786</v>
      </c>
      <c r="K57" s="6">
        <f t="shared" si="57"/>
        <v>2.3151673805580431</v>
      </c>
      <c r="L57" s="6">
        <f>SQRT(SUMXMY2($B$5:$F$5,B25:F25))</f>
        <v>3.0033314835362428</v>
      </c>
      <c r="M57" s="6">
        <f>SQRT(SUMXMY2($B$6:$F$6,B25:F25))</f>
        <v>1.9183326093250854</v>
      </c>
      <c r="N57" s="6">
        <f>SQRT(SUMXMY2($B$7:$F$7,B25:F25))</f>
        <v>2.7367864366808021</v>
      </c>
      <c r="O57" s="6">
        <f>SQRT(SUMXMY2($B$8:$F$8,B25:F25))</f>
        <v>2.0396078054371132</v>
      </c>
      <c r="P57" s="6">
        <f>SQRT(SUMXMY2($B$9:$F$9,B25:F25))</f>
        <v>2.8530685235374236</v>
      </c>
      <c r="Q57" s="6">
        <f>SQRT(SUMXMY2($B$10:$F$10,B25:F25))</f>
        <v>2.5495097567963922</v>
      </c>
      <c r="R57" s="6">
        <f>SQRT(SUMXMY2($B$11:$F$11,B25:F25))</f>
        <v>2.3895606290697047</v>
      </c>
      <c r="S57" s="6">
        <f>SQRT(SUMXMY2($B$12:$F$12,B25:F25))</f>
        <v>1.1789826122551625</v>
      </c>
      <c r="T57" s="6">
        <f>SQRT(SUMXMY2($B$13:$F$13,B25:F25))</f>
        <v>2.8142494558940592</v>
      </c>
      <c r="U57" s="6">
        <f>SQRT(SUMXMY2($B$14:$F$14,B25:F25))</f>
        <v>2.2671568097509267</v>
      </c>
      <c r="V57" s="6">
        <f>SQRT(SUMXMY2($B$16:$F$16,B25:F25))</f>
        <v>3.364520768252143</v>
      </c>
      <c r="W57" s="6">
        <f>SQRT(SUMXMY2($B$17:$F$17,B25:F25))</f>
        <v>3.0430248109405897</v>
      </c>
      <c r="X57" s="6">
        <f>SQRT(SUMXMY2($B$18:$F$18,B25:F25))</f>
        <v>4.2461747491124289</v>
      </c>
      <c r="Y57" s="6">
        <f>SQRT(SUMXMY2($B$19:$F$19,B25:F25))</f>
        <v>4.1892720131306831</v>
      </c>
      <c r="Z57" s="6">
        <f>SQRT(SUMXMY2($B$20:$F$20,B25:F25))</f>
        <v>2.672077843177477</v>
      </c>
      <c r="AA57" s="6">
        <f>SQRT(SUMXMY2($B$21:$F$21,B25:F25))</f>
        <v>2.1771541057077255</v>
      </c>
      <c r="AB57" s="6">
        <f>SQRT(SUMXMY2($B$22:$F$22,B25:F25))</f>
        <v>1.8601075237738263</v>
      </c>
      <c r="AC57" s="6">
        <f>SQRT(SUMXMY2($B$23:$F$23,B25:F25))</f>
        <v>1.4933184523068124</v>
      </c>
      <c r="AD57" s="6">
        <f>SQRT(SUMXMY2($B$24:$F$24,B25:F25))</f>
        <v>1.8547236990991396</v>
      </c>
      <c r="AE57" s="12">
        <f>SQRT(SUMXMY2($B$25:$F$25,B25:F25))</f>
        <v>0</v>
      </c>
      <c r="AF57" s="6">
        <f>SQRT(SUMXMY2($B$26:$F$26,B25:F25))</f>
        <v>1.857417562100673</v>
      </c>
      <c r="AG57" s="6">
        <f>SQRT(SUMXMY2($B$27:$F$27,B25:F25))</f>
        <v>3.2863353450310004</v>
      </c>
      <c r="AH57" s="6">
        <f>SQRT(SUMXMY2($B$28:$F$28,B25:F25))</f>
        <v>1.7748239349298836</v>
      </c>
      <c r="AI57" s="6">
        <f>SQRT(SUMXMY2($B$29:$F$29,B25:F25))</f>
        <v>2.0049937655763421</v>
      </c>
      <c r="AJ57" s="6">
        <f>SQRT(SUMXMY2($B$30:$F$30,B25:F25))</f>
        <v>1.8574175621006725</v>
      </c>
    </row>
    <row r="58" spans="8:36" x14ac:dyDescent="0.25">
      <c r="H58" t="s">
        <v>45</v>
      </c>
      <c r="I58" s="14">
        <f>SQRT(SUMXMY2($B$2:$F$2,B26:F26))</f>
        <v>3.3045423283716659</v>
      </c>
      <c r="J58" s="6">
        <f>SQRT(SUMXMY2($B$3:$F$3,B26:F26))</f>
        <v>1.1874342087037935</v>
      </c>
      <c r="K58" s="6">
        <f t="shared" si="57"/>
        <v>2.4637369989509836</v>
      </c>
      <c r="L58" s="6">
        <f>SQRT(SUMXMY2($B$5:$F$5,B26:F26))</f>
        <v>3.217141588429087</v>
      </c>
      <c r="M58" s="6">
        <f>SQRT(SUMXMY2($B$6:$F$6,B26:F26))</f>
        <v>2.0322401432901605</v>
      </c>
      <c r="N58" s="6">
        <f>SQRT(SUMXMY2($B$7:$F$7,B26:F26))</f>
        <v>3.5468295701936423</v>
      </c>
      <c r="O58" s="6">
        <f>SQRT(SUMXMY2($B$8:$F$8,B26:F26))</f>
        <v>2.5278449319529104</v>
      </c>
      <c r="P58" s="6">
        <f>SQRT(SUMXMY2($B$9:$F$9,B26:F26))</f>
        <v>2.0223748416156719</v>
      </c>
      <c r="Q58" s="6">
        <f>SQRT(SUMXMY2($B$10:$F$10,B26:F26))</f>
        <v>1.8193405398660241</v>
      </c>
      <c r="R58" s="6">
        <f>SQRT(SUMXMY2($B$11:$F$11,B26:F26))</f>
        <v>2.1817424229271434</v>
      </c>
      <c r="S58" s="6">
        <f>SQRT(SUMXMY2($B$12:$F$12,B26:F26))</f>
        <v>1.3638181696985852</v>
      </c>
      <c r="T58" s="6">
        <f>SQRT(SUMXMY2($B$13:$F$13,B26:F26))</f>
        <v>1.7406895185529196</v>
      </c>
      <c r="U58" s="6">
        <f>SQRT(SUMXMY2($B$14:$F$14,B26:F26))</f>
        <v>2.4310491562286458</v>
      </c>
      <c r="V58" s="6">
        <f>SQRT(SUMXMY2($B$16:$F$16,B26:F26))</f>
        <v>3.8301436004411111</v>
      </c>
      <c r="W58" s="6">
        <f>SQRT(SUMXMY2($B$17:$F$17,B26:F26))</f>
        <v>3.0610455730027932</v>
      </c>
      <c r="X58" s="6">
        <f>SQRT(SUMXMY2($B$18:$F$18,B26:F26))</f>
        <v>3.0692018506445602</v>
      </c>
      <c r="Y58" s="6">
        <f>SQRT(SUMXMY2($B$19:$F$19,B26:F26))</f>
        <v>2.6981475126464081</v>
      </c>
      <c r="Z58" s="6">
        <f>SQRT(SUMXMY2($B$20:$F$20,B26:F26))</f>
        <v>1.8627936010197159</v>
      </c>
      <c r="AA58" s="6">
        <f>SQRT(SUMXMY2($B$21:$F$21,B26:F26))</f>
        <v>1.813835714721705</v>
      </c>
      <c r="AB58" s="6">
        <f>SQRT(SUMXMY2($B$22:$F$22,B26:F26))</f>
        <v>2.2472205054244241</v>
      </c>
      <c r="AC58" s="6">
        <f>SQRT(SUMXMY2($B$23:$F$23,B26:F26))</f>
        <v>1.4071247279470327</v>
      </c>
      <c r="AD58" s="6">
        <f>SQRT(SUMXMY2($B$24:$F$24,B26:F26))</f>
        <v>0.98488578017961148</v>
      </c>
      <c r="AE58" s="6">
        <f>SQRT(SUMXMY2($B$25:$F$25,B26:F26))</f>
        <v>1.857417562100673</v>
      </c>
      <c r="AF58" s="12">
        <f>SQRT(SUMXMY2($B$26:$F$26,B26:F26))</f>
        <v>0</v>
      </c>
      <c r="AG58" s="6">
        <f>SQRT(SUMXMY2($B$27:$F$27,B26:F26))</f>
        <v>1.6155494421403529</v>
      </c>
      <c r="AH58" s="6">
        <f>SQRT(SUMXMY2($B$28:$F$28,B26:F26))</f>
        <v>1.2083045973594579</v>
      </c>
      <c r="AI58" s="6">
        <f>SQRT(SUMXMY2($B$29:$F$29,B26:F26))</f>
        <v>1.4317821063276359</v>
      </c>
      <c r="AJ58" s="6">
        <f>SQRT(SUMXMY2($B$30:$F$30,B26:F26))</f>
        <v>1.0488088481701523</v>
      </c>
    </row>
    <row r="59" spans="8:36" x14ac:dyDescent="0.25">
      <c r="H59" t="s">
        <v>46</v>
      </c>
      <c r="I59" s="14">
        <f>SQRT(SUMXMY2($B$2:$F$2,B27:F27))</f>
        <v>4.7339201514178528</v>
      </c>
      <c r="J59" s="6">
        <f>SQRT(SUMXMY2($B$3:$F$3,B27:F27))</f>
        <v>2.3237900077244507</v>
      </c>
      <c r="K59" s="6">
        <f t="shared" si="57"/>
        <v>3.8392707640904917</v>
      </c>
      <c r="L59" s="6">
        <f>SQRT(SUMXMY2($B$5:$F$5,B27:F27))</f>
        <v>4.4294469180700222</v>
      </c>
      <c r="M59" s="6">
        <f>SQRT(SUMXMY2($B$6:$F$6,B27:F27))</f>
        <v>3.3882148692194858</v>
      </c>
      <c r="N59" s="6">
        <f>SQRT(SUMXMY2($B$7:$F$7,B27:F27))</f>
        <v>5.0507425196697584</v>
      </c>
      <c r="O59" s="6">
        <f>SQRT(SUMXMY2($B$8:$F$8,B27:F27))</f>
        <v>3.6083237105337456</v>
      </c>
      <c r="P59" s="6">
        <f>SQRT(SUMXMY2($B$9:$F$9,B27:F27))</f>
        <v>3.1240998703626648</v>
      </c>
      <c r="Q59" s="6">
        <f>SQRT(SUMXMY2($B$10:$F$10,B27:F27))</f>
        <v>3.016620625799673</v>
      </c>
      <c r="R59" s="6">
        <f>SQRT(SUMXMY2($B$11:$F$11,B27:F27))</f>
        <v>3.4539832078341073</v>
      </c>
      <c r="S59" s="6">
        <f>SQRT(SUMXMY2($B$12:$F$12,B27:F27))</f>
        <v>2.9444863728670914</v>
      </c>
      <c r="T59" s="6">
        <f>SQRT(SUMXMY2($B$13:$F$13,B27:F27))</f>
        <v>1.7492855684535926</v>
      </c>
      <c r="U59" s="6">
        <f>SQRT(SUMXMY2($B$14:$F$14,B27:F27))</f>
        <v>3.8026306683663091</v>
      </c>
      <c r="V59" s="6">
        <f>SQRT(SUMXMY2($B$16:$F$16,B27:F27))</f>
        <v>5.1439284598446759</v>
      </c>
      <c r="W59" s="6">
        <f>SQRT(SUMXMY2($B$17:$F$17,B27:F27))</f>
        <v>4.190465367951397</v>
      </c>
      <c r="X59" s="6">
        <f>SQRT(SUMXMY2($B$18:$F$18,B27:F27))</f>
        <v>3.0248966924508394</v>
      </c>
      <c r="Y59" s="6">
        <f>SQRT(SUMXMY2($B$19:$F$19,B27:F27))</f>
        <v>2.3345235059857505</v>
      </c>
      <c r="Z59" s="6">
        <f>SQRT(SUMXMY2($B$20:$F$20,B27:F27))</f>
        <v>2.6419689627245777</v>
      </c>
      <c r="AA59" s="6">
        <f>SQRT(SUMXMY2($B$21:$F$21,B27:F27))</f>
        <v>2.9933259094191511</v>
      </c>
      <c r="AB59" s="6">
        <f>SQRT(SUMXMY2($B$22:$F$22,B27:F27))</f>
        <v>3.555277766926233</v>
      </c>
      <c r="AC59" s="6">
        <f>SQRT(SUMXMY2($B$23:$F$23,B27:F27))</f>
        <v>2.8618176042508385</v>
      </c>
      <c r="AD59" s="6">
        <f>SQRT(SUMXMY2($B$24:$F$24,B27:F27))</f>
        <v>2.3323807579381208</v>
      </c>
      <c r="AE59" s="6">
        <f>SQRT(SUMXMY2($B$25:$F$25,B27:F27))</f>
        <v>3.2863353450310004</v>
      </c>
      <c r="AF59" s="6">
        <f>SQRT(SUMXMY2($B$26:$F$26,B27:F27))</f>
        <v>1.6155494421403529</v>
      </c>
      <c r="AG59" s="12">
        <f>SQRT(SUMXMY2($B$27:$F$27,B27:F27))</f>
        <v>0</v>
      </c>
      <c r="AH59" s="6">
        <f>SQRT(SUMXMY2($B$28:$F$28,B27:F27))</f>
        <v>2.5903667693977304</v>
      </c>
      <c r="AI59" s="6">
        <f>SQRT(SUMXMY2($B$29:$F$29,B27:F27))</f>
        <v>2.0880613017821141</v>
      </c>
      <c r="AJ59" s="6">
        <f>SQRT(SUMXMY2($B$30:$F$30,B27:F27))</f>
        <v>2.2693611435820467</v>
      </c>
    </row>
    <row r="60" spans="8:36" x14ac:dyDescent="0.25">
      <c r="H60" t="s">
        <v>47</v>
      </c>
      <c r="I60" s="14">
        <f>SQRT(SUMXMY2($B$2:$F$2,B28:F28))</f>
        <v>3.2403703492039311</v>
      </c>
      <c r="J60" s="6">
        <f>SQRT(SUMXMY2($B$3:$F$3,B28:F28))</f>
        <v>1.6093476939431104</v>
      </c>
      <c r="K60" s="6">
        <f t="shared" si="57"/>
        <v>2.5357444666211904</v>
      </c>
      <c r="L60" s="6">
        <f>SQRT(SUMXMY2($B$5:$F$5,B28:F28))</f>
        <v>3.4684290392049264</v>
      </c>
      <c r="M60" s="6">
        <f>SQRT(SUMXMY2($B$6:$F$6,B28:F28))</f>
        <v>2.0856653614614209</v>
      </c>
      <c r="N60" s="6">
        <f>SQRT(SUMXMY2($B$7:$F$7,B28:F28))</f>
        <v>3.3286633954186473</v>
      </c>
      <c r="O60" s="6">
        <f>SQRT(SUMXMY2($B$8:$F$8,B28:F28))</f>
        <v>2.5903667693977246</v>
      </c>
      <c r="P60" s="6">
        <f>SQRT(SUMXMY2($B$9:$F$9,B28:F28))</f>
        <v>2.0904544960366911</v>
      </c>
      <c r="Q60" s="6">
        <f>SQRT(SUMXMY2($B$10:$F$10,B28:F28))</f>
        <v>1.4106735979665879</v>
      </c>
      <c r="R60" s="6">
        <f>SQRT(SUMXMY2($B$11:$F$11,B28:F28))</f>
        <v>2.249444375840397</v>
      </c>
      <c r="S60" s="6">
        <f>SQRT(SUMXMY2($B$12:$F$12,B28:F28))</f>
        <v>1.2884098726725137</v>
      </c>
      <c r="T60" s="6">
        <f>SQRT(SUMXMY2($B$13:$F$13,B28:F28))</f>
        <v>2.03224014329016</v>
      </c>
      <c r="U60" s="6">
        <f>SQRT(SUMXMY2($B$14:$F$14,B28:F28))</f>
        <v>2.5709920264364867</v>
      </c>
      <c r="V60" s="6">
        <f>SQRT(SUMXMY2($B$16:$F$16,B28:F28))</f>
        <v>3.4394767043839667</v>
      </c>
      <c r="W60" s="6">
        <f>SQRT(SUMXMY2($B$17:$F$17,B28:F28))</f>
        <v>2.3473389188611011</v>
      </c>
      <c r="X60" s="6">
        <f>SQRT(SUMXMY2($B$18:$F$18,B28:F28))</f>
        <v>2.8879058156387303</v>
      </c>
      <c r="Y60" s="6">
        <f>SQRT(SUMXMY2($B$19:$F$19,B28:F28))</f>
        <v>3.2218007387174024</v>
      </c>
      <c r="Z60" s="6">
        <f>SQRT(SUMXMY2($B$20:$F$20,B28:F28))</f>
        <v>2.5357444666211921</v>
      </c>
      <c r="AA60" s="6">
        <f>SQRT(SUMXMY2($B$21:$F$21,B28:F28))</f>
        <v>2.0469489490458717</v>
      </c>
      <c r="AB60" s="6">
        <f>SQRT(SUMXMY2($B$22:$F$22,B28:F28))</f>
        <v>2.5748786379167452</v>
      </c>
      <c r="AC60" s="6">
        <f>SQRT(SUMXMY2($B$23:$F$23,B28:F28))</f>
        <v>1.5684387141358156</v>
      </c>
      <c r="AD60" s="6">
        <f>SQRT(SUMXMY2($B$24:$F$24,B28:F28))</f>
        <v>1.5459624833740313</v>
      </c>
      <c r="AE60" s="6">
        <f>SQRT(SUMXMY2($B$25:$F$25,B28:F28))</f>
        <v>1.7748239349298836</v>
      </c>
      <c r="AF60" s="6">
        <f>SQRT(SUMXMY2($B$26:$F$26,B28:F28))</f>
        <v>1.2083045973594579</v>
      </c>
      <c r="AG60" s="6">
        <f>SQRT(SUMXMY2($B$27:$F$27,B28:F28))</f>
        <v>2.5903667693977304</v>
      </c>
      <c r="AH60" s="12">
        <f>SQRT(SUMXMY2($B$28:$F$28,B28:F28))</f>
        <v>0</v>
      </c>
      <c r="AI60" s="6">
        <f>SQRT(SUMXMY2($B$29:$F$29,B28:F28))</f>
        <v>1.634013463836824</v>
      </c>
      <c r="AJ60" s="6">
        <f>SQRT(SUMXMY2($B$30:$F$30,B28:F28))</f>
        <v>1.086278049120025</v>
      </c>
    </row>
    <row r="61" spans="8:36" x14ac:dyDescent="0.25">
      <c r="H61" t="s">
        <v>48</v>
      </c>
      <c r="I61" s="14">
        <f>SQRT(SUMXMY2($B$2:$F$2,B29:F29))</f>
        <v>4.1364235759892898</v>
      </c>
      <c r="J61" s="6">
        <f>SQRT(SUMXMY2($B$3:$F$3,B29:F29))</f>
        <v>1.9390719429665326</v>
      </c>
      <c r="K61" s="6">
        <f t="shared" si="57"/>
        <v>3.3970575502926041</v>
      </c>
      <c r="L61" s="6">
        <f>SQRT(SUMXMY2($B$5:$F$5,B29:F29))</f>
        <v>4.3243496620879327</v>
      </c>
      <c r="M61" s="6">
        <f>SQRT(SUMXMY2($B$6:$F$6,B29:F29))</f>
        <v>2.8284271247461907</v>
      </c>
      <c r="N61" s="6">
        <f>SQRT(SUMXMY2($B$7:$F$7,B29:F29))</f>
        <v>4.2953463189829071</v>
      </c>
      <c r="O61" s="6">
        <f>SQRT(SUMXMY2($B$8:$F$8,B29:F29))</f>
        <v>3.095157508108433</v>
      </c>
      <c r="P61" s="6">
        <f>SQRT(SUMXMY2($B$9:$F$9,B29:F29))</f>
        <v>2.9291637031753663</v>
      </c>
      <c r="Q61" s="6">
        <f>SQRT(SUMXMY2($B$10:$F$10,B29:F29))</f>
        <v>2.2715633383201119</v>
      </c>
      <c r="R61" s="6">
        <f>SQRT(SUMXMY2($B$11:$F$11,B29:F29))</f>
        <v>3.1352830813181765</v>
      </c>
      <c r="S61" s="6">
        <f>SQRT(SUMXMY2($B$12:$F$12,B29:F29))</f>
        <v>2.2203603311174538</v>
      </c>
      <c r="T61" s="6">
        <f>SQRT(SUMXMY2($B$13:$F$13,B29:F29))</f>
        <v>1.0295630140987029</v>
      </c>
      <c r="U61" s="6">
        <f>SQRT(SUMXMY2($B$14:$F$14,B29:F29))</f>
        <v>3.3734255586866002</v>
      </c>
      <c r="V61" s="6">
        <f>SQRT(SUMXMY2($B$16:$F$16,B29:F29))</f>
        <v>4.1976183723630722</v>
      </c>
      <c r="W61" s="6">
        <f>SQRT(SUMXMY2($B$17:$F$17,B29:F29))</f>
        <v>2.9461839725312502</v>
      </c>
      <c r="X61" s="6">
        <f>SQRT(SUMXMY2($B$18:$F$18,B29:F29))</f>
        <v>2.5903667693977273</v>
      </c>
      <c r="Y61" s="6">
        <f>SQRT(SUMXMY2($B$19:$F$19,B29:F29))</f>
        <v>3.0049958402633448</v>
      </c>
      <c r="Z61" s="6">
        <f>SQRT(SUMXMY2($B$20:$F$20,B29:F29))</f>
        <v>2.9461839725312444</v>
      </c>
      <c r="AA61" s="6">
        <f>SQRT(SUMXMY2($B$21:$F$21,B29:F29))</f>
        <v>3.0099833886584824</v>
      </c>
      <c r="AB61" s="6">
        <f>SQRT(SUMXMY2($B$22:$F$22,B29:F29))</f>
        <v>3.1968734726291541</v>
      </c>
      <c r="AC61" s="6">
        <f>SQRT(SUMXMY2($B$23:$F$23,B29:F29))</f>
        <v>2.3769728648009476</v>
      </c>
      <c r="AD61" s="6">
        <f>SQRT(SUMXMY2($B$24:$F$24,B29:F29))</f>
        <v>2.1213203435596406</v>
      </c>
      <c r="AE61" s="6">
        <f>SQRT(SUMXMY2($B$25:$F$25,B29:F29))</f>
        <v>2.0049937655763421</v>
      </c>
      <c r="AF61" s="6">
        <f>SQRT(SUMXMY2($B$26:$F$26,B29:F29))</f>
        <v>1.4317821063276359</v>
      </c>
      <c r="AG61" s="6">
        <f>SQRT(SUMXMY2($B$27:$F$27,B29:F29))</f>
        <v>2.0880613017821141</v>
      </c>
      <c r="AH61" s="6">
        <f>SQRT(SUMXMY2($B$28:$F$28,B29:F29))</f>
        <v>1.634013463836824</v>
      </c>
      <c r="AI61" s="12">
        <f>SQRT(SUMXMY2($B$29:$F$29,B29:F29))</f>
        <v>0</v>
      </c>
      <c r="AJ61" s="6">
        <f>SQRT(SUMXMY2($B$30:$F$30,B29:F29))</f>
        <v>1.1269427669584666</v>
      </c>
    </row>
    <row r="62" spans="8:36" x14ac:dyDescent="0.25">
      <c r="H62" t="s">
        <v>49</v>
      </c>
      <c r="I62" s="14">
        <f>SQRT(SUMXMY2($B$2:$F$2,B30:F30))</f>
        <v>3.2588341473600666</v>
      </c>
      <c r="J62" s="6">
        <f>SQRT(SUMXMY2($B$3:$F$3,B30:F30))</f>
        <v>1.5588457268119893</v>
      </c>
      <c r="K62" s="6">
        <f t="shared" si="57"/>
        <v>2.5119713374160915</v>
      </c>
      <c r="L62" s="6">
        <f>SQRT(SUMXMY2($B$5:$F$5,B30:F30))</f>
        <v>3.5142566781611175</v>
      </c>
      <c r="M62" s="6">
        <f>SQRT(SUMXMY2($B$6:$F$6,B30:F30))</f>
        <v>2.142428528562855</v>
      </c>
      <c r="N62" s="6">
        <f>SQRT(SUMXMY2($B$7:$F$7,B30:F30))</f>
        <v>3.4727510708370684</v>
      </c>
      <c r="O62" s="6">
        <f>SQRT(SUMXMY2($B$8:$F$8,B30:F30))</f>
        <v>2.9715315916207272</v>
      </c>
      <c r="P62" s="6">
        <f>SQRT(SUMXMY2($B$9:$F$9,B30:F30))</f>
        <v>1.8303005217723152</v>
      </c>
      <c r="Q62" s="6">
        <f>SQRT(SUMXMY2($B$10:$F$10,B30:F30))</f>
        <v>1.1958260743101394</v>
      </c>
      <c r="R62" s="6">
        <f>SQRT(SUMXMY2($B$11:$F$11,B30:F30))</f>
        <v>2.3194827009486385</v>
      </c>
      <c r="S62" s="6">
        <f>SQRT(SUMXMY2($B$12:$F$12,B30:F30))</f>
        <v>1.5620499351813313</v>
      </c>
      <c r="T62" s="6">
        <f>SQRT(SUMXMY2($B$13:$F$13,B30:F30))</f>
        <v>1.6703293088490068</v>
      </c>
      <c r="U62" s="6">
        <f>SQRT(SUMXMY2($B$14:$F$14,B30:F30))</f>
        <v>2.4718414188616546</v>
      </c>
      <c r="V62" s="6">
        <f>SQRT(SUMXMY2($B$16:$F$16,B30:F30))</f>
        <v>3.4249087579087427</v>
      </c>
      <c r="W62" s="6">
        <f>SQRT(SUMXMY2($B$17:$F$17,B30:F30))</f>
        <v>2.3895606290697073</v>
      </c>
      <c r="X62" s="6">
        <f>SQRT(SUMXMY2($B$18:$F$18,B30:F30))</f>
        <v>2.6038433132583081</v>
      </c>
      <c r="Y62" s="6">
        <f>SQRT(SUMXMY2($B$19:$F$19,B30:F30))</f>
        <v>2.7531799795872383</v>
      </c>
      <c r="Z62" s="6">
        <f>SQRT(SUMXMY2($B$20:$F$20,B30:F30))</f>
        <v>2.3515952032609664</v>
      </c>
      <c r="AA62" s="6">
        <f>SQRT(SUMXMY2($B$21:$F$21,B30:F30))</f>
        <v>2.4392621835300932</v>
      </c>
      <c r="AB62" s="6">
        <f>SQRT(SUMXMY2($B$22:$F$22,B30:F30))</f>
        <v>2.5748786379167456</v>
      </c>
      <c r="AC62" s="6">
        <f>SQRT(SUMXMY2($B$23:$F$23,B30:F30))</f>
        <v>1.7435595774162733</v>
      </c>
      <c r="AD62" s="6">
        <f>SQRT(SUMXMY2($B$24:$F$24,B30:F30))</f>
        <v>1.3152946437965893</v>
      </c>
      <c r="AE62" s="6">
        <f>SQRT(SUMXMY2($B$25:$F$25,B30:F30))</f>
        <v>1.8574175621006725</v>
      </c>
      <c r="AF62" s="6">
        <f>SQRT(SUMXMY2($B$26:$F$26,B30:F30))</f>
        <v>1.0488088481701523</v>
      </c>
      <c r="AG62" s="6">
        <f>SQRT(SUMXMY2($B$27:$F$27,B30:F30))</f>
        <v>2.2693611435820467</v>
      </c>
      <c r="AH62" s="6">
        <f>SQRT(SUMXMY2($B$28:$F$28,B30:F30))</f>
        <v>1.086278049120025</v>
      </c>
      <c r="AI62" s="6">
        <f>SQRT(SUMXMY2($B$29:$F$29,B30:F30))</f>
        <v>1.1269427669584666</v>
      </c>
      <c r="AJ62" s="12">
        <f>SQRT(SUMXMY2($B$30:$F$30,B30:F30))</f>
        <v>0</v>
      </c>
    </row>
    <row r="65" spans="8:37" x14ac:dyDescent="0.25">
      <c r="H65" t="s">
        <v>50</v>
      </c>
      <c r="I65" s="1" t="s">
        <v>21</v>
      </c>
      <c r="J65" s="1" t="s">
        <v>22</v>
      </c>
      <c r="K65" s="1" t="s">
        <v>51</v>
      </c>
      <c r="L65" s="1" t="s">
        <v>24</v>
      </c>
      <c r="M65" s="1" t="s">
        <v>25</v>
      </c>
      <c r="N65" s="1" t="s">
        <v>26</v>
      </c>
      <c r="O65" s="1" t="s">
        <v>27</v>
      </c>
      <c r="P65" s="1" t="s">
        <v>28</v>
      </c>
      <c r="Q65" s="1" t="s">
        <v>29</v>
      </c>
      <c r="R65" s="1" t="s">
        <v>30</v>
      </c>
      <c r="S65" s="1" t="s">
        <v>52</v>
      </c>
      <c r="T65" s="1" t="s">
        <v>32</v>
      </c>
      <c r="U65" s="1" t="s">
        <v>33</v>
      </c>
      <c r="V65" s="1" t="s">
        <v>35</v>
      </c>
      <c r="W65" s="1" t="s">
        <v>36</v>
      </c>
      <c r="X65" s="1" t="s">
        <v>37</v>
      </c>
      <c r="Y65" s="1" t="s">
        <v>38</v>
      </c>
      <c r="Z65" s="1" t="s">
        <v>39</v>
      </c>
      <c r="AA65" s="1" t="s">
        <v>40</v>
      </c>
      <c r="AB65" s="1" t="s">
        <v>41</v>
      </c>
      <c r="AC65" s="1" t="s">
        <v>43</v>
      </c>
      <c r="AD65" s="1" t="s">
        <v>44</v>
      </c>
      <c r="AE65" s="1" t="s">
        <v>45</v>
      </c>
      <c r="AF65" s="1" t="s">
        <v>46</v>
      </c>
      <c r="AG65" s="1" t="s">
        <v>47</v>
      </c>
      <c r="AH65" s="1" t="s">
        <v>48</v>
      </c>
      <c r="AI65" s="1" t="s">
        <v>49</v>
      </c>
    </row>
    <row r="66" spans="8:37" x14ac:dyDescent="0.25">
      <c r="H66" t="s">
        <v>21</v>
      </c>
      <c r="I66" s="12">
        <v>0</v>
      </c>
      <c r="J66" s="6">
        <v>2.9478805945967372</v>
      </c>
      <c r="K66" s="6">
        <v>1.0862780491200252</v>
      </c>
      <c r="L66" s="6">
        <v>1.2041594578792296</v>
      </c>
      <c r="M66" s="6">
        <v>1.8788294228055937</v>
      </c>
      <c r="N66" s="6">
        <v>0.58309518948452854</v>
      </c>
      <c r="O66" s="6">
        <v>3.1288975694324059</v>
      </c>
      <c r="P66" s="6">
        <v>2.3811761799581324</v>
      </c>
      <c r="Q66" s="6">
        <v>2.9308701779505713</v>
      </c>
      <c r="R66" s="6">
        <v>1.8110770276274879</v>
      </c>
      <c r="S66" s="6">
        <f>MAX(S35,AC35)</f>
        <v>2.1679483388678804</v>
      </c>
      <c r="T66" s="6">
        <v>4.7085029467974246</v>
      </c>
      <c r="U66" s="6">
        <v>0.97467943448089855</v>
      </c>
      <c r="V66" s="6">
        <v>3.004995840263343</v>
      </c>
      <c r="W66" s="6">
        <v>3.9127995093027756</v>
      </c>
      <c r="X66" s="6">
        <v>5.5027265968790458</v>
      </c>
      <c r="Y66" s="6">
        <v>4.8124837662063866</v>
      </c>
      <c r="Z66" s="6">
        <v>2.6739483914241911</v>
      </c>
      <c r="AA66" s="6">
        <v>2.4269322199023238</v>
      </c>
      <c r="AB66" s="6">
        <v>1.5394804318340705</v>
      </c>
      <c r="AC66" s="6">
        <v>2.5278449319529122</v>
      </c>
      <c r="AD66" s="6">
        <v>2.7477263328068191</v>
      </c>
      <c r="AE66" s="6">
        <v>3.3045423283716659</v>
      </c>
      <c r="AF66" s="6">
        <v>4.7339201514178528</v>
      </c>
      <c r="AG66" s="6">
        <v>3.2403703492039311</v>
      </c>
      <c r="AH66" s="6">
        <v>4.1364235759892898</v>
      </c>
      <c r="AI66" s="6">
        <v>3.2588341473600666</v>
      </c>
      <c r="AK66" s="6">
        <f>MIN(J66:AI66,K67:AI67,L68:AI68,M69:AI69,N70:AI70,O71:AI71,P72:AI72,Q73:AI73,R74:AI74,S75:AI75,T76:AI76,U77:AI77,V78:AI78,W79:AI79,X80:AI80,Y81:AI81,Z82:AI82,AA83:AI83,AB84:AI84,AC85:AI85,AD86:AI86,AE87:AI87,AF88:AI88,AG89:AI89,AH90,AI90,AI91)</f>
        <v>0.57445626465380617</v>
      </c>
    </row>
    <row r="67" spans="8:37" x14ac:dyDescent="0.25">
      <c r="H67" t="s">
        <v>22</v>
      </c>
      <c r="I67" s="14">
        <v>2.9478805945967372</v>
      </c>
      <c r="J67" s="12">
        <v>0</v>
      </c>
      <c r="K67" s="6">
        <v>2.0248456731316575</v>
      </c>
      <c r="L67" s="6">
        <v>3.0099833886584846</v>
      </c>
      <c r="M67" s="6">
        <v>1.2000000000000017</v>
      </c>
      <c r="N67" s="6">
        <v>3.1606961258558233</v>
      </c>
      <c r="O67" s="6">
        <v>1.6911534525287792</v>
      </c>
      <c r="P67" s="6">
        <v>2.1725560982400451</v>
      </c>
      <c r="Q67" s="6">
        <v>2.1213203435596424</v>
      </c>
      <c r="R67" s="6">
        <v>1.4594519519326408</v>
      </c>
      <c r="S67" s="6">
        <f t="shared" ref="S67:S75" si="58">MAX(S36,AC36)</f>
        <v>1.2609520212918501</v>
      </c>
      <c r="T67" s="6">
        <v>2.0639767440550294</v>
      </c>
      <c r="U67" s="6">
        <v>2.2583179581272437</v>
      </c>
      <c r="V67" s="6">
        <v>4.3104524124504611</v>
      </c>
      <c r="W67" s="6">
        <v>3.7094473981982845</v>
      </c>
      <c r="X67" s="6">
        <v>3.3451457367355473</v>
      </c>
      <c r="Y67" s="6">
        <v>2.5709920264364867</v>
      </c>
      <c r="Z67" s="6">
        <v>1.2409673645990822</v>
      </c>
      <c r="AA67" s="6">
        <v>1.3856406460551005</v>
      </c>
      <c r="AB67" s="6">
        <v>1.8330302779823351</v>
      </c>
      <c r="AC67" s="6">
        <v>1.5620499351813326</v>
      </c>
      <c r="AD67" s="6">
        <v>1.8439088914585786</v>
      </c>
      <c r="AE67" s="6">
        <v>1.1874342087037935</v>
      </c>
      <c r="AF67" s="6">
        <v>2.3237900077244507</v>
      </c>
      <c r="AG67" s="6">
        <v>1.6093476939431104</v>
      </c>
      <c r="AH67" s="6">
        <v>1.9390719429665326</v>
      </c>
      <c r="AI67" s="6">
        <v>1.5588457268119893</v>
      </c>
    </row>
    <row r="68" spans="8:37" x14ac:dyDescent="0.25">
      <c r="H68" t="s">
        <v>51</v>
      </c>
      <c r="I68" s="14">
        <v>1.0862780491200252</v>
      </c>
      <c r="J68" s="6">
        <v>2.0248456731316575</v>
      </c>
      <c r="K68" s="12">
        <v>0</v>
      </c>
      <c r="L68" s="6">
        <v>1.3820274961085275</v>
      </c>
      <c r="M68" s="6">
        <v>1.0440306508910515</v>
      </c>
      <c r="N68" s="6">
        <v>1.4212670403551917</v>
      </c>
      <c r="O68" s="6">
        <v>2.5219040425837003</v>
      </c>
      <c r="P68" s="6">
        <v>1.6970562748477114</v>
      </c>
      <c r="Q68" s="6">
        <v>2.2803508501982739</v>
      </c>
      <c r="R68" s="6">
        <v>0.94868329805051377</v>
      </c>
      <c r="S68" s="6">
        <f t="shared" si="58"/>
        <v>1.4798648586948688</v>
      </c>
      <c r="T68" s="6">
        <v>3.8444765573482154</v>
      </c>
      <c r="U68" s="6">
        <v>0.58309518948452854</v>
      </c>
      <c r="V68" s="6">
        <v>3.2832910318763968</v>
      </c>
      <c r="W68" s="6">
        <v>3.6796738985948205</v>
      </c>
      <c r="X68" s="6">
        <v>4.6786750261158341</v>
      </c>
      <c r="Y68" s="6">
        <v>3.8561638969317666</v>
      </c>
      <c r="Z68" s="6">
        <v>1.7578395831246925</v>
      </c>
      <c r="AA68" s="6">
        <v>1.6431676725154987</v>
      </c>
      <c r="AB68" s="6">
        <v>1.0099504938362103</v>
      </c>
      <c r="AC68" s="6">
        <v>1.7888543819998317</v>
      </c>
      <c r="AD68" s="6">
        <v>2.3151673805580431</v>
      </c>
      <c r="AE68" s="6">
        <v>2.4637369989509836</v>
      </c>
      <c r="AF68" s="6">
        <v>3.8392707640904917</v>
      </c>
      <c r="AG68" s="6">
        <v>2.5357444666211904</v>
      </c>
      <c r="AH68" s="6">
        <v>3.3970575502926041</v>
      </c>
      <c r="AI68" s="6">
        <v>2.5119713374160915</v>
      </c>
    </row>
    <row r="69" spans="8:37" x14ac:dyDescent="0.25">
      <c r="H69" t="s">
        <v>24</v>
      </c>
      <c r="I69" s="14">
        <v>1.2041594578792296</v>
      </c>
      <c r="J69" s="6">
        <v>3.0099833886584846</v>
      </c>
      <c r="K69" s="6">
        <v>1.3820274961085275</v>
      </c>
      <c r="L69" s="12">
        <v>0</v>
      </c>
      <c r="M69" s="6">
        <v>2.1771541057077251</v>
      </c>
      <c r="N69" s="6">
        <v>1.5652475842498506</v>
      </c>
      <c r="O69" s="6">
        <v>3.1559467676119031</v>
      </c>
      <c r="P69" s="6">
        <v>2.5651510676761315</v>
      </c>
      <c r="Q69" s="6">
        <v>3.3256578296631791</v>
      </c>
      <c r="R69" s="6">
        <v>2.0322401432901613</v>
      </c>
      <c r="S69" s="6">
        <f t="shared" si="58"/>
        <v>2.3173260452512916</v>
      </c>
      <c r="T69" s="6">
        <v>4.8311489316724678</v>
      </c>
      <c r="U69" s="6">
        <v>1.174734012447074</v>
      </c>
      <c r="V69" s="6">
        <v>3.4322004603460994</v>
      </c>
      <c r="W69" s="6">
        <v>4.3931765272977623</v>
      </c>
      <c r="X69" s="6">
        <v>5.8077534382926448</v>
      </c>
      <c r="Y69" s="6">
        <v>4.8218253804964792</v>
      </c>
      <c r="Z69" s="6">
        <v>2.4331050121192925</v>
      </c>
      <c r="AA69" s="6">
        <v>2.1540659228538064</v>
      </c>
      <c r="AB69" s="6">
        <v>1.3711309200802118</v>
      </c>
      <c r="AC69" s="6">
        <v>2.4124676163629677</v>
      </c>
      <c r="AD69" s="6">
        <v>3.0033314835362428</v>
      </c>
      <c r="AE69" s="6">
        <v>3.217141588429087</v>
      </c>
      <c r="AF69" s="6">
        <v>4.4294469180700222</v>
      </c>
      <c r="AG69" s="6">
        <v>3.4684290392049264</v>
      </c>
      <c r="AH69" s="6">
        <v>4.3243496620879327</v>
      </c>
      <c r="AI69" s="6">
        <v>3.5142566781611175</v>
      </c>
    </row>
    <row r="70" spans="8:37" x14ac:dyDescent="0.25">
      <c r="H70" t="s">
        <v>25</v>
      </c>
      <c r="I70" s="14">
        <v>1.8788294228055937</v>
      </c>
      <c r="J70" s="6">
        <v>1.2000000000000017</v>
      </c>
      <c r="K70" s="6">
        <v>1.0440306508910515</v>
      </c>
      <c r="L70" s="6">
        <v>2.1771541057077251</v>
      </c>
      <c r="M70" s="12">
        <v>0</v>
      </c>
      <c r="N70" s="6">
        <v>2.0663978319771821</v>
      </c>
      <c r="O70" s="6">
        <v>1.6911534525287779</v>
      </c>
      <c r="P70" s="6">
        <v>1.9899748742132419</v>
      </c>
      <c r="Q70" s="6">
        <v>2.222611077089288</v>
      </c>
      <c r="R70" s="13">
        <v>0.57445626465380617</v>
      </c>
      <c r="S70" s="6">
        <f t="shared" si="58"/>
        <v>1.1445523142259586</v>
      </c>
      <c r="T70" s="6">
        <v>3.1527765540868908</v>
      </c>
      <c r="U70" s="6">
        <v>1.4628738838327793</v>
      </c>
      <c r="V70" s="6">
        <v>3.8807215823864483</v>
      </c>
      <c r="W70" s="6">
        <v>3.7735924528226445</v>
      </c>
      <c r="X70" s="6">
        <v>4.1460824883255789</v>
      </c>
      <c r="Y70" s="6">
        <v>3.3481338085566432</v>
      </c>
      <c r="Z70" s="6">
        <v>1.3490737563232065</v>
      </c>
      <c r="AA70" s="6">
        <v>1.2489995996796814</v>
      </c>
      <c r="AB70" s="6">
        <v>1.1489125293076059</v>
      </c>
      <c r="AC70" s="6">
        <v>1.7888543819998348</v>
      </c>
      <c r="AD70" s="6">
        <v>1.9183326093250854</v>
      </c>
      <c r="AE70" s="6">
        <v>2.0322401432901605</v>
      </c>
      <c r="AF70" s="6">
        <v>3.3882148692194858</v>
      </c>
      <c r="AG70" s="6">
        <v>2.0856653614614209</v>
      </c>
      <c r="AH70" s="6">
        <v>2.8284271247461907</v>
      </c>
      <c r="AI70" s="6">
        <v>2.142428528562855</v>
      </c>
    </row>
    <row r="71" spans="8:37" x14ac:dyDescent="0.25">
      <c r="H71" t="s">
        <v>26</v>
      </c>
      <c r="I71" s="14">
        <v>0.58309518948452854</v>
      </c>
      <c r="J71" s="6">
        <v>3.1606961258558233</v>
      </c>
      <c r="K71" s="6">
        <v>1.4212670403551917</v>
      </c>
      <c r="L71" s="6">
        <v>1.5652475842498506</v>
      </c>
      <c r="M71" s="6">
        <v>2.0663978319771821</v>
      </c>
      <c r="N71" s="12">
        <v>0</v>
      </c>
      <c r="O71" s="6">
        <v>3.1032241298365828</v>
      </c>
      <c r="P71" s="6">
        <v>2.7694764848252453</v>
      </c>
      <c r="Q71" s="6">
        <v>3.1606961258558224</v>
      </c>
      <c r="R71" s="6">
        <v>2.0832666655999699</v>
      </c>
      <c r="S71" s="6">
        <f t="shared" si="58"/>
        <v>2.336664289109585</v>
      </c>
      <c r="T71" s="6">
        <v>4.9061186288144336</v>
      </c>
      <c r="U71" s="6">
        <v>1.4177446878757816</v>
      </c>
      <c r="V71" s="6">
        <v>3.0116440692751163</v>
      </c>
      <c r="W71" s="6">
        <v>3.9408120990476103</v>
      </c>
      <c r="X71" s="6">
        <v>5.7166423711825836</v>
      </c>
      <c r="Y71" s="6">
        <v>5.1826634079399749</v>
      </c>
      <c r="Z71" s="6">
        <v>3.0512292604784736</v>
      </c>
      <c r="AA71" s="6">
        <v>2.5980762113533196</v>
      </c>
      <c r="AB71" s="6">
        <v>1.7860571099491787</v>
      </c>
      <c r="AC71" s="6">
        <v>2.8372521918222233</v>
      </c>
      <c r="AD71" s="6">
        <v>2.7367864366808021</v>
      </c>
      <c r="AE71" s="6">
        <v>3.5468295701936423</v>
      </c>
      <c r="AF71" s="6">
        <v>5.0507425196697584</v>
      </c>
      <c r="AG71" s="6">
        <v>3.3286633954186473</v>
      </c>
      <c r="AH71" s="6">
        <v>4.2953463189829071</v>
      </c>
      <c r="AI71" s="6">
        <v>3.4727510708370684</v>
      </c>
    </row>
    <row r="72" spans="8:37" x14ac:dyDescent="0.25">
      <c r="H72" t="s">
        <v>27</v>
      </c>
      <c r="I72" s="14">
        <v>3.1288975694324059</v>
      </c>
      <c r="J72" s="6">
        <v>1.6911534525287792</v>
      </c>
      <c r="K72" s="6">
        <v>2.5219040425837003</v>
      </c>
      <c r="L72" s="6">
        <v>3.1559467676119031</v>
      </c>
      <c r="M72" s="6">
        <v>1.6911534525287779</v>
      </c>
      <c r="N72" s="6">
        <v>3.1032241298365828</v>
      </c>
      <c r="O72" s="12">
        <v>0</v>
      </c>
      <c r="P72" s="6">
        <v>3.475629439396557</v>
      </c>
      <c r="Q72" s="6">
        <v>3.4583232931581183</v>
      </c>
      <c r="R72" s="6">
        <v>2.095232683975699</v>
      </c>
      <c r="S72" s="6">
        <f t="shared" si="58"/>
        <v>1.894729532149646</v>
      </c>
      <c r="T72" s="6">
        <v>3.319638534539568</v>
      </c>
      <c r="U72" s="6">
        <v>2.8460498941515433</v>
      </c>
      <c r="V72" s="6">
        <v>4.9457052075512946</v>
      </c>
      <c r="W72" s="6">
        <v>4.6454278597347773</v>
      </c>
      <c r="X72" s="6">
        <v>4.7381430961928546</v>
      </c>
      <c r="Y72" s="6">
        <v>4.0583247775406068</v>
      </c>
      <c r="Z72" s="6">
        <v>2.2494443758404006</v>
      </c>
      <c r="AA72" s="6">
        <v>1.6062378404209043</v>
      </c>
      <c r="AB72" s="6">
        <v>1.9849433241279211</v>
      </c>
      <c r="AC72" s="6">
        <v>2.7568097504180473</v>
      </c>
      <c r="AD72" s="6">
        <v>2.0396078054371132</v>
      </c>
      <c r="AE72" s="6">
        <v>2.5278449319529104</v>
      </c>
      <c r="AF72" s="6">
        <v>3.6083237105337456</v>
      </c>
      <c r="AG72" s="6">
        <v>2.5903667693977246</v>
      </c>
      <c r="AH72" s="6">
        <v>3.095157508108433</v>
      </c>
      <c r="AI72" s="6">
        <v>2.9715315916207272</v>
      </c>
    </row>
    <row r="73" spans="8:37" x14ac:dyDescent="0.25">
      <c r="H73" t="s">
        <v>28</v>
      </c>
      <c r="I73" s="14">
        <v>2.3811761799581324</v>
      </c>
      <c r="J73" s="6">
        <v>2.1725560982400451</v>
      </c>
      <c r="K73" s="6">
        <v>1.6970562748477114</v>
      </c>
      <c r="L73" s="6">
        <v>2.5651510676761315</v>
      </c>
      <c r="M73" s="6">
        <v>1.9899748742132419</v>
      </c>
      <c r="N73" s="6">
        <v>2.7694764848252453</v>
      </c>
      <c r="O73" s="6">
        <v>3.475629439396557</v>
      </c>
      <c r="P73" s="12">
        <v>0</v>
      </c>
      <c r="Q73" s="6">
        <v>1.1045361017187294</v>
      </c>
      <c r="R73" s="6">
        <v>1.7058722109231974</v>
      </c>
      <c r="S73" s="6">
        <f t="shared" si="58"/>
        <v>1.9000000000000008</v>
      </c>
      <c r="T73" s="6">
        <v>3.2093613071762452</v>
      </c>
      <c r="U73" s="6">
        <v>1.6370705543744886</v>
      </c>
      <c r="V73" s="6">
        <v>3.0822070014844885</v>
      </c>
      <c r="W73" s="6">
        <v>2.8809720581775919</v>
      </c>
      <c r="X73" s="6">
        <v>3.5142566781611211</v>
      </c>
      <c r="Y73" s="6">
        <v>2.9580398915498076</v>
      </c>
      <c r="Z73" s="6">
        <v>2.0199009876724152</v>
      </c>
      <c r="AA73" s="6">
        <v>2.2671568097509263</v>
      </c>
      <c r="AB73" s="6">
        <v>2.3194827009486412</v>
      </c>
      <c r="AC73" s="6">
        <v>1.4071247279470331</v>
      </c>
      <c r="AD73" s="6">
        <v>2.8530685235374236</v>
      </c>
      <c r="AE73" s="6">
        <v>2.0223748416156719</v>
      </c>
      <c r="AF73" s="6">
        <v>3.1240998703626648</v>
      </c>
      <c r="AG73" s="6">
        <v>2.0904544960366911</v>
      </c>
      <c r="AH73" s="6">
        <v>2.9291637031753663</v>
      </c>
      <c r="AI73" s="6">
        <v>1.8303005217723152</v>
      </c>
    </row>
    <row r="74" spans="8:37" x14ac:dyDescent="0.25">
      <c r="H74" t="s">
        <v>29</v>
      </c>
      <c r="I74" s="14">
        <v>2.9308701779505713</v>
      </c>
      <c r="J74" s="6">
        <v>2.1213203435596424</v>
      </c>
      <c r="K74" s="6">
        <v>2.2803508501982739</v>
      </c>
      <c r="L74" s="6">
        <v>3.3256578296631791</v>
      </c>
      <c r="M74" s="6">
        <v>2.222611077089288</v>
      </c>
      <c r="N74" s="6">
        <v>3.1606961258558224</v>
      </c>
      <c r="O74" s="6">
        <v>3.4583232931581183</v>
      </c>
      <c r="P74" s="6">
        <v>1.1045361017187294</v>
      </c>
      <c r="Q74" s="12">
        <v>0</v>
      </c>
      <c r="R74" s="6">
        <v>2.1517434791350003</v>
      </c>
      <c r="S74" s="6">
        <f t="shared" si="58"/>
        <v>2.0174241001832027</v>
      </c>
      <c r="T74" s="6">
        <v>2.6</v>
      </c>
      <c r="U74" s="6">
        <v>2.2583179581272419</v>
      </c>
      <c r="V74" s="6">
        <v>2.9966648127543398</v>
      </c>
      <c r="W74" s="6">
        <v>2.0880613017821124</v>
      </c>
      <c r="X74" s="6">
        <v>2.7549954627911832</v>
      </c>
      <c r="Y74" s="6">
        <v>2.951270912674739</v>
      </c>
      <c r="Z74" s="6">
        <v>2.5573423705088825</v>
      </c>
      <c r="AA74" s="6">
        <v>2.5729360660537197</v>
      </c>
      <c r="AB74" s="6">
        <v>2.7676705006196101</v>
      </c>
      <c r="AC74" s="6">
        <v>1.5937377450509227</v>
      </c>
      <c r="AD74" s="6">
        <v>2.5495097567963922</v>
      </c>
      <c r="AE74" s="6">
        <v>1.8193405398660241</v>
      </c>
      <c r="AF74" s="6">
        <v>3.016620625799673</v>
      </c>
      <c r="AG74" s="6">
        <v>1.4106735979665879</v>
      </c>
      <c r="AH74" s="6">
        <v>2.2715633383201119</v>
      </c>
      <c r="AI74" s="6">
        <v>1.1958260743101394</v>
      </c>
    </row>
    <row r="75" spans="8:37" x14ac:dyDescent="0.25">
      <c r="H75" t="s">
        <v>30</v>
      </c>
      <c r="I75" s="14">
        <v>1.8110770276274879</v>
      </c>
      <c r="J75" s="6">
        <v>1.4594519519326408</v>
      </c>
      <c r="K75" s="6">
        <v>0.94868329805051377</v>
      </c>
      <c r="L75" s="6">
        <v>2.0322401432901613</v>
      </c>
      <c r="M75" s="13">
        <v>0.57445626465380617</v>
      </c>
      <c r="N75" s="6">
        <v>2.0832666655999699</v>
      </c>
      <c r="O75" s="6">
        <v>2.095232683975699</v>
      </c>
      <c r="P75" s="6">
        <v>1.7058722109231974</v>
      </c>
      <c r="Q75" s="6">
        <v>2.1517434791350003</v>
      </c>
      <c r="R75" s="12">
        <v>0</v>
      </c>
      <c r="S75" s="6">
        <f t="shared" si="58"/>
        <v>1.4212670403551877</v>
      </c>
      <c r="T75" s="6">
        <v>3.3719430600174709</v>
      </c>
      <c r="U75" s="6">
        <v>1.3820274961085279</v>
      </c>
      <c r="V75" s="6">
        <v>3.9025632602175713</v>
      </c>
      <c r="W75" s="6">
        <v>3.8613469152615676</v>
      </c>
      <c r="X75" s="6">
        <v>4.1665333311999309</v>
      </c>
      <c r="Y75" s="6">
        <v>3.2310988842806987</v>
      </c>
      <c r="Z75" s="6">
        <v>1.2288205727444497</v>
      </c>
      <c r="AA75" s="6">
        <v>1.2529964086141658</v>
      </c>
      <c r="AB75" s="6">
        <v>1.3453624047073747</v>
      </c>
      <c r="AC75" s="6">
        <v>1.8303005217723158</v>
      </c>
      <c r="AD75" s="6">
        <v>2.3895606290697047</v>
      </c>
      <c r="AE75" s="6">
        <v>2.1817424229271434</v>
      </c>
      <c r="AF75" s="6">
        <v>3.4539832078341073</v>
      </c>
      <c r="AG75" s="6">
        <v>2.249444375840397</v>
      </c>
      <c r="AH75" s="6">
        <v>3.1352830813181765</v>
      </c>
      <c r="AI75" s="6">
        <v>2.3194827009486385</v>
      </c>
    </row>
    <row r="76" spans="8:37" x14ac:dyDescent="0.25">
      <c r="H76" t="s">
        <v>52</v>
      </c>
      <c r="I76" s="14">
        <v>2.1679483388678804</v>
      </c>
      <c r="J76" s="6">
        <v>1.2609520212918501</v>
      </c>
      <c r="K76" s="6">
        <v>1.4798648586948688</v>
      </c>
      <c r="L76" s="6">
        <v>2.3173260452512916</v>
      </c>
      <c r="M76" s="6">
        <v>1.1445523142259586</v>
      </c>
      <c r="N76" s="6">
        <v>2.336664289109585</v>
      </c>
      <c r="O76" s="6">
        <v>1.894729532149646</v>
      </c>
      <c r="P76" s="6">
        <v>1.9000000000000008</v>
      </c>
      <c r="Q76" s="6">
        <v>2.0174241001832027</v>
      </c>
      <c r="R76" s="6">
        <v>1.4212670403551877</v>
      </c>
      <c r="S76" s="12">
        <v>0</v>
      </c>
      <c r="T76" s="6">
        <v>2.7730849247724128</v>
      </c>
      <c r="U76" s="6">
        <v>1.5198684153570616</v>
      </c>
      <c r="V76" s="6">
        <v>3.63455636907725</v>
      </c>
      <c r="W76" s="6">
        <v>3.4073450074801706</v>
      </c>
      <c r="X76" s="6">
        <v>3.939543120718445</v>
      </c>
      <c r="Y76" s="6">
        <v>3.5637059362410892</v>
      </c>
      <c r="Z76" s="6">
        <v>1.8466185312619345</v>
      </c>
      <c r="AA76" s="6">
        <v>1.2288205727444501</v>
      </c>
      <c r="AB76" s="6">
        <v>1.3076696830621983</v>
      </c>
      <c r="AC76" s="6">
        <v>1.2288205727444537</v>
      </c>
      <c r="AD76" s="6">
        <v>1.4933184523068124</v>
      </c>
      <c r="AE76" s="6">
        <v>1.4071247279470327</v>
      </c>
      <c r="AF76" s="6">
        <v>2.9444863728670914</v>
      </c>
      <c r="AG76" s="6">
        <v>1.5684387141358156</v>
      </c>
      <c r="AH76" s="6">
        <v>2.3769728648009476</v>
      </c>
      <c r="AI76" s="6">
        <v>1.7435595774162733</v>
      </c>
    </row>
    <row r="77" spans="8:37" x14ac:dyDescent="0.25">
      <c r="H77" t="s">
        <v>32</v>
      </c>
      <c r="I77" s="14">
        <v>4.7085029467974246</v>
      </c>
      <c r="J77" s="6">
        <v>2.0639767440550294</v>
      </c>
      <c r="K77" s="6">
        <v>3.8444765573482154</v>
      </c>
      <c r="L77" s="6">
        <v>4.8311489316724678</v>
      </c>
      <c r="M77" s="6">
        <v>3.1527765540868908</v>
      </c>
      <c r="N77" s="6">
        <v>4.9061186288144336</v>
      </c>
      <c r="O77" s="6">
        <v>3.319638534539568</v>
      </c>
      <c r="P77" s="6">
        <v>3.2093613071762452</v>
      </c>
      <c r="Q77" s="6">
        <v>2.6</v>
      </c>
      <c r="R77" s="6">
        <v>3.3719430600174709</v>
      </c>
      <c r="S77" s="6">
        <f>MAX(S46,AC46)</f>
        <v>2.7730849247724128</v>
      </c>
      <c r="T77" s="12">
        <v>0</v>
      </c>
      <c r="U77" s="6">
        <v>3.9191835884530852</v>
      </c>
      <c r="V77" s="6">
        <v>5.0139804546886717</v>
      </c>
      <c r="W77" s="6">
        <v>3.6193922141707731</v>
      </c>
      <c r="X77" s="6">
        <v>1.977371993328519</v>
      </c>
      <c r="Y77" s="6">
        <v>2.3345235059857488</v>
      </c>
      <c r="Z77" s="6">
        <v>2.9999999999999969</v>
      </c>
      <c r="AA77" s="6">
        <v>3.2310988842807</v>
      </c>
      <c r="AB77" s="6">
        <v>3.7040518354904255</v>
      </c>
      <c r="AC77" s="6">
        <v>2.6153393661244029</v>
      </c>
      <c r="AD77" s="6">
        <v>2.8142494558940592</v>
      </c>
      <c r="AE77" s="6">
        <v>1.7406895185529196</v>
      </c>
      <c r="AF77" s="6">
        <v>1.7492855684535926</v>
      </c>
      <c r="AG77" s="6">
        <v>2.03224014329016</v>
      </c>
      <c r="AH77" s="6">
        <v>1.0295630140987029</v>
      </c>
      <c r="AI77" s="6">
        <v>1.6703293088490068</v>
      </c>
    </row>
    <row r="78" spans="8:37" x14ac:dyDescent="0.25">
      <c r="H78" t="s">
        <v>33</v>
      </c>
      <c r="I78" s="14">
        <v>0.97467943448089855</v>
      </c>
      <c r="J78" s="6">
        <v>2.2583179581272437</v>
      </c>
      <c r="K78" s="6">
        <v>0.58309518948452854</v>
      </c>
      <c r="L78" s="6">
        <v>1.174734012447074</v>
      </c>
      <c r="M78" s="6">
        <v>1.4628738838327793</v>
      </c>
      <c r="N78" s="6">
        <v>1.4177446878757816</v>
      </c>
      <c r="O78" s="6">
        <v>2.8460498941515433</v>
      </c>
      <c r="P78" s="6">
        <v>1.6370705543744886</v>
      </c>
      <c r="Q78" s="6">
        <v>2.2583179581272419</v>
      </c>
      <c r="R78" s="6">
        <v>1.3820274961085279</v>
      </c>
      <c r="S78" s="6">
        <f t="shared" ref="S78:S85" si="59">MAX(S47,AC47)</f>
        <v>1.5198684153570616</v>
      </c>
      <c r="T78" s="6">
        <v>3.9191835884530852</v>
      </c>
      <c r="U78" s="12">
        <v>0</v>
      </c>
      <c r="V78" s="6">
        <v>2.8530685235374174</v>
      </c>
      <c r="W78" s="6">
        <v>3.4438350715445143</v>
      </c>
      <c r="X78" s="6">
        <v>4.7864391775097301</v>
      </c>
      <c r="Y78" s="6">
        <v>4.0484564959994325</v>
      </c>
      <c r="Z78" s="6">
        <v>1.9748417658131523</v>
      </c>
      <c r="AA78" s="6">
        <v>1.8708286933869722</v>
      </c>
      <c r="AB78" s="6">
        <v>1.0677078252031342</v>
      </c>
      <c r="AC78" s="6">
        <v>1.5937377450509245</v>
      </c>
      <c r="AD78" s="6">
        <v>2.2671568097509267</v>
      </c>
      <c r="AE78" s="6">
        <v>2.4310491562286458</v>
      </c>
      <c r="AF78" s="6">
        <v>3.8026306683663091</v>
      </c>
      <c r="AG78" s="6">
        <v>2.5709920264364867</v>
      </c>
      <c r="AH78" s="6">
        <v>3.3734255586866002</v>
      </c>
      <c r="AI78" s="6">
        <v>2.4718414188616546</v>
      </c>
    </row>
    <row r="79" spans="8:37" x14ac:dyDescent="0.25">
      <c r="H79" t="s">
        <v>35</v>
      </c>
      <c r="I79" s="14">
        <v>3.004995840263343</v>
      </c>
      <c r="J79" s="6">
        <v>4.3104524124504611</v>
      </c>
      <c r="K79" s="6">
        <v>3.2832910318763968</v>
      </c>
      <c r="L79" s="6">
        <v>3.4322004603460994</v>
      </c>
      <c r="M79" s="6">
        <v>3.8807215823864483</v>
      </c>
      <c r="N79" s="6">
        <v>3.0116440692751163</v>
      </c>
      <c r="O79" s="6">
        <v>4.9457052075512946</v>
      </c>
      <c r="P79" s="6">
        <v>3.0822070014844885</v>
      </c>
      <c r="Q79" s="6">
        <v>2.9966648127543398</v>
      </c>
      <c r="R79" s="6">
        <v>3.9025632602175713</v>
      </c>
      <c r="S79" s="6">
        <f t="shared" si="59"/>
        <v>3.63455636907725</v>
      </c>
      <c r="T79" s="6">
        <v>5.0139804546886717</v>
      </c>
      <c r="U79" s="6">
        <v>2.8530685235374174</v>
      </c>
      <c r="V79" s="12">
        <v>0</v>
      </c>
      <c r="W79" s="6">
        <v>2.1213203435596464</v>
      </c>
      <c r="X79" s="6">
        <v>5.4506880299646596</v>
      </c>
      <c r="Y79" s="6">
        <v>5.7922361830298303</v>
      </c>
      <c r="Z79" s="6">
        <v>4.5387222871640862</v>
      </c>
      <c r="AA79" s="6">
        <v>4.1158231254513353</v>
      </c>
      <c r="AB79" s="6">
        <v>3.6027767069303627</v>
      </c>
      <c r="AC79" s="6">
        <v>3.0983866769659305</v>
      </c>
      <c r="AD79" s="6">
        <v>3.364520768252143</v>
      </c>
      <c r="AE79" s="6">
        <v>3.8301436004411111</v>
      </c>
      <c r="AF79" s="6">
        <v>5.1439284598446759</v>
      </c>
      <c r="AG79" s="6">
        <v>3.4394767043839667</v>
      </c>
      <c r="AH79" s="6">
        <v>4.1976183723630722</v>
      </c>
      <c r="AI79" s="6">
        <v>3.4249087579087427</v>
      </c>
    </row>
    <row r="80" spans="8:37" x14ac:dyDescent="0.25">
      <c r="H80" t="s">
        <v>36</v>
      </c>
      <c r="I80" s="14">
        <v>3.9127995093027756</v>
      </c>
      <c r="J80" s="6">
        <v>3.7094473981982845</v>
      </c>
      <c r="K80" s="6">
        <v>3.6796738985948205</v>
      </c>
      <c r="L80" s="6">
        <v>4.3931765272977623</v>
      </c>
      <c r="M80" s="6">
        <v>3.7735924528226445</v>
      </c>
      <c r="N80" s="6">
        <v>3.9408120990476103</v>
      </c>
      <c r="O80" s="6">
        <v>4.6454278597347773</v>
      </c>
      <c r="P80" s="6">
        <v>2.8809720581775919</v>
      </c>
      <c r="Q80" s="6">
        <v>2.0880613017821124</v>
      </c>
      <c r="R80" s="6">
        <v>3.8613469152615676</v>
      </c>
      <c r="S80" s="6">
        <f t="shared" si="59"/>
        <v>3.4073450074801706</v>
      </c>
      <c r="T80" s="6">
        <v>3.6193922141707731</v>
      </c>
      <c r="U80" s="6">
        <v>3.4438350715445143</v>
      </c>
      <c r="V80" s="6">
        <v>2.1213203435596464</v>
      </c>
      <c r="W80" s="12">
        <v>0</v>
      </c>
      <c r="X80" s="6">
        <v>3.7188707963574097</v>
      </c>
      <c r="Y80" s="6">
        <v>4.7780749261601159</v>
      </c>
      <c r="Z80" s="6">
        <v>4.3680659335683121</v>
      </c>
      <c r="AA80" s="6">
        <v>3.9924929555354285</v>
      </c>
      <c r="AB80" s="6">
        <v>3.9774363602702709</v>
      </c>
      <c r="AC80" s="6">
        <v>2.8390139133156773</v>
      </c>
      <c r="AD80" s="6">
        <v>3.0430248109405897</v>
      </c>
      <c r="AE80" s="6">
        <v>3.0610455730027932</v>
      </c>
      <c r="AF80" s="6">
        <v>4.190465367951397</v>
      </c>
      <c r="AG80" s="6">
        <v>2.3473389188611011</v>
      </c>
      <c r="AH80" s="6">
        <v>2.9461839725312502</v>
      </c>
      <c r="AI80" s="6">
        <v>2.3895606290697073</v>
      </c>
    </row>
    <row r="81" spans="8:36" x14ac:dyDescent="0.25">
      <c r="H81" t="s">
        <v>37</v>
      </c>
      <c r="I81" s="14">
        <v>5.5027265968790458</v>
      </c>
      <c r="J81" s="6">
        <v>3.3451457367355473</v>
      </c>
      <c r="K81" s="6">
        <v>4.6786750261158341</v>
      </c>
      <c r="L81" s="6">
        <v>5.8077534382926448</v>
      </c>
      <c r="M81" s="6">
        <v>4.1460824883255789</v>
      </c>
      <c r="N81" s="6">
        <v>5.7166423711825836</v>
      </c>
      <c r="O81" s="6">
        <v>4.7381430961928546</v>
      </c>
      <c r="P81" s="6">
        <v>3.5142566781611211</v>
      </c>
      <c r="Q81" s="6">
        <v>2.7549954627911832</v>
      </c>
      <c r="R81" s="6">
        <v>4.1665333311999309</v>
      </c>
      <c r="S81" s="6">
        <f t="shared" si="59"/>
        <v>3.939543120718445</v>
      </c>
      <c r="T81" s="6">
        <v>1.977371993328519</v>
      </c>
      <c r="U81" s="6">
        <v>4.7864391775097301</v>
      </c>
      <c r="V81" s="6">
        <v>5.4506880299646596</v>
      </c>
      <c r="W81" s="6">
        <v>3.7188707963574097</v>
      </c>
      <c r="X81" s="12">
        <v>0</v>
      </c>
      <c r="Y81" s="6">
        <v>2.3579652245103211</v>
      </c>
      <c r="Z81" s="6">
        <v>4.0459856648287813</v>
      </c>
      <c r="AA81" s="6">
        <v>4.3600458713183263</v>
      </c>
      <c r="AB81" s="6">
        <v>4.9325449820554104</v>
      </c>
      <c r="AC81" s="6">
        <v>3.6592348927063987</v>
      </c>
      <c r="AD81" s="6">
        <v>4.2461747491124289</v>
      </c>
      <c r="AE81" s="6">
        <v>3.0692018506445602</v>
      </c>
      <c r="AF81" s="6">
        <v>3.0248966924508394</v>
      </c>
      <c r="AG81" s="6">
        <v>2.8879058156387303</v>
      </c>
      <c r="AH81" s="6">
        <v>2.5903667693977273</v>
      </c>
      <c r="AI81" s="6">
        <v>2.6038433132583081</v>
      </c>
    </row>
    <row r="82" spans="8:36" x14ac:dyDescent="0.25">
      <c r="H82" t="s">
        <v>38</v>
      </c>
      <c r="I82" s="14">
        <v>4.8124837662063866</v>
      </c>
      <c r="J82" s="6">
        <v>2.5709920264364867</v>
      </c>
      <c r="K82" s="6">
        <v>3.8561638969317666</v>
      </c>
      <c r="L82" s="6">
        <v>4.8218253804964792</v>
      </c>
      <c r="M82" s="6">
        <v>3.3481338085566432</v>
      </c>
      <c r="N82" s="6">
        <v>5.1826634079399749</v>
      </c>
      <c r="O82" s="6">
        <v>4.0583247775406068</v>
      </c>
      <c r="P82" s="6">
        <v>2.9580398915498076</v>
      </c>
      <c r="Q82" s="6">
        <v>2.951270912674739</v>
      </c>
      <c r="R82" s="6">
        <v>3.2310988842806987</v>
      </c>
      <c r="S82" s="6">
        <f t="shared" si="59"/>
        <v>3.5637059362410892</v>
      </c>
      <c r="T82" s="6">
        <v>2.3345235059857488</v>
      </c>
      <c r="U82" s="6">
        <v>4.0484564959994325</v>
      </c>
      <c r="V82" s="6">
        <v>5.7922361830298303</v>
      </c>
      <c r="W82" s="6">
        <v>4.7780749261601159</v>
      </c>
      <c r="X82" s="6">
        <v>2.3579652245103211</v>
      </c>
      <c r="Y82" s="12">
        <v>0</v>
      </c>
      <c r="Z82" s="6">
        <v>2.5903667693977219</v>
      </c>
      <c r="AA82" s="6">
        <v>3.4942810419312251</v>
      </c>
      <c r="AB82" s="6">
        <v>4.0360872141221131</v>
      </c>
      <c r="AC82" s="6">
        <v>3.1480152477394401</v>
      </c>
      <c r="AD82" s="6">
        <v>4.1892720131306831</v>
      </c>
      <c r="AE82" s="6">
        <v>2.6981475126464081</v>
      </c>
      <c r="AF82" s="6">
        <v>2.3345235059857505</v>
      </c>
      <c r="AG82" s="6">
        <v>3.2218007387174024</v>
      </c>
      <c r="AH82" s="6">
        <v>3.0049958402633448</v>
      </c>
      <c r="AI82" s="6">
        <v>2.7531799795872383</v>
      </c>
    </row>
    <row r="83" spans="8:36" x14ac:dyDescent="0.25">
      <c r="H83" t="s">
        <v>39</v>
      </c>
      <c r="I83" s="14">
        <v>2.6739483914241911</v>
      </c>
      <c r="J83" s="6">
        <v>1.2409673645990822</v>
      </c>
      <c r="K83" s="6">
        <v>1.7578395831246925</v>
      </c>
      <c r="L83" s="6">
        <v>2.4331050121192925</v>
      </c>
      <c r="M83" s="6">
        <v>1.3490737563232065</v>
      </c>
      <c r="N83" s="6">
        <v>3.0512292604784736</v>
      </c>
      <c r="O83" s="6">
        <v>2.2494443758404006</v>
      </c>
      <c r="P83" s="6">
        <v>2.0199009876724152</v>
      </c>
      <c r="Q83" s="6">
        <v>2.5573423705088825</v>
      </c>
      <c r="R83" s="6">
        <v>1.2288205727444497</v>
      </c>
      <c r="S83" s="6">
        <f t="shared" si="59"/>
        <v>1.8466185312619345</v>
      </c>
      <c r="T83" s="6">
        <v>2.9999999999999969</v>
      </c>
      <c r="U83" s="6">
        <v>1.9748417658131523</v>
      </c>
      <c r="V83" s="6">
        <v>4.5387222871640862</v>
      </c>
      <c r="W83" s="6">
        <v>4.3680659335683121</v>
      </c>
      <c r="X83" s="6">
        <v>4.0459856648287813</v>
      </c>
      <c r="Y83" s="6">
        <v>2.5903667693977219</v>
      </c>
      <c r="Z83" s="12">
        <v>0</v>
      </c>
      <c r="AA83" s="6">
        <v>1.3784048752090197</v>
      </c>
      <c r="AB83" s="6">
        <v>1.6309506430300098</v>
      </c>
      <c r="AC83" s="6">
        <v>1.7492855684535926</v>
      </c>
      <c r="AD83" s="6">
        <v>2.672077843177477</v>
      </c>
      <c r="AE83" s="6">
        <v>1.8627936010197159</v>
      </c>
      <c r="AF83" s="6">
        <v>2.6419689627245777</v>
      </c>
      <c r="AG83" s="6">
        <v>2.5357444666211921</v>
      </c>
      <c r="AH83" s="6">
        <v>2.9461839725312444</v>
      </c>
      <c r="AI83" s="6">
        <v>2.3515952032609664</v>
      </c>
    </row>
    <row r="84" spans="8:36" x14ac:dyDescent="0.25">
      <c r="H84" t="s">
        <v>40</v>
      </c>
      <c r="I84" s="14">
        <v>2.4269322199023238</v>
      </c>
      <c r="J84" s="6">
        <v>1.3856406460551005</v>
      </c>
      <c r="K84" s="6">
        <v>1.6431676725154987</v>
      </c>
      <c r="L84" s="6">
        <v>2.1540659228538064</v>
      </c>
      <c r="M84" s="6">
        <v>1.2489995996796814</v>
      </c>
      <c r="N84" s="6">
        <v>2.5980762113533196</v>
      </c>
      <c r="O84" s="6">
        <v>1.6062378404209043</v>
      </c>
      <c r="P84" s="6">
        <v>2.2671568097509263</v>
      </c>
      <c r="Q84" s="6">
        <v>2.5729360660537197</v>
      </c>
      <c r="R84" s="6">
        <v>1.2529964086141658</v>
      </c>
      <c r="S84" s="6">
        <f t="shared" si="59"/>
        <v>1.2288205727444501</v>
      </c>
      <c r="T84" s="6">
        <v>3.2310988842807</v>
      </c>
      <c r="U84" s="6">
        <v>1.8708286933869722</v>
      </c>
      <c r="V84" s="6">
        <v>4.1158231254513353</v>
      </c>
      <c r="W84" s="6">
        <v>3.9924929555354285</v>
      </c>
      <c r="X84" s="6">
        <v>4.3600458713183263</v>
      </c>
      <c r="Y84" s="6">
        <v>3.4942810419312251</v>
      </c>
      <c r="Z84" s="6">
        <v>1.3784048752090197</v>
      </c>
      <c r="AA84" s="12">
        <v>0</v>
      </c>
      <c r="AB84" s="6">
        <v>1.3564659966250541</v>
      </c>
      <c r="AC84" s="6">
        <v>1.6911534525287788</v>
      </c>
      <c r="AD84" s="6">
        <v>2.1771541057077255</v>
      </c>
      <c r="AE84" s="6">
        <v>1.813835714721705</v>
      </c>
      <c r="AF84" s="6">
        <v>2.9933259094191511</v>
      </c>
      <c r="AG84" s="6">
        <v>2.0469489490458717</v>
      </c>
      <c r="AH84" s="6">
        <v>3.0099833886584824</v>
      </c>
      <c r="AI84" s="6">
        <v>2.4392621835300932</v>
      </c>
    </row>
    <row r="85" spans="8:36" x14ac:dyDescent="0.25">
      <c r="H85" t="s">
        <v>41</v>
      </c>
      <c r="I85" s="14">
        <v>1.5394804318340705</v>
      </c>
      <c r="J85" s="6">
        <v>1.8330302779823351</v>
      </c>
      <c r="K85" s="6">
        <v>1.0099504938362103</v>
      </c>
      <c r="L85" s="6">
        <v>1.3711309200802118</v>
      </c>
      <c r="M85" s="6">
        <v>1.1489125293076059</v>
      </c>
      <c r="N85" s="6">
        <v>1.7860571099491787</v>
      </c>
      <c r="O85" s="6">
        <v>1.9849433241279211</v>
      </c>
      <c r="P85" s="6">
        <v>2.3194827009486412</v>
      </c>
      <c r="Q85" s="6">
        <v>2.7676705006196101</v>
      </c>
      <c r="R85" s="6">
        <v>1.3453624047073747</v>
      </c>
      <c r="S85" s="6">
        <f t="shared" si="59"/>
        <v>1.3076696830621983</v>
      </c>
      <c r="T85" s="6">
        <v>3.7040518354904255</v>
      </c>
      <c r="U85" s="6">
        <v>1.0677078252031342</v>
      </c>
      <c r="V85" s="6">
        <v>3.6027767069303627</v>
      </c>
      <c r="W85" s="6">
        <v>3.9774363602702709</v>
      </c>
      <c r="X85" s="6">
        <v>4.9325449820554104</v>
      </c>
      <c r="Y85" s="6">
        <v>4.0360872141221131</v>
      </c>
      <c r="Z85" s="6">
        <v>1.6309506430300098</v>
      </c>
      <c r="AA85" s="6">
        <v>1.3564659966250541</v>
      </c>
      <c r="AB85" s="12">
        <v>0</v>
      </c>
      <c r="AC85" s="6">
        <v>1.7146428199482251</v>
      </c>
      <c r="AD85" s="6">
        <v>1.8601075237738263</v>
      </c>
      <c r="AE85" s="6">
        <v>2.2472205054244241</v>
      </c>
      <c r="AF85" s="6">
        <v>3.555277766926233</v>
      </c>
      <c r="AG85" s="6">
        <v>2.5748786379167452</v>
      </c>
      <c r="AH85" s="6">
        <v>3.1968734726291541</v>
      </c>
      <c r="AI85" s="6">
        <v>2.5748786379167456</v>
      </c>
    </row>
    <row r="86" spans="8:36" x14ac:dyDescent="0.25">
      <c r="H86" t="s">
        <v>43</v>
      </c>
      <c r="I86" s="14">
        <v>2.5278449319529122</v>
      </c>
      <c r="J86" s="6">
        <v>1.5620499351813326</v>
      </c>
      <c r="K86" s="6">
        <v>1.7888543819998317</v>
      </c>
      <c r="L86" s="6">
        <v>2.4124676163629677</v>
      </c>
      <c r="M86" s="6">
        <v>1.7888543819998348</v>
      </c>
      <c r="N86" s="6">
        <v>2.8372521918222233</v>
      </c>
      <c r="O86" s="6">
        <v>2.7568097504180473</v>
      </c>
      <c r="P86" s="6">
        <v>1.4071247279470331</v>
      </c>
      <c r="Q86" s="6">
        <v>1.5937377450509227</v>
      </c>
      <c r="R86" s="6">
        <v>1.8303005217723158</v>
      </c>
      <c r="S86" s="6">
        <f>MAX(S56,AC56)</f>
        <v>1.2288205727444537</v>
      </c>
      <c r="T86" s="6">
        <v>2.6153393661244029</v>
      </c>
      <c r="U86" s="6">
        <v>1.5937377450509245</v>
      </c>
      <c r="V86" s="6">
        <v>3.0983866769659305</v>
      </c>
      <c r="W86" s="6">
        <v>2.8390139133156773</v>
      </c>
      <c r="X86" s="6">
        <v>3.6592348927063987</v>
      </c>
      <c r="Y86" s="6">
        <v>3.1480152477394401</v>
      </c>
      <c r="Z86" s="6">
        <v>1.7492855684535926</v>
      </c>
      <c r="AA86" s="6">
        <v>1.6911534525287788</v>
      </c>
      <c r="AB86" s="6">
        <v>1.7146428199482251</v>
      </c>
      <c r="AC86" s="12">
        <v>0</v>
      </c>
      <c r="AD86" s="6">
        <v>1.8547236990991396</v>
      </c>
      <c r="AE86" s="6">
        <v>0.98488578017961148</v>
      </c>
      <c r="AF86" s="6">
        <v>2.3323807579381208</v>
      </c>
      <c r="AG86" s="6">
        <v>1.5459624833740313</v>
      </c>
      <c r="AH86" s="6">
        <v>2.1213203435596406</v>
      </c>
      <c r="AI86" s="6">
        <v>1.3152946437965893</v>
      </c>
    </row>
    <row r="87" spans="8:36" x14ac:dyDescent="0.25">
      <c r="H87" t="s">
        <v>44</v>
      </c>
      <c r="I87" s="14">
        <v>2.7477263328068191</v>
      </c>
      <c r="J87" s="6">
        <v>1.8439088914585786</v>
      </c>
      <c r="K87" s="6">
        <v>2.3151673805580431</v>
      </c>
      <c r="L87" s="6">
        <v>3.0033314835362428</v>
      </c>
      <c r="M87" s="6">
        <v>1.9183326093250854</v>
      </c>
      <c r="N87" s="6">
        <v>2.7367864366808021</v>
      </c>
      <c r="O87" s="6">
        <v>2.0396078054371132</v>
      </c>
      <c r="P87" s="6">
        <v>2.8530685235374236</v>
      </c>
      <c r="Q87" s="6">
        <v>2.5495097567963922</v>
      </c>
      <c r="R87" s="6">
        <v>2.3895606290697047</v>
      </c>
      <c r="S87" s="6">
        <f t="shared" ref="S87:S92" si="60">MAX(S57,AC57)</f>
        <v>1.4933184523068124</v>
      </c>
      <c r="T87" s="6">
        <v>2.8142494558940592</v>
      </c>
      <c r="U87" s="6">
        <v>2.2671568097509267</v>
      </c>
      <c r="V87" s="6">
        <v>3.364520768252143</v>
      </c>
      <c r="W87" s="6">
        <v>3.0430248109405897</v>
      </c>
      <c r="X87" s="6">
        <v>4.2461747491124289</v>
      </c>
      <c r="Y87" s="6">
        <v>4.1892720131306831</v>
      </c>
      <c r="Z87" s="6">
        <v>2.672077843177477</v>
      </c>
      <c r="AA87" s="6">
        <v>2.1771541057077255</v>
      </c>
      <c r="AB87" s="6">
        <v>1.8601075237738263</v>
      </c>
      <c r="AC87" s="6">
        <v>1.8547236990991396</v>
      </c>
      <c r="AD87" s="12">
        <v>0</v>
      </c>
      <c r="AE87" s="6">
        <v>1.857417562100673</v>
      </c>
      <c r="AF87" s="6">
        <v>3.2863353450310004</v>
      </c>
      <c r="AG87" s="6">
        <v>1.7748239349298836</v>
      </c>
      <c r="AH87" s="6">
        <v>2.0049937655763421</v>
      </c>
      <c r="AI87" s="6">
        <v>1.8574175621006725</v>
      </c>
    </row>
    <row r="88" spans="8:36" x14ac:dyDescent="0.25">
      <c r="H88" t="s">
        <v>45</v>
      </c>
      <c r="I88" s="14">
        <v>3.3045423283716659</v>
      </c>
      <c r="J88" s="6">
        <v>1.1874342087037935</v>
      </c>
      <c r="K88" s="6">
        <v>2.4637369989509836</v>
      </c>
      <c r="L88" s="6">
        <v>3.217141588429087</v>
      </c>
      <c r="M88" s="6">
        <v>2.0322401432901605</v>
      </c>
      <c r="N88" s="6">
        <v>3.5468295701936423</v>
      </c>
      <c r="O88" s="6">
        <v>2.5278449319529104</v>
      </c>
      <c r="P88" s="6">
        <v>2.0223748416156719</v>
      </c>
      <c r="Q88" s="6">
        <v>1.8193405398660241</v>
      </c>
      <c r="R88" s="6">
        <v>2.1817424229271434</v>
      </c>
      <c r="S88" s="6">
        <f t="shared" si="60"/>
        <v>1.4071247279470327</v>
      </c>
      <c r="T88" s="6">
        <v>1.7406895185529196</v>
      </c>
      <c r="U88" s="6">
        <v>2.4310491562286458</v>
      </c>
      <c r="V88" s="6">
        <v>3.8301436004411111</v>
      </c>
      <c r="W88" s="6">
        <v>3.0610455730027932</v>
      </c>
      <c r="X88" s="6">
        <v>3.0692018506445602</v>
      </c>
      <c r="Y88" s="6">
        <v>2.6981475126464081</v>
      </c>
      <c r="Z88" s="6">
        <v>1.8627936010197159</v>
      </c>
      <c r="AA88" s="6">
        <v>1.813835714721705</v>
      </c>
      <c r="AB88" s="6">
        <v>2.2472205054244241</v>
      </c>
      <c r="AC88" s="6">
        <v>0.98488578017961148</v>
      </c>
      <c r="AD88" s="6">
        <v>1.857417562100673</v>
      </c>
      <c r="AE88" s="12">
        <v>0</v>
      </c>
      <c r="AF88" s="6">
        <v>1.6155494421403529</v>
      </c>
      <c r="AG88" s="6">
        <v>1.2083045973594579</v>
      </c>
      <c r="AH88" s="6">
        <v>1.4317821063276359</v>
      </c>
      <c r="AI88" s="6">
        <v>1.0488088481701523</v>
      </c>
    </row>
    <row r="89" spans="8:36" x14ac:dyDescent="0.25">
      <c r="H89" t="s">
        <v>46</v>
      </c>
      <c r="I89" s="14">
        <v>4.7339201514178528</v>
      </c>
      <c r="J89" s="6">
        <v>2.3237900077244507</v>
      </c>
      <c r="K89" s="6">
        <v>3.8392707640904917</v>
      </c>
      <c r="L89" s="6">
        <v>4.4294469180700222</v>
      </c>
      <c r="M89" s="6">
        <v>3.3882148692194858</v>
      </c>
      <c r="N89" s="6">
        <v>5.0507425196697584</v>
      </c>
      <c r="O89" s="6">
        <v>3.6083237105337456</v>
      </c>
      <c r="P89" s="6">
        <v>3.1240998703626648</v>
      </c>
      <c r="Q89" s="6">
        <v>3.016620625799673</v>
      </c>
      <c r="R89" s="6">
        <v>3.4539832078341073</v>
      </c>
      <c r="S89" s="6">
        <f t="shared" si="60"/>
        <v>2.9444863728670914</v>
      </c>
      <c r="T89" s="6">
        <v>1.7492855684535926</v>
      </c>
      <c r="U89" s="6">
        <v>3.8026306683663091</v>
      </c>
      <c r="V89" s="6">
        <v>5.1439284598446759</v>
      </c>
      <c r="W89" s="6">
        <v>4.190465367951397</v>
      </c>
      <c r="X89" s="6">
        <v>3.0248966924508394</v>
      </c>
      <c r="Y89" s="6">
        <v>2.3345235059857505</v>
      </c>
      <c r="Z89" s="6">
        <v>2.6419689627245777</v>
      </c>
      <c r="AA89" s="6">
        <v>2.9933259094191511</v>
      </c>
      <c r="AB89" s="6">
        <v>3.555277766926233</v>
      </c>
      <c r="AC89" s="6">
        <v>2.3323807579381208</v>
      </c>
      <c r="AD89" s="6">
        <v>3.2863353450310004</v>
      </c>
      <c r="AE89" s="6">
        <v>1.6155494421403529</v>
      </c>
      <c r="AF89" s="12">
        <v>0</v>
      </c>
      <c r="AG89" s="6">
        <v>2.5903667693977304</v>
      </c>
      <c r="AH89" s="6">
        <v>2.0880613017821141</v>
      </c>
      <c r="AI89" s="6">
        <v>2.2693611435820467</v>
      </c>
    </row>
    <row r="90" spans="8:36" x14ac:dyDescent="0.25">
      <c r="H90" t="s">
        <v>47</v>
      </c>
      <c r="I90" s="14">
        <v>3.2403703492039311</v>
      </c>
      <c r="J90" s="6">
        <v>1.6093476939431104</v>
      </c>
      <c r="K90" s="6">
        <v>2.5357444666211904</v>
      </c>
      <c r="L90" s="6">
        <v>3.4684290392049264</v>
      </c>
      <c r="M90" s="6">
        <v>2.0856653614614209</v>
      </c>
      <c r="N90" s="6">
        <v>3.3286633954186473</v>
      </c>
      <c r="O90" s="6">
        <v>2.5903667693977246</v>
      </c>
      <c r="P90" s="6">
        <v>2.0904544960366911</v>
      </c>
      <c r="Q90" s="6">
        <v>1.4106735979665879</v>
      </c>
      <c r="R90" s="6">
        <v>2.249444375840397</v>
      </c>
      <c r="S90" s="6">
        <f t="shared" si="60"/>
        <v>1.5684387141358156</v>
      </c>
      <c r="T90" s="6">
        <v>2.03224014329016</v>
      </c>
      <c r="U90" s="6">
        <v>2.5709920264364867</v>
      </c>
      <c r="V90" s="6">
        <v>3.4394767043839667</v>
      </c>
      <c r="W90" s="6">
        <v>2.3473389188611011</v>
      </c>
      <c r="X90" s="6">
        <v>2.8879058156387303</v>
      </c>
      <c r="Y90" s="6">
        <v>3.2218007387174024</v>
      </c>
      <c r="Z90" s="6">
        <v>2.5357444666211921</v>
      </c>
      <c r="AA90" s="6">
        <v>2.0469489490458717</v>
      </c>
      <c r="AB90" s="6">
        <v>2.5748786379167452</v>
      </c>
      <c r="AC90" s="6">
        <v>1.5459624833740313</v>
      </c>
      <c r="AD90" s="6">
        <v>1.7748239349298836</v>
      </c>
      <c r="AE90" s="6">
        <v>1.2083045973594579</v>
      </c>
      <c r="AF90" s="6">
        <v>2.5903667693977304</v>
      </c>
      <c r="AG90" s="12">
        <v>0</v>
      </c>
      <c r="AH90" s="6">
        <v>1.634013463836824</v>
      </c>
      <c r="AI90" s="6">
        <v>1.086278049120025</v>
      </c>
      <c r="AJ90" s="7"/>
    </row>
    <row r="91" spans="8:36" x14ac:dyDescent="0.25">
      <c r="H91" t="s">
        <v>48</v>
      </c>
      <c r="I91" s="14">
        <v>4.1364235759892898</v>
      </c>
      <c r="J91" s="6">
        <v>1.9390719429665326</v>
      </c>
      <c r="K91" s="6">
        <v>3.3970575502926041</v>
      </c>
      <c r="L91" s="6">
        <v>4.3243496620879327</v>
      </c>
      <c r="M91" s="6">
        <v>2.8284271247461907</v>
      </c>
      <c r="N91" s="6">
        <v>4.2953463189829071</v>
      </c>
      <c r="O91" s="6">
        <v>3.095157508108433</v>
      </c>
      <c r="P91" s="6">
        <v>2.9291637031753663</v>
      </c>
      <c r="Q91" s="6">
        <v>2.2715633383201119</v>
      </c>
      <c r="R91" s="6">
        <v>3.1352830813181765</v>
      </c>
      <c r="S91" s="6">
        <f t="shared" si="60"/>
        <v>2.3769728648009476</v>
      </c>
      <c r="T91" s="6">
        <v>1.0295630140987029</v>
      </c>
      <c r="U91" s="6">
        <v>3.3734255586866002</v>
      </c>
      <c r="V91" s="6">
        <v>4.1976183723630722</v>
      </c>
      <c r="W91" s="6">
        <v>2.9461839725312502</v>
      </c>
      <c r="X91" s="6">
        <v>2.5903667693977273</v>
      </c>
      <c r="Y91" s="6">
        <v>3.0049958402633448</v>
      </c>
      <c r="Z91" s="6">
        <v>2.9461839725312444</v>
      </c>
      <c r="AA91" s="6">
        <v>3.0099833886584824</v>
      </c>
      <c r="AB91" s="6">
        <v>3.1968734726291541</v>
      </c>
      <c r="AC91" s="6">
        <v>2.1213203435596406</v>
      </c>
      <c r="AD91" s="6">
        <v>2.0049937655763421</v>
      </c>
      <c r="AE91" s="6">
        <v>1.4317821063276359</v>
      </c>
      <c r="AF91" s="6">
        <v>2.0880613017821141</v>
      </c>
      <c r="AG91" s="6">
        <v>1.634013463836824</v>
      </c>
      <c r="AH91" s="12">
        <v>0</v>
      </c>
      <c r="AI91" s="6">
        <v>1.1269427669584666</v>
      </c>
      <c r="AJ91" s="7"/>
    </row>
    <row r="92" spans="8:36" x14ac:dyDescent="0.25">
      <c r="H92" t="s">
        <v>49</v>
      </c>
      <c r="I92" s="14">
        <v>3.2588341473600666</v>
      </c>
      <c r="J92" s="6">
        <v>1.5588457268119893</v>
      </c>
      <c r="K92" s="6">
        <v>2.5119713374160915</v>
      </c>
      <c r="L92" s="6">
        <v>3.5142566781611175</v>
      </c>
      <c r="M92" s="6">
        <v>2.142428528562855</v>
      </c>
      <c r="N92" s="6">
        <v>3.4727510708370684</v>
      </c>
      <c r="O92" s="6">
        <v>2.9715315916207272</v>
      </c>
      <c r="P92" s="6">
        <v>1.8303005217723152</v>
      </c>
      <c r="Q92" s="6">
        <v>1.1958260743101394</v>
      </c>
      <c r="R92" s="6">
        <v>2.3194827009486385</v>
      </c>
      <c r="S92" s="6">
        <f t="shared" si="60"/>
        <v>1.7435595774162733</v>
      </c>
      <c r="T92" s="6">
        <v>1.6703293088490068</v>
      </c>
      <c r="U92" s="6">
        <v>2.4718414188616546</v>
      </c>
      <c r="V92" s="6">
        <v>3.4249087579087427</v>
      </c>
      <c r="W92" s="6">
        <v>2.3895606290697073</v>
      </c>
      <c r="X92" s="6">
        <v>2.6038433132583081</v>
      </c>
      <c r="Y92" s="6">
        <v>2.7531799795872383</v>
      </c>
      <c r="Z92" s="6">
        <v>2.3515952032609664</v>
      </c>
      <c r="AA92" s="6">
        <v>2.4392621835300932</v>
      </c>
      <c r="AB92" s="6">
        <v>2.5748786379167456</v>
      </c>
      <c r="AC92" s="6">
        <v>1.3152946437965893</v>
      </c>
      <c r="AD92" s="6">
        <v>1.8574175621006725</v>
      </c>
      <c r="AE92" s="6">
        <v>1.0488088481701523</v>
      </c>
      <c r="AF92" s="6">
        <v>2.2693611435820467</v>
      </c>
      <c r="AG92" s="6">
        <v>1.086278049120025</v>
      </c>
      <c r="AH92" s="6">
        <v>1.1269427669584666</v>
      </c>
      <c r="AI92" s="12">
        <v>0</v>
      </c>
      <c r="AJ92" s="7"/>
    </row>
    <row r="93" spans="8:36" x14ac:dyDescent="0.25"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4"/>
    </row>
    <row r="94" spans="8:36" x14ac:dyDescent="0.25">
      <c r="AJ94" s="7"/>
    </row>
    <row r="95" spans="8:36" x14ac:dyDescent="0.25">
      <c r="H95" t="s">
        <v>50</v>
      </c>
      <c r="I95" s="1" t="s">
        <v>21</v>
      </c>
      <c r="J95" s="1" t="s">
        <v>22</v>
      </c>
      <c r="K95" s="1" t="s">
        <v>51</v>
      </c>
      <c r="L95" s="1" t="s">
        <v>24</v>
      </c>
      <c r="M95" s="1" t="s">
        <v>53</v>
      </c>
      <c r="N95" s="1" t="s">
        <v>26</v>
      </c>
      <c r="O95" s="1" t="s">
        <v>27</v>
      </c>
      <c r="P95" s="1" t="s">
        <v>28</v>
      </c>
      <c r="Q95" s="1" t="s">
        <v>29</v>
      </c>
      <c r="R95" s="1" t="s">
        <v>52</v>
      </c>
      <c r="S95" s="1" t="s">
        <v>32</v>
      </c>
      <c r="T95" s="1" t="s">
        <v>33</v>
      </c>
      <c r="U95" s="1" t="s">
        <v>35</v>
      </c>
      <c r="V95" s="1" t="s">
        <v>36</v>
      </c>
      <c r="W95" s="1" t="s">
        <v>37</v>
      </c>
      <c r="X95" s="1" t="s">
        <v>38</v>
      </c>
      <c r="Y95" s="1" t="s">
        <v>39</v>
      </c>
      <c r="Z95" s="1" t="s">
        <v>40</v>
      </c>
      <c r="AA95" s="1" t="s">
        <v>41</v>
      </c>
      <c r="AB95" s="1" t="s">
        <v>43</v>
      </c>
      <c r="AC95" s="1" t="s">
        <v>44</v>
      </c>
      <c r="AD95" s="1" t="s">
        <v>45</v>
      </c>
      <c r="AE95" s="1" t="s">
        <v>46</v>
      </c>
      <c r="AF95" s="1" t="s">
        <v>47</v>
      </c>
      <c r="AG95" s="1" t="s">
        <v>48</v>
      </c>
      <c r="AH95" s="1" t="s">
        <v>49</v>
      </c>
      <c r="AI95" s="7"/>
    </row>
    <row r="96" spans="8:36" x14ac:dyDescent="0.25">
      <c r="H96" t="s">
        <v>21</v>
      </c>
      <c r="I96" s="12">
        <v>0</v>
      </c>
      <c r="J96" s="6">
        <v>2.9478805945967372</v>
      </c>
      <c r="K96" s="6">
        <v>1.0862780491200252</v>
      </c>
      <c r="L96" s="6">
        <v>1.2041594578792296</v>
      </c>
      <c r="M96" s="6">
        <f>MAX(M66,Q66)</f>
        <v>2.9308701779505713</v>
      </c>
      <c r="N96" s="13">
        <v>0.58309518948452854</v>
      </c>
      <c r="O96" s="6">
        <v>3.1288975694324059</v>
      </c>
      <c r="P96" s="6">
        <v>2.3811761799581324</v>
      </c>
      <c r="Q96" s="6">
        <v>2.9308701779505713</v>
      </c>
      <c r="R96" s="6">
        <v>2.1679483388678804</v>
      </c>
      <c r="S96" s="6">
        <v>4.7085029467974246</v>
      </c>
      <c r="T96" s="6">
        <v>0.97467943448089855</v>
      </c>
      <c r="U96" s="6">
        <v>3.004995840263343</v>
      </c>
      <c r="V96" s="6">
        <v>3.9127995093027756</v>
      </c>
      <c r="W96" s="6">
        <v>5.5027265968790458</v>
      </c>
      <c r="X96" s="6">
        <v>4.8124837662063866</v>
      </c>
      <c r="Y96" s="6">
        <v>2.6739483914241911</v>
      </c>
      <c r="Z96" s="6">
        <v>2.4269322199023238</v>
      </c>
      <c r="AA96" s="6">
        <v>1.5394804318340705</v>
      </c>
      <c r="AB96" s="6">
        <v>2.5278449319529122</v>
      </c>
      <c r="AC96" s="6">
        <v>2.7477263328068191</v>
      </c>
      <c r="AD96" s="6">
        <v>3.3045423283716659</v>
      </c>
      <c r="AE96" s="6">
        <v>4.7339201514178528</v>
      </c>
      <c r="AF96" s="6">
        <v>3.2403703492039311</v>
      </c>
      <c r="AG96" s="6">
        <v>4.1364235759892898</v>
      </c>
      <c r="AH96" s="6">
        <v>3.2588341473600666</v>
      </c>
      <c r="AI96" s="7"/>
      <c r="AJ96" s="6">
        <f>MIN(J96:AH96,K97:AH97,L98:AH98,M99:AH99,N100:AH100,O101:AH101,P102:AH102,Q103:AH103,R104:AH104,S105:AH105,T106:AH106,U107:AH107,V108:AH108,W109:AH109,X110:AH110,Y111:AH111,Z112:AH112,AA113:AH113,AB114:AH114,AC115:AH115,AD116:AH116,AE117:AH117,AF118:AH118,AH119,AG119,AH120)</f>
        <v>0.58309518948452854</v>
      </c>
    </row>
    <row r="97" spans="8:35" x14ac:dyDescent="0.25">
      <c r="H97" t="s">
        <v>22</v>
      </c>
      <c r="I97" s="14">
        <v>2.9478805945967372</v>
      </c>
      <c r="J97" s="12">
        <v>0</v>
      </c>
      <c r="K97" s="6">
        <v>2.0248456731316575</v>
      </c>
      <c r="L97" s="6">
        <v>3.0099833886584846</v>
      </c>
      <c r="M97" s="6">
        <f t="shared" ref="M97:M99" si="61">MAX(M67,Q67)</f>
        <v>2.1213203435596424</v>
      </c>
      <c r="N97" s="6">
        <v>3.1606961258558233</v>
      </c>
      <c r="O97" s="6">
        <v>1.6911534525287792</v>
      </c>
      <c r="P97" s="6">
        <v>2.1725560982400451</v>
      </c>
      <c r="Q97" s="6">
        <v>2.1213203435596424</v>
      </c>
      <c r="R97" s="6">
        <v>1.2609520212918501</v>
      </c>
      <c r="S97" s="6">
        <v>2.0639767440550294</v>
      </c>
      <c r="T97" s="6">
        <v>2.2583179581272437</v>
      </c>
      <c r="U97" s="6">
        <v>4.3104524124504611</v>
      </c>
      <c r="V97" s="6">
        <v>3.7094473981982845</v>
      </c>
      <c r="W97" s="6">
        <v>3.3451457367355473</v>
      </c>
      <c r="X97" s="6">
        <v>2.5709920264364867</v>
      </c>
      <c r="Y97" s="6">
        <v>1.2409673645990822</v>
      </c>
      <c r="Z97" s="6">
        <v>1.3856406460551005</v>
      </c>
      <c r="AA97" s="6">
        <v>1.8330302779823351</v>
      </c>
      <c r="AB97" s="6">
        <v>1.5620499351813326</v>
      </c>
      <c r="AC97" s="6">
        <v>1.8439088914585786</v>
      </c>
      <c r="AD97" s="6">
        <v>1.1874342087037935</v>
      </c>
      <c r="AE97" s="6">
        <v>2.3237900077244507</v>
      </c>
      <c r="AF97" s="6">
        <v>1.6093476939431104</v>
      </c>
      <c r="AG97" s="6">
        <v>1.9390719429665326</v>
      </c>
      <c r="AH97" s="6">
        <v>1.5588457268119893</v>
      </c>
      <c r="AI97" s="7"/>
    </row>
    <row r="98" spans="8:35" x14ac:dyDescent="0.25">
      <c r="H98" t="s">
        <v>51</v>
      </c>
      <c r="I98" s="14">
        <v>1.0862780491200252</v>
      </c>
      <c r="J98" s="6">
        <v>2.0248456731316575</v>
      </c>
      <c r="K98" s="12">
        <v>0</v>
      </c>
      <c r="L98" s="6">
        <v>1.3820274961085275</v>
      </c>
      <c r="M98" s="6">
        <f t="shared" si="61"/>
        <v>2.2803508501982739</v>
      </c>
      <c r="N98" s="6">
        <v>1.4212670403551917</v>
      </c>
      <c r="O98" s="6">
        <v>2.5219040425837003</v>
      </c>
      <c r="P98" s="6">
        <v>1.6970562748477114</v>
      </c>
      <c r="Q98" s="6">
        <v>2.2803508501982739</v>
      </c>
      <c r="R98" s="6">
        <v>1.4798648586948688</v>
      </c>
      <c r="S98" s="6">
        <v>3.8444765573482154</v>
      </c>
      <c r="T98" s="14">
        <v>0.58309518948452854</v>
      </c>
      <c r="U98" s="6">
        <v>3.2832910318763968</v>
      </c>
      <c r="V98" s="6">
        <v>3.6796738985948205</v>
      </c>
      <c r="W98" s="6">
        <v>4.6786750261158341</v>
      </c>
      <c r="X98" s="6">
        <v>3.8561638969317666</v>
      </c>
      <c r="Y98" s="6">
        <v>1.7578395831246925</v>
      </c>
      <c r="Z98" s="6">
        <v>1.6431676725154987</v>
      </c>
      <c r="AA98" s="6">
        <v>1.0099504938362103</v>
      </c>
      <c r="AB98" s="6">
        <v>1.7888543819998317</v>
      </c>
      <c r="AC98" s="6">
        <v>2.3151673805580431</v>
      </c>
      <c r="AD98" s="6">
        <v>2.4637369989509836</v>
      </c>
      <c r="AE98" s="6">
        <v>3.8392707640904917</v>
      </c>
      <c r="AF98" s="6">
        <v>2.5357444666211904</v>
      </c>
      <c r="AG98" s="6">
        <v>3.3970575502926041</v>
      </c>
      <c r="AH98" s="6">
        <v>2.5119713374160915</v>
      </c>
      <c r="AI98" s="7"/>
    </row>
    <row r="99" spans="8:35" x14ac:dyDescent="0.25">
      <c r="H99" t="s">
        <v>24</v>
      </c>
      <c r="I99" s="14">
        <v>1.2041594578792296</v>
      </c>
      <c r="J99" s="6">
        <v>3.0099833886584846</v>
      </c>
      <c r="K99" s="6">
        <v>1.3820274961085275</v>
      </c>
      <c r="L99" s="12">
        <v>0</v>
      </c>
      <c r="M99" s="6">
        <f t="shared" si="61"/>
        <v>3.3256578296631791</v>
      </c>
      <c r="N99" s="6">
        <v>1.5652475842498506</v>
      </c>
      <c r="O99" s="6">
        <v>3.1559467676119031</v>
      </c>
      <c r="P99" s="6">
        <v>2.5651510676761315</v>
      </c>
      <c r="Q99" s="6">
        <v>3.3256578296631791</v>
      </c>
      <c r="R99" s="6">
        <v>2.3173260452512916</v>
      </c>
      <c r="S99" s="6">
        <v>4.8311489316724678</v>
      </c>
      <c r="T99" s="6">
        <v>1.174734012447074</v>
      </c>
      <c r="U99" s="6">
        <v>3.4322004603460994</v>
      </c>
      <c r="V99" s="6">
        <v>4.3931765272977623</v>
      </c>
      <c r="W99" s="6">
        <v>5.8077534382926448</v>
      </c>
      <c r="X99" s="6">
        <v>4.8218253804964792</v>
      </c>
      <c r="Y99" s="6">
        <v>2.4331050121192925</v>
      </c>
      <c r="Z99" s="6">
        <v>2.1540659228538064</v>
      </c>
      <c r="AA99" s="6">
        <v>1.3711309200802118</v>
      </c>
      <c r="AB99" s="6">
        <v>2.4124676163629677</v>
      </c>
      <c r="AC99" s="6">
        <v>3.0033314835362428</v>
      </c>
      <c r="AD99" s="6">
        <v>3.217141588429087</v>
      </c>
      <c r="AE99" s="6">
        <v>4.4294469180700222</v>
      </c>
      <c r="AF99" s="6">
        <v>3.4684290392049264</v>
      </c>
      <c r="AG99" s="6">
        <v>4.3243496620879327</v>
      </c>
      <c r="AH99" s="6">
        <v>3.5142566781611175</v>
      </c>
      <c r="AI99" s="7"/>
    </row>
    <row r="100" spans="8:35" x14ac:dyDescent="0.25">
      <c r="H100" t="s">
        <v>53</v>
      </c>
      <c r="I100" s="14">
        <v>2.9308701779505713</v>
      </c>
      <c r="J100" s="6">
        <v>2.1213203435596424</v>
      </c>
      <c r="K100" s="6">
        <v>2.2803508501982739</v>
      </c>
      <c r="L100" s="6">
        <v>3.3256578296631791</v>
      </c>
      <c r="M100" s="12">
        <v>0</v>
      </c>
      <c r="N100" s="6">
        <v>2.0832666655999699</v>
      </c>
      <c r="O100" s="6">
        <v>2.095232683975699</v>
      </c>
      <c r="P100" s="6">
        <v>1.9899748742132419</v>
      </c>
      <c r="Q100" s="6">
        <v>2.222611077089288</v>
      </c>
      <c r="R100" s="6">
        <v>1.4212670403551877</v>
      </c>
      <c r="S100" s="6">
        <v>3.3719430600174709</v>
      </c>
      <c r="T100" s="6">
        <v>1.4628738838327793</v>
      </c>
      <c r="U100" s="6">
        <v>3.9025632602175713</v>
      </c>
      <c r="V100" s="6">
        <v>3.8613469152615676</v>
      </c>
      <c r="W100" s="6">
        <v>4.1665333311999309</v>
      </c>
      <c r="X100" s="6">
        <v>3.3481338085566432</v>
      </c>
      <c r="Y100" s="6">
        <v>1.3490737563232065</v>
      </c>
      <c r="Z100" s="6">
        <v>1.2529964086141658</v>
      </c>
      <c r="AA100" s="6">
        <v>1.3453624047073747</v>
      </c>
      <c r="AB100" s="6">
        <v>1.8303005217723158</v>
      </c>
      <c r="AC100" s="6">
        <v>2.3895606290697047</v>
      </c>
      <c r="AD100" s="6">
        <v>2.1817424229271434</v>
      </c>
      <c r="AE100" s="6">
        <v>3.4539832078341073</v>
      </c>
      <c r="AF100" s="6">
        <v>2.249444375840397</v>
      </c>
      <c r="AG100" s="6">
        <v>3.1352830813181765</v>
      </c>
      <c r="AH100" s="6">
        <v>2.3194827009486385</v>
      </c>
    </row>
    <row r="101" spans="8:35" x14ac:dyDescent="0.25">
      <c r="H101" t="s">
        <v>26</v>
      </c>
      <c r="I101" s="13">
        <v>0.58309518948452854</v>
      </c>
      <c r="J101" s="6">
        <v>3.1606961258558233</v>
      </c>
      <c r="K101" s="6">
        <v>1.4212670403551917</v>
      </c>
      <c r="L101" s="6">
        <v>1.5652475842498506</v>
      </c>
      <c r="M101" s="6">
        <f>MAX(M71,R71)</f>
        <v>2.0832666655999699</v>
      </c>
      <c r="N101" s="12">
        <v>0</v>
      </c>
      <c r="O101" s="6">
        <v>3.1032241298365828</v>
      </c>
      <c r="P101" s="6">
        <v>2.7694764848252453</v>
      </c>
      <c r="Q101" s="6">
        <v>3.1606961258558224</v>
      </c>
      <c r="R101" s="6">
        <v>2.336664289109585</v>
      </c>
      <c r="S101" s="6">
        <v>4.9061186288144336</v>
      </c>
      <c r="T101" s="6">
        <v>1.4177446878757816</v>
      </c>
      <c r="U101" s="6">
        <v>3.0116440692751163</v>
      </c>
      <c r="V101" s="6">
        <v>3.9408120990476103</v>
      </c>
      <c r="W101" s="6">
        <v>5.7166423711825836</v>
      </c>
      <c r="X101" s="6">
        <v>5.1826634079399749</v>
      </c>
      <c r="Y101" s="6">
        <v>3.0512292604784736</v>
      </c>
      <c r="Z101" s="6">
        <v>2.5980762113533196</v>
      </c>
      <c r="AA101" s="6">
        <v>1.7860571099491787</v>
      </c>
      <c r="AB101" s="6">
        <v>2.8372521918222233</v>
      </c>
      <c r="AC101" s="6">
        <v>2.7367864366808021</v>
      </c>
      <c r="AD101" s="6">
        <v>3.5468295701936423</v>
      </c>
      <c r="AE101" s="6">
        <v>5.0507425196697584</v>
      </c>
      <c r="AF101" s="6">
        <v>3.3286633954186473</v>
      </c>
      <c r="AG101" s="6">
        <v>4.2953463189829071</v>
      </c>
      <c r="AH101" s="6">
        <v>3.4727510708370684</v>
      </c>
    </row>
    <row r="102" spans="8:35" x14ac:dyDescent="0.25">
      <c r="H102" t="s">
        <v>27</v>
      </c>
      <c r="I102" s="14">
        <v>3.1288975694324059</v>
      </c>
      <c r="J102" s="6">
        <v>1.6911534525287792</v>
      </c>
      <c r="K102" s="6">
        <v>2.5219040425837003</v>
      </c>
      <c r="L102" s="6">
        <v>3.1559467676119031</v>
      </c>
      <c r="M102" s="6">
        <f t="shared" ref="M102:M104" si="62">MAX(M72,R72)</f>
        <v>2.095232683975699</v>
      </c>
      <c r="N102" s="6">
        <v>3.1032241298365828</v>
      </c>
      <c r="O102" s="12">
        <v>0</v>
      </c>
      <c r="P102" s="6">
        <v>3.475629439396557</v>
      </c>
      <c r="Q102" s="6">
        <v>3.4583232931581183</v>
      </c>
      <c r="R102" s="6">
        <v>1.894729532149646</v>
      </c>
      <c r="S102" s="6">
        <v>3.319638534539568</v>
      </c>
      <c r="T102" s="6">
        <v>2.8460498941515433</v>
      </c>
      <c r="U102" s="6">
        <v>4.9457052075512946</v>
      </c>
      <c r="V102" s="6">
        <v>4.6454278597347773</v>
      </c>
      <c r="W102" s="6">
        <v>4.7381430961928546</v>
      </c>
      <c r="X102" s="6">
        <v>4.0583247775406068</v>
      </c>
      <c r="Y102" s="6">
        <v>2.2494443758404006</v>
      </c>
      <c r="Z102" s="6">
        <v>1.6062378404209043</v>
      </c>
      <c r="AA102" s="6">
        <v>1.9849433241279211</v>
      </c>
      <c r="AB102" s="6">
        <v>2.7568097504180473</v>
      </c>
      <c r="AC102" s="6">
        <v>2.0396078054371132</v>
      </c>
      <c r="AD102" s="6">
        <v>2.5278449319529104</v>
      </c>
      <c r="AE102" s="6">
        <v>3.6083237105337456</v>
      </c>
      <c r="AF102" s="6">
        <v>2.5903667693977246</v>
      </c>
      <c r="AG102" s="6">
        <v>3.095157508108433</v>
      </c>
      <c r="AH102" s="6">
        <v>2.9715315916207272</v>
      </c>
    </row>
    <row r="103" spans="8:35" x14ac:dyDescent="0.25">
      <c r="H103" t="s">
        <v>28</v>
      </c>
      <c r="I103" s="14">
        <v>2.3811761799581324</v>
      </c>
      <c r="J103" s="6">
        <v>2.1725560982400451</v>
      </c>
      <c r="K103" s="6">
        <v>1.6970562748477114</v>
      </c>
      <c r="L103" s="6">
        <v>2.5651510676761315</v>
      </c>
      <c r="M103" s="6">
        <f t="shared" si="62"/>
        <v>1.9899748742132419</v>
      </c>
      <c r="N103" s="6">
        <v>2.7694764848252453</v>
      </c>
      <c r="O103" s="6">
        <v>3.475629439396557</v>
      </c>
      <c r="P103" s="12">
        <v>0</v>
      </c>
      <c r="Q103" s="6">
        <v>1.1045361017187294</v>
      </c>
      <c r="R103" s="6">
        <v>1.9000000000000008</v>
      </c>
      <c r="S103" s="6">
        <v>3.2093613071762452</v>
      </c>
      <c r="T103" s="6">
        <v>1.6370705543744886</v>
      </c>
      <c r="U103" s="6">
        <v>3.0822070014844885</v>
      </c>
      <c r="V103" s="6">
        <v>2.8809720581775919</v>
      </c>
      <c r="W103" s="6">
        <v>3.5142566781611211</v>
      </c>
      <c r="X103" s="6">
        <v>2.9580398915498076</v>
      </c>
      <c r="Y103" s="6">
        <v>2.0199009876724152</v>
      </c>
      <c r="Z103" s="6">
        <v>2.2671568097509263</v>
      </c>
      <c r="AA103" s="6">
        <v>2.3194827009486412</v>
      </c>
      <c r="AB103" s="6">
        <v>1.4071247279470331</v>
      </c>
      <c r="AC103" s="6">
        <v>2.8530685235374236</v>
      </c>
      <c r="AD103" s="6">
        <v>2.0223748416156719</v>
      </c>
      <c r="AE103" s="6">
        <v>3.1240998703626648</v>
      </c>
      <c r="AF103" s="6">
        <v>2.0904544960366911</v>
      </c>
      <c r="AG103" s="6">
        <v>2.9291637031753663</v>
      </c>
      <c r="AH103" s="6">
        <v>1.8303005217723152</v>
      </c>
    </row>
    <row r="104" spans="8:35" x14ac:dyDescent="0.25">
      <c r="H104" t="s">
        <v>29</v>
      </c>
      <c r="I104" s="14">
        <v>2.9308701779505713</v>
      </c>
      <c r="J104" s="6">
        <v>2.1213203435596424</v>
      </c>
      <c r="K104" s="6">
        <v>2.2803508501982739</v>
      </c>
      <c r="L104" s="6">
        <v>3.3256578296631791</v>
      </c>
      <c r="M104" s="6">
        <f t="shared" si="62"/>
        <v>2.222611077089288</v>
      </c>
      <c r="N104" s="6">
        <v>3.1606961258558224</v>
      </c>
      <c r="O104" s="6">
        <v>3.4583232931581183</v>
      </c>
      <c r="P104" s="6">
        <v>1.1045361017187294</v>
      </c>
      <c r="Q104" s="12">
        <v>0</v>
      </c>
      <c r="R104" s="6">
        <v>2.0174241001832027</v>
      </c>
      <c r="S104" s="6">
        <v>2.6</v>
      </c>
      <c r="T104" s="6">
        <v>2.2583179581272419</v>
      </c>
      <c r="U104" s="6">
        <v>2.9966648127543398</v>
      </c>
      <c r="V104" s="6">
        <v>2.0880613017821124</v>
      </c>
      <c r="W104" s="6">
        <v>2.7549954627911832</v>
      </c>
      <c r="X104" s="6">
        <v>2.951270912674739</v>
      </c>
      <c r="Y104" s="6">
        <v>2.5573423705088825</v>
      </c>
      <c r="Z104" s="6">
        <v>2.5729360660537197</v>
      </c>
      <c r="AA104" s="6">
        <v>2.7676705006196101</v>
      </c>
      <c r="AB104" s="6">
        <v>1.5937377450509227</v>
      </c>
      <c r="AC104" s="6">
        <v>2.5495097567963922</v>
      </c>
      <c r="AD104" s="6">
        <v>1.8193405398660241</v>
      </c>
      <c r="AE104" s="6">
        <v>3.016620625799673</v>
      </c>
      <c r="AF104" s="6">
        <v>1.4106735979665879</v>
      </c>
      <c r="AG104" s="6">
        <v>2.2715633383201119</v>
      </c>
      <c r="AH104" s="6">
        <v>1.1958260743101394</v>
      </c>
    </row>
    <row r="105" spans="8:35" x14ac:dyDescent="0.25">
      <c r="H105" t="s">
        <v>52</v>
      </c>
      <c r="I105" s="14">
        <v>2.1679483388678804</v>
      </c>
      <c r="J105" s="6">
        <v>1.2609520212918501</v>
      </c>
      <c r="K105" s="6">
        <v>1.4798648586948688</v>
      </c>
      <c r="L105" s="6">
        <v>2.3173260452512916</v>
      </c>
      <c r="M105" s="6">
        <f>MAX(M76,R76)</f>
        <v>1.4212670403551877</v>
      </c>
      <c r="N105" s="6">
        <v>2.336664289109585</v>
      </c>
      <c r="O105" s="6">
        <v>1.894729532149646</v>
      </c>
      <c r="P105" s="6">
        <v>1.9000000000000008</v>
      </c>
      <c r="Q105" s="6">
        <v>2.0174241001832027</v>
      </c>
      <c r="R105" s="12">
        <v>0</v>
      </c>
      <c r="S105" s="6">
        <v>2.7730849247724128</v>
      </c>
      <c r="T105" s="6">
        <v>1.5198684153570616</v>
      </c>
      <c r="U105" s="6">
        <v>3.63455636907725</v>
      </c>
      <c r="V105" s="6">
        <v>3.4073450074801706</v>
      </c>
      <c r="W105" s="6">
        <v>3.939543120718445</v>
      </c>
      <c r="X105" s="6">
        <v>3.5637059362410892</v>
      </c>
      <c r="Y105" s="6">
        <v>1.8466185312619345</v>
      </c>
      <c r="Z105" s="6">
        <v>1.2288205727444501</v>
      </c>
      <c r="AA105" s="6">
        <v>1.3076696830621983</v>
      </c>
      <c r="AB105" s="6">
        <v>1.2288205727444537</v>
      </c>
      <c r="AC105" s="6">
        <v>1.4933184523068124</v>
      </c>
      <c r="AD105" s="6">
        <v>1.4071247279470327</v>
      </c>
      <c r="AE105" s="6">
        <v>2.9444863728670914</v>
      </c>
      <c r="AF105" s="6">
        <v>1.5684387141358156</v>
      </c>
      <c r="AG105" s="6">
        <v>2.3769728648009476</v>
      </c>
      <c r="AH105" s="6">
        <v>1.7435595774162733</v>
      </c>
    </row>
    <row r="106" spans="8:35" x14ac:dyDescent="0.25">
      <c r="H106" t="s">
        <v>32</v>
      </c>
      <c r="I106" s="14">
        <v>4.7085029467974246</v>
      </c>
      <c r="J106" s="6">
        <v>2.0639767440550294</v>
      </c>
      <c r="K106" s="6">
        <v>3.8444765573482154</v>
      </c>
      <c r="L106" s="6">
        <v>4.8311489316724678</v>
      </c>
      <c r="M106" s="6">
        <f t="shared" ref="M106:M121" si="63">MAX(M77,R77)</f>
        <v>3.3719430600174709</v>
      </c>
      <c r="N106" s="6">
        <v>4.9061186288144336</v>
      </c>
      <c r="O106" s="6">
        <v>3.319638534539568</v>
      </c>
      <c r="P106" s="6">
        <v>3.2093613071762452</v>
      </c>
      <c r="Q106" s="6">
        <v>2.6</v>
      </c>
      <c r="R106" s="6">
        <v>2.7730849247724128</v>
      </c>
      <c r="S106" s="12">
        <v>0</v>
      </c>
      <c r="T106" s="6">
        <v>3.9191835884530852</v>
      </c>
      <c r="U106" s="6">
        <v>5.0139804546886717</v>
      </c>
      <c r="V106" s="6">
        <v>3.6193922141707731</v>
      </c>
      <c r="W106" s="6">
        <v>1.977371993328519</v>
      </c>
      <c r="X106" s="6">
        <v>2.3345235059857488</v>
      </c>
      <c r="Y106" s="6">
        <v>2.9999999999999969</v>
      </c>
      <c r="Z106" s="6">
        <v>3.2310988842807</v>
      </c>
      <c r="AA106" s="6">
        <v>3.7040518354904255</v>
      </c>
      <c r="AB106" s="6">
        <v>2.6153393661244029</v>
      </c>
      <c r="AC106" s="6">
        <v>2.8142494558940592</v>
      </c>
      <c r="AD106" s="6">
        <v>1.7406895185529196</v>
      </c>
      <c r="AE106" s="6">
        <v>1.7492855684535926</v>
      </c>
      <c r="AF106" s="6">
        <v>2.03224014329016</v>
      </c>
      <c r="AG106" s="6">
        <v>1.0295630140987029</v>
      </c>
      <c r="AH106" s="6">
        <v>1.6703293088490068</v>
      </c>
    </row>
    <row r="107" spans="8:35" x14ac:dyDescent="0.25">
      <c r="H107" t="s">
        <v>33</v>
      </c>
      <c r="I107" s="14">
        <v>0.97467943448089855</v>
      </c>
      <c r="J107" s="6">
        <v>2.2583179581272437</v>
      </c>
      <c r="K107" s="6">
        <v>0.58309518948452854</v>
      </c>
      <c r="L107" s="6">
        <v>1.174734012447074</v>
      </c>
      <c r="M107" s="6">
        <f t="shared" si="63"/>
        <v>1.4628738838327793</v>
      </c>
      <c r="N107" s="6">
        <v>1.4177446878757816</v>
      </c>
      <c r="O107" s="6">
        <v>2.8460498941515433</v>
      </c>
      <c r="P107" s="6">
        <v>1.6370705543744886</v>
      </c>
      <c r="Q107" s="6">
        <v>2.2583179581272419</v>
      </c>
      <c r="R107" s="6">
        <v>1.5198684153570616</v>
      </c>
      <c r="S107" s="6">
        <v>3.9191835884530852</v>
      </c>
      <c r="T107" s="12">
        <v>0</v>
      </c>
      <c r="U107" s="6">
        <v>2.8530685235374174</v>
      </c>
      <c r="V107" s="6">
        <v>3.4438350715445143</v>
      </c>
      <c r="W107" s="6">
        <v>4.7864391775097301</v>
      </c>
      <c r="X107" s="6">
        <v>4.0484564959994325</v>
      </c>
      <c r="Y107" s="6">
        <v>1.9748417658131523</v>
      </c>
      <c r="Z107" s="6">
        <v>1.8708286933869722</v>
      </c>
      <c r="AA107" s="6">
        <v>1.0677078252031342</v>
      </c>
      <c r="AB107" s="6">
        <v>1.5937377450509245</v>
      </c>
      <c r="AC107" s="6">
        <v>2.2671568097509267</v>
      </c>
      <c r="AD107" s="6">
        <v>2.4310491562286458</v>
      </c>
      <c r="AE107" s="6">
        <v>3.8026306683663091</v>
      </c>
      <c r="AF107" s="6">
        <v>2.5709920264364867</v>
      </c>
      <c r="AG107" s="6">
        <v>3.3734255586866002</v>
      </c>
      <c r="AH107" s="6">
        <v>2.4718414188616546</v>
      </c>
    </row>
    <row r="108" spans="8:35" x14ac:dyDescent="0.25">
      <c r="H108" t="s">
        <v>35</v>
      </c>
      <c r="I108" s="14">
        <v>3.004995840263343</v>
      </c>
      <c r="J108" s="6">
        <v>4.3104524124504611</v>
      </c>
      <c r="K108" s="6">
        <v>3.2832910318763968</v>
      </c>
      <c r="L108" s="6">
        <v>3.4322004603460994</v>
      </c>
      <c r="M108" s="6">
        <f t="shared" si="63"/>
        <v>3.9025632602175713</v>
      </c>
      <c r="N108" s="6">
        <v>3.0116440692751163</v>
      </c>
      <c r="O108" s="6">
        <v>4.9457052075512946</v>
      </c>
      <c r="P108" s="6">
        <v>3.0822070014844885</v>
      </c>
      <c r="Q108" s="6">
        <v>2.9966648127543398</v>
      </c>
      <c r="R108" s="6">
        <v>3.63455636907725</v>
      </c>
      <c r="S108" s="6">
        <v>5.0139804546886717</v>
      </c>
      <c r="T108" s="6">
        <v>2.8530685235374174</v>
      </c>
      <c r="U108" s="12">
        <v>0</v>
      </c>
      <c r="V108" s="6">
        <v>2.1213203435596464</v>
      </c>
      <c r="W108" s="6">
        <v>5.4506880299646596</v>
      </c>
      <c r="X108" s="6">
        <v>5.7922361830298303</v>
      </c>
      <c r="Y108" s="6">
        <v>4.5387222871640862</v>
      </c>
      <c r="Z108" s="6">
        <v>4.1158231254513353</v>
      </c>
      <c r="AA108" s="6">
        <v>3.6027767069303627</v>
      </c>
      <c r="AB108" s="6">
        <v>3.0983866769659305</v>
      </c>
      <c r="AC108" s="6">
        <v>3.364520768252143</v>
      </c>
      <c r="AD108" s="6">
        <v>3.8301436004411111</v>
      </c>
      <c r="AE108" s="6">
        <v>5.1439284598446759</v>
      </c>
      <c r="AF108" s="6">
        <v>3.4394767043839667</v>
      </c>
      <c r="AG108" s="6">
        <v>4.1976183723630722</v>
      </c>
      <c r="AH108" s="6">
        <v>3.4249087579087427</v>
      </c>
    </row>
    <row r="109" spans="8:35" x14ac:dyDescent="0.25">
      <c r="H109" t="s">
        <v>36</v>
      </c>
      <c r="I109" s="14">
        <v>3.9127995093027756</v>
      </c>
      <c r="J109" s="6">
        <v>3.7094473981982845</v>
      </c>
      <c r="K109" s="6">
        <v>3.6796738985948205</v>
      </c>
      <c r="L109" s="6">
        <v>4.3931765272977623</v>
      </c>
      <c r="M109" s="6">
        <f t="shared" si="63"/>
        <v>3.8613469152615676</v>
      </c>
      <c r="N109" s="6">
        <v>3.9408120990476103</v>
      </c>
      <c r="O109" s="6">
        <v>4.6454278597347773</v>
      </c>
      <c r="P109" s="6">
        <v>2.8809720581775919</v>
      </c>
      <c r="Q109" s="6">
        <v>2.0880613017821124</v>
      </c>
      <c r="R109" s="6">
        <v>3.4073450074801706</v>
      </c>
      <c r="S109" s="6">
        <v>3.6193922141707731</v>
      </c>
      <c r="T109" s="6">
        <v>3.4438350715445143</v>
      </c>
      <c r="U109" s="6">
        <v>2.1213203435596464</v>
      </c>
      <c r="V109" s="12">
        <v>0</v>
      </c>
      <c r="W109" s="6">
        <v>3.7188707963574097</v>
      </c>
      <c r="X109" s="6">
        <v>4.7780749261601159</v>
      </c>
      <c r="Y109" s="6">
        <v>4.3680659335683121</v>
      </c>
      <c r="Z109" s="6">
        <v>3.9924929555354285</v>
      </c>
      <c r="AA109" s="6">
        <v>3.9774363602702709</v>
      </c>
      <c r="AB109" s="6">
        <v>2.8390139133156773</v>
      </c>
      <c r="AC109" s="6">
        <v>3.0430248109405897</v>
      </c>
      <c r="AD109" s="6">
        <v>3.0610455730027932</v>
      </c>
      <c r="AE109" s="6">
        <v>4.190465367951397</v>
      </c>
      <c r="AF109" s="6">
        <v>2.3473389188611011</v>
      </c>
      <c r="AG109" s="6">
        <v>2.9461839725312502</v>
      </c>
      <c r="AH109" s="6">
        <v>2.3895606290697073</v>
      </c>
    </row>
    <row r="110" spans="8:35" x14ac:dyDescent="0.25">
      <c r="H110" t="s">
        <v>37</v>
      </c>
      <c r="I110" s="14">
        <v>5.5027265968790458</v>
      </c>
      <c r="J110" s="6">
        <v>3.3451457367355473</v>
      </c>
      <c r="K110" s="6">
        <v>4.6786750261158341</v>
      </c>
      <c r="L110" s="6">
        <v>5.8077534382926448</v>
      </c>
      <c r="M110" s="6">
        <f t="shared" si="63"/>
        <v>4.1665333311999309</v>
      </c>
      <c r="N110" s="6">
        <v>5.7166423711825836</v>
      </c>
      <c r="O110" s="6">
        <v>4.7381430961928546</v>
      </c>
      <c r="P110" s="6">
        <v>3.5142566781611211</v>
      </c>
      <c r="Q110" s="6">
        <v>2.7549954627911832</v>
      </c>
      <c r="R110" s="6">
        <v>3.939543120718445</v>
      </c>
      <c r="S110" s="6">
        <v>1.977371993328519</v>
      </c>
      <c r="T110" s="6">
        <v>4.7864391775097301</v>
      </c>
      <c r="U110" s="6">
        <v>5.4506880299646596</v>
      </c>
      <c r="V110" s="6">
        <v>3.7188707963574097</v>
      </c>
      <c r="W110" s="12">
        <v>0</v>
      </c>
      <c r="X110" s="6">
        <v>2.3579652245103211</v>
      </c>
      <c r="Y110" s="6">
        <v>4.0459856648287813</v>
      </c>
      <c r="Z110" s="6">
        <v>4.3600458713183263</v>
      </c>
      <c r="AA110" s="6">
        <v>4.9325449820554104</v>
      </c>
      <c r="AB110" s="6">
        <v>3.6592348927063987</v>
      </c>
      <c r="AC110" s="6">
        <v>4.2461747491124289</v>
      </c>
      <c r="AD110" s="6">
        <v>3.0692018506445602</v>
      </c>
      <c r="AE110" s="6">
        <v>3.0248966924508394</v>
      </c>
      <c r="AF110" s="6">
        <v>2.8879058156387303</v>
      </c>
      <c r="AG110" s="6">
        <v>2.5903667693977273</v>
      </c>
      <c r="AH110" s="6">
        <v>2.6038433132583081</v>
      </c>
    </row>
    <row r="111" spans="8:35" x14ac:dyDescent="0.25">
      <c r="H111" t="s">
        <v>38</v>
      </c>
      <c r="I111" s="14">
        <v>4.8124837662063866</v>
      </c>
      <c r="J111" s="6">
        <v>2.5709920264364867</v>
      </c>
      <c r="K111" s="6">
        <v>3.8561638969317666</v>
      </c>
      <c r="L111" s="6">
        <v>4.8218253804964792</v>
      </c>
      <c r="M111" s="6">
        <f t="shared" si="63"/>
        <v>3.3481338085566432</v>
      </c>
      <c r="N111" s="6">
        <v>5.1826634079399749</v>
      </c>
      <c r="O111" s="6">
        <v>4.0583247775406068</v>
      </c>
      <c r="P111" s="6">
        <v>2.9580398915498076</v>
      </c>
      <c r="Q111" s="6">
        <v>2.951270912674739</v>
      </c>
      <c r="R111" s="6">
        <v>3.5637059362410892</v>
      </c>
      <c r="S111" s="6">
        <v>2.3345235059857488</v>
      </c>
      <c r="T111" s="6">
        <v>4.0484564959994325</v>
      </c>
      <c r="U111" s="6">
        <v>5.7922361830298303</v>
      </c>
      <c r="V111" s="6">
        <v>4.7780749261601159</v>
      </c>
      <c r="W111" s="6">
        <v>2.3579652245103211</v>
      </c>
      <c r="X111" s="12">
        <v>0</v>
      </c>
      <c r="Y111" s="6">
        <v>2.5903667693977219</v>
      </c>
      <c r="Z111" s="6">
        <v>3.4942810419312251</v>
      </c>
      <c r="AA111" s="6">
        <v>4.0360872141221131</v>
      </c>
      <c r="AB111" s="6">
        <v>3.1480152477394401</v>
      </c>
      <c r="AC111" s="6">
        <v>4.1892720131306831</v>
      </c>
      <c r="AD111" s="6">
        <v>2.6981475126464081</v>
      </c>
      <c r="AE111" s="6">
        <v>2.3345235059857505</v>
      </c>
      <c r="AF111" s="6">
        <v>3.2218007387174024</v>
      </c>
      <c r="AG111" s="6">
        <v>3.0049958402633448</v>
      </c>
      <c r="AH111" s="6">
        <v>2.7531799795872383</v>
      </c>
    </row>
    <row r="112" spans="8:35" x14ac:dyDescent="0.25">
      <c r="H112" t="s">
        <v>39</v>
      </c>
      <c r="I112" s="14">
        <v>2.6739483914241911</v>
      </c>
      <c r="J112" s="6">
        <v>1.2409673645990822</v>
      </c>
      <c r="K112" s="6">
        <v>1.7578395831246925</v>
      </c>
      <c r="L112" s="6">
        <v>2.4331050121192925</v>
      </c>
      <c r="M112" s="6">
        <f t="shared" si="63"/>
        <v>1.3490737563232065</v>
      </c>
      <c r="N112" s="6">
        <v>3.0512292604784736</v>
      </c>
      <c r="O112" s="6">
        <v>2.2494443758404006</v>
      </c>
      <c r="P112" s="6">
        <v>2.0199009876724152</v>
      </c>
      <c r="Q112" s="6">
        <v>2.5573423705088825</v>
      </c>
      <c r="R112" s="6">
        <v>1.8466185312619345</v>
      </c>
      <c r="S112" s="6">
        <v>2.9999999999999969</v>
      </c>
      <c r="T112" s="6">
        <v>1.9748417658131523</v>
      </c>
      <c r="U112" s="6">
        <v>4.5387222871640862</v>
      </c>
      <c r="V112" s="6">
        <v>4.3680659335683121</v>
      </c>
      <c r="W112" s="6">
        <v>4.0459856648287813</v>
      </c>
      <c r="X112" s="6">
        <v>2.5903667693977219</v>
      </c>
      <c r="Y112" s="12">
        <v>0</v>
      </c>
      <c r="Z112" s="6">
        <v>1.3784048752090197</v>
      </c>
      <c r="AA112" s="6">
        <v>1.6309506430300098</v>
      </c>
      <c r="AB112" s="6">
        <v>1.7492855684535926</v>
      </c>
      <c r="AC112" s="6">
        <v>2.672077843177477</v>
      </c>
      <c r="AD112" s="6">
        <v>1.8627936010197159</v>
      </c>
      <c r="AE112" s="6">
        <v>2.6419689627245777</v>
      </c>
      <c r="AF112" s="6">
        <v>2.5357444666211921</v>
      </c>
      <c r="AG112" s="6">
        <v>2.9461839725312444</v>
      </c>
      <c r="AH112" s="6">
        <v>2.3515952032609664</v>
      </c>
    </row>
    <row r="113" spans="8:35" x14ac:dyDescent="0.25">
      <c r="H113" t="s">
        <v>40</v>
      </c>
      <c r="I113" s="14">
        <v>2.4269322199023238</v>
      </c>
      <c r="J113" s="6">
        <v>1.3856406460551005</v>
      </c>
      <c r="K113" s="6">
        <v>1.6431676725154987</v>
      </c>
      <c r="L113" s="6">
        <v>2.1540659228538064</v>
      </c>
      <c r="M113" s="6">
        <f t="shared" si="63"/>
        <v>1.2529964086141658</v>
      </c>
      <c r="N113" s="6">
        <v>2.5980762113533196</v>
      </c>
      <c r="O113" s="6">
        <v>1.6062378404209043</v>
      </c>
      <c r="P113" s="6">
        <v>2.2671568097509263</v>
      </c>
      <c r="Q113" s="6">
        <v>2.5729360660537197</v>
      </c>
      <c r="R113" s="6">
        <v>1.2288205727444501</v>
      </c>
      <c r="S113" s="6">
        <v>3.2310988842807</v>
      </c>
      <c r="T113" s="6">
        <v>1.8708286933869722</v>
      </c>
      <c r="U113" s="6">
        <v>4.1158231254513353</v>
      </c>
      <c r="V113" s="6">
        <v>3.9924929555354285</v>
      </c>
      <c r="W113" s="6">
        <v>4.3600458713183263</v>
      </c>
      <c r="X113" s="6">
        <v>3.4942810419312251</v>
      </c>
      <c r="Y113" s="6">
        <v>1.3784048752090197</v>
      </c>
      <c r="Z113" s="12">
        <v>0</v>
      </c>
      <c r="AA113" s="6">
        <v>1.3564659966250541</v>
      </c>
      <c r="AB113" s="6">
        <v>1.6911534525287788</v>
      </c>
      <c r="AC113" s="6">
        <v>2.1771541057077255</v>
      </c>
      <c r="AD113" s="6">
        <v>1.813835714721705</v>
      </c>
      <c r="AE113" s="6">
        <v>2.9933259094191511</v>
      </c>
      <c r="AF113" s="6">
        <v>2.0469489490458717</v>
      </c>
      <c r="AG113" s="6">
        <v>3.0099833886584824</v>
      </c>
      <c r="AH113" s="6">
        <v>2.4392621835300932</v>
      </c>
    </row>
    <row r="114" spans="8:35" x14ac:dyDescent="0.25">
      <c r="H114" t="s">
        <v>41</v>
      </c>
      <c r="I114" s="14">
        <v>1.5394804318340705</v>
      </c>
      <c r="J114" s="6">
        <v>1.8330302779823351</v>
      </c>
      <c r="K114" s="6">
        <v>1.0099504938362103</v>
      </c>
      <c r="L114" s="6">
        <v>1.3711309200802118</v>
      </c>
      <c r="M114" s="6">
        <f t="shared" si="63"/>
        <v>1.3453624047073747</v>
      </c>
      <c r="N114" s="6">
        <v>1.7860571099491787</v>
      </c>
      <c r="O114" s="6">
        <v>1.9849433241279211</v>
      </c>
      <c r="P114" s="6">
        <v>2.3194827009486412</v>
      </c>
      <c r="Q114" s="6">
        <v>2.7676705006196101</v>
      </c>
      <c r="R114" s="6">
        <v>1.3076696830621983</v>
      </c>
      <c r="S114" s="6">
        <v>3.7040518354904255</v>
      </c>
      <c r="T114" s="6">
        <v>1.0677078252031342</v>
      </c>
      <c r="U114" s="6">
        <v>3.6027767069303627</v>
      </c>
      <c r="V114" s="6">
        <v>3.9774363602702709</v>
      </c>
      <c r="W114" s="6">
        <v>4.9325449820554104</v>
      </c>
      <c r="X114" s="6">
        <v>4.0360872141221131</v>
      </c>
      <c r="Y114" s="6">
        <v>1.6309506430300098</v>
      </c>
      <c r="Z114" s="6">
        <v>1.3564659966250541</v>
      </c>
      <c r="AA114" s="12">
        <v>0</v>
      </c>
      <c r="AB114" s="6">
        <v>1.7146428199482251</v>
      </c>
      <c r="AC114" s="6">
        <v>1.8601075237738263</v>
      </c>
      <c r="AD114" s="6">
        <v>2.2472205054244241</v>
      </c>
      <c r="AE114" s="6">
        <v>3.555277766926233</v>
      </c>
      <c r="AF114" s="6">
        <v>2.5748786379167452</v>
      </c>
      <c r="AG114" s="6">
        <v>3.1968734726291541</v>
      </c>
      <c r="AH114" s="6">
        <v>2.5748786379167456</v>
      </c>
    </row>
    <row r="115" spans="8:35" x14ac:dyDescent="0.25">
      <c r="H115" t="s">
        <v>43</v>
      </c>
      <c r="I115" s="14">
        <v>2.5278449319529122</v>
      </c>
      <c r="J115" s="6">
        <v>1.5620499351813326</v>
      </c>
      <c r="K115" s="6">
        <v>1.7888543819998317</v>
      </c>
      <c r="L115" s="6">
        <v>2.4124676163629677</v>
      </c>
      <c r="M115" s="6">
        <f t="shared" si="63"/>
        <v>1.8303005217723158</v>
      </c>
      <c r="N115" s="6">
        <v>2.8372521918222233</v>
      </c>
      <c r="O115" s="6">
        <v>2.7568097504180473</v>
      </c>
      <c r="P115" s="6">
        <v>1.4071247279470331</v>
      </c>
      <c r="Q115" s="6">
        <v>1.5937377450509227</v>
      </c>
      <c r="R115" s="6">
        <v>1.2288205727444537</v>
      </c>
      <c r="S115" s="6">
        <v>2.6153393661244029</v>
      </c>
      <c r="T115" s="6">
        <v>1.5937377450509245</v>
      </c>
      <c r="U115" s="6">
        <v>3.0983866769659305</v>
      </c>
      <c r="V115" s="6">
        <v>2.8390139133156773</v>
      </c>
      <c r="W115" s="6">
        <v>3.6592348927063987</v>
      </c>
      <c r="X115" s="6">
        <v>3.1480152477394401</v>
      </c>
      <c r="Y115" s="6">
        <v>1.7492855684535926</v>
      </c>
      <c r="Z115" s="6">
        <v>1.6911534525287788</v>
      </c>
      <c r="AA115" s="6">
        <v>1.7146428199482251</v>
      </c>
      <c r="AB115" s="12">
        <v>0</v>
      </c>
      <c r="AC115" s="6">
        <v>1.8547236990991396</v>
      </c>
      <c r="AD115" s="6">
        <v>0.98488578017961148</v>
      </c>
      <c r="AE115" s="6">
        <v>2.3323807579381208</v>
      </c>
      <c r="AF115" s="6">
        <v>1.5459624833740313</v>
      </c>
      <c r="AG115" s="6">
        <v>2.1213203435596406</v>
      </c>
      <c r="AH115" s="6">
        <v>1.3152946437965893</v>
      </c>
    </row>
    <row r="116" spans="8:35" x14ac:dyDescent="0.25">
      <c r="H116" t="s">
        <v>44</v>
      </c>
      <c r="I116" s="14">
        <v>2.7477263328068191</v>
      </c>
      <c r="J116" s="6">
        <v>1.8439088914585786</v>
      </c>
      <c r="K116" s="6">
        <v>2.3151673805580431</v>
      </c>
      <c r="L116" s="6">
        <v>3.0033314835362428</v>
      </c>
      <c r="M116" s="6">
        <f t="shared" si="63"/>
        <v>2.3895606290697047</v>
      </c>
      <c r="N116" s="6">
        <v>2.7367864366808021</v>
      </c>
      <c r="O116" s="6">
        <v>2.0396078054371132</v>
      </c>
      <c r="P116" s="6">
        <v>2.8530685235374236</v>
      </c>
      <c r="Q116" s="6">
        <v>2.5495097567963922</v>
      </c>
      <c r="R116" s="6">
        <v>1.4933184523068124</v>
      </c>
      <c r="S116" s="6">
        <v>2.8142494558940592</v>
      </c>
      <c r="T116" s="6">
        <v>2.2671568097509267</v>
      </c>
      <c r="U116" s="6">
        <v>3.364520768252143</v>
      </c>
      <c r="V116" s="6">
        <v>3.0430248109405897</v>
      </c>
      <c r="W116" s="6">
        <v>4.2461747491124289</v>
      </c>
      <c r="X116" s="6">
        <v>4.1892720131306831</v>
      </c>
      <c r="Y116" s="6">
        <v>2.672077843177477</v>
      </c>
      <c r="Z116" s="6">
        <v>2.1771541057077255</v>
      </c>
      <c r="AA116" s="6">
        <v>1.8601075237738263</v>
      </c>
      <c r="AB116" s="6">
        <v>1.8547236990991396</v>
      </c>
      <c r="AC116" s="12">
        <v>0</v>
      </c>
      <c r="AD116" s="6">
        <v>1.857417562100673</v>
      </c>
      <c r="AE116" s="6">
        <v>3.2863353450310004</v>
      </c>
      <c r="AF116" s="6">
        <v>1.7748239349298836</v>
      </c>
      <c r="AG116" s="6">
        <v>2.0049937655763421</v>
      </c>
      <c r="AH116" s="6">
        <v>1.8574175621006725</v>
      </c>
    </row>
    <row r="117" spans="8:35" x14ac:dyDescent="0.25">
      <c r="H117" t="s">
        <v>45</v>
      </c>
      <c r="I117" s="14">
        <v>3.3045423283716659</v>
      </c>
      <c r="J117" s="6">
        <v>1.1874342087037935</v>
      </c>
      <c r="K117" s="6">
        <v>2.4637369989509836</v>
      </c>
      <c r="L117" s="6">
        <v>3.217141588429087</v>
      </c>
      <c r="M117" s="6">
        <f t="shared" si="63"/>
        <v>2.1817424229271434</v>
      </c>
      <c r="N117" s="6">
        <v>3.5468295701936423</v>
      </c>
      <c r="O117" s="6">
        <v>2.5278449319529104</v>
      </c>
      <c r="P117" s="6">
        <v>2.0223748416156719</v>
      </c>
      <c r="Q117" s="6">
        <v>1.8193405398660241</v>
      </c>
      <c r="R117" s="6">
        <v>1.4071247279470327</v>
      </c>
      <c r="S117" s="6">
        <v>1.7406895185529196</v>
      </c>
      <c r="T117" s="6">
        <v>2.4310491562286458</v>
      </c>
      <c r="U117" s="6">
        <v>3.8301436004411111</v>
      </c>
      <c r="V117" s="6">
        <v>3.0610455730027932</v>
      </c>
      <c r="W117" s="6">
        <v>3.0692018506445602</v>
      </c>
      <c r="X117" s="6">
        <v>2.6981475126464081</v>
      </c>
      <c r="Y117" s="6">
        <v>1.8627936010197159</v>
      </c>
      <c r="Z117" s="6">
        <v>1.813835714721705</v>
      </c>
      <c r="AA117" s="6">
        <v>2.2472205054244241</v>
      </c>
      <c r="AB117" s="6">
        <v>0.98488578017961148</v>
      </c>
      <c r="AC117" s="6">
        <v>1.857417562100673</v>
      </c>
      <c r="AD117" s="12">
        <v>0</v>
      </c>
      <c r="AE117" s="6">
        <v>1.6155494421403529</v>
      </c>
      <c r="AF117" s="6">
        <v>1.2083045973594579</v>
      </c>
      <c r="AG117" s="6">
        <v>1.4317821063276359</v>
      </c>
      <c r="AH117" s="6">
        <v>1.0488088481701523</v>
      </c>
    </row>
    <row r="118" spans="8:35" x14ac:dyDescent="0.25">
      <c r="H118" t="s">
        <v>46</v>
      </c>
      <c r="I118" s="14">
        <v>4.7339201514178528</v>
      </c>
      <c r="J118" s="6">
        <v>2.3237900077244507</v>
      </c>
      <c r="K118" s="6">
        <v>3.8392707640904917</v>
      </c>
      <c r="L118" s="6">
        <v>4.4294469180700222</v>
      </c>
      <c r="M118" s="6">
        <f t="shared" si="63"/>
        <v>3.4539832078341073</v>
      </c>
      <c r="N118" s="6">
        <v>5.0507425196697584</v>
      </c>
      <c r="O118" s="6">
        <v>3.6083237105337456</v>
      </c>
      <c r="P118" s="6">
        <v>3.1240998703626648</v>
      </c>
      <c r="Q118" s="6">
        <v>3.016620625799673</v>
      </c>
      <c r="R118" s="6">
        <v>2.9444863728670914</v>
      </c>
      <c r="S118" s="6">
        <v>1.7492855684535926</v>
      </c>
      <c r="T118" s="6">
        <v>3.8026306683663091</v>
      </c>
      <c r="U118" s="6">
        <v>5.1439284598446759</v>
      </c>
      <c r="V118" s="6">
        <v>4.190465367951397</v>
      </c>
      <c r="W118" s="6">
        <v>3.0248966924508394</v>
      </c>
      <c r="X118" s="6">
        <v>2.3345235059857505</v>
      </c>
      <c r="Y118" s="6">
        <v>2.6419689627245777</v>
      </c>
      <c r="Z118" s="6">
        <v>2.9933259094191511</v>
      </c>
      <c r="AA118" s="6">
        <v>3.555277766926233</v>
      </c>
      <c r="AB118" s="6">
        <v>2.3323807579381208</v>
      </c>
      <c r="AC118" s="6">
        <v>3.2863353450310004</v>
      </c>
      <c r="AD118" s="6">
        <v>1.6155494421403529</v>
      </c>
      <c r="AE118" s="12">
        <v>0</v>
      </c>
      <c r="AF118" s="6">
        <v>2.5903667693977304</v>
      </c>
      <c r="AG118" s="6">
        <v>2.0880613017821141</v>
      </c>
      <c r="AH118" s="6">
        <v>2.2693611435820467</v>
      </c>
    </row>
    <row r="119" spans="8:35" x14ac:dyDescent="0.25">
      <c r="H119" t="s">
        <v>47</v>
      </c>
      <c r="I119" s="14">
        <v>3.2403703492039311</v>
      </c>
      <c r="J119" s="6">
        <v>1.6093476939431104</v>
      </c>
      <c r="K119" s="6">
        <v>2.5357444666211904</v>
      </c>
      <c r="L119" s="6">
        <v>3.4684290392049264</v>
      </c>
      <c r="M119" s="6">
        <f t="shared" si="63"/>
        <v>2.249444375840397</v>
      </c>
      <c r="N119" s="6">
        <v>3.3286633954186473</v>
      </c>
      <c r="O119" s="6">
        <v>2.5903667693977246</v>
      </c>
      <c r="P119" s="6">
        <v>2.0904544960366911</v>
      </c>
      <c r="Q119" s="6">
        <v>1.4106735979665879</v>
      </c>
      <c r="R119" s="6">
        <v>1.5684387141358156</v>
      </c>
      <c r="S119" s="6">
        <v>2.03224014329016</v>
      </c>
      <c r="T119" s="6">
        <v>2.5709920264364867</v>
      </c>
      <c r="U119" s="6">
        <v>3.4394767043839667</v>
      </c>
      <c r="V119" s="6">
        <v>2.3473389188611011</v>
      </c>
      <c r="W119" s="6">
        <v>2.8879058156387303</v>
      </c>
      <c r="X119" s="6">
        <v>3.2218007387174024</v>
      </c>
      <c r="Y119" s="6">
        <v>2.5357444666211921</v>
      </c>
      <c r="Z119" s="6">
        <v>2.0469489490458717</v>
      </c>
      <c r="AA119" s="6">
        <v>2.5748786379167452</v>
      </c>
      <c r="AB119" s="6">
        <v>1.5459624833740313</v>
      </c>
      <c r="AC119" s="6">
        <v>1.7748239349298836</v>
      </c>
      <c r="AD119" s="6">
        <v>1.2083045973594579</v>
      </c>
      <c r="AE119" s="6">
        <v>2.5903667693977304</v>
      </c>
      <c r="AF119" s="12">
        <v>0</v>
      </c>
      <c r="AG119" s="6">
        <v>1.634013463836824</v>
      </c>
      <c r="AH119" s="6">
        <v>1.086278049120025</v>
      </c>
    </row>
    <row r="120" spans="8:35" x14ac:dyDescent="0.25">
      <c r="H120" t="s">
        <v>48</v>
      </c>
      <c r="I120" s="14">
        <v>4.1364235759892898</v>
      </c>
      <c r="J120" s="6">
        <v>1.9390719429665326</v>
      </c>
      <c r="K120" s="6">
        <v>3.3970575502926041</v>
      </c>
      <c r="L120" s="6">
        <v>4.3243496620879327</v>
      </c>
      <c r="M120" s="6">
        <f t="shared" si="63"/>
        <v>3.1352830813181765</v>
      </c>
      <c r="N120" s="6">
        <v>4.2953463189829071</v>
      </c>
      <c r="O120" s="6">
        <v>3.095157508108433</v>
      </c>
      <c r="P120" s="6">
        <v>2.9291637031753663</v>
      </c>
      <c r="Q120" s="6">
        <v>2.2715633383201119</v>
      </c>
      <c r="R120" s="6">
        <v>2.3769728648009476</v>
      </c>
      <c r="S120" s="6">
        <v>1.0295630140987029</v>
      </c>
      <c r="T120" s="6">
        <v>3.3734255586866002</v>
      </c>
      <c r="U120" s="6">
        <v>4.1976183723630722</v>
      </c>
      <c r="V120" s="6">
        <v>2.9461839725312502</v>
      </c>
      <c r="W120" s="6">
        <v>2.5903667693977273</v>
      </c>
      <c r="X120" s="6">
        <v>3.0049958402633448</v>
      </c>
      <c r="Y120" s="6">
        <v>2.9461839725312444</v>
      </c>
      <c r="Z120" s="6">
        <v>3.0099833886584824</v>
      </c>
      <c r="AA120" s="6">
        <v>3.1968734726291541</v>
      </c>
      <c r="AB120" s="6">
        <v>2.1213203435596406</v>
      </c>
      <c r="AC120" s="6">
        <v>2.0049937655763421</v>
      </c>
      <c r="AD120" s="6">
        <v>1.4317821063276359</v>
      </c>
      <c r="AE120" s="6">
        <v>2.0880613017821141</v>
      </c>
      <c r="AF120" s="6">
        <v>1.634013463836824</v>
      </c>
      <c r="AG120" s="12">
        <v>0</v>
      </c>
      <c r="AH120" s="6">
        <v>1.1269427669584666</v>
      </c>
    </row>
    <row r="121" spans="8:35" x14ac:dyDescent="0.25">
      <c r="H121" t="s">
        <v>49</v>
      </c>
      <c r="I121" s="14">
        <v>3.2588341473600666</v>
      </c>
      <c r="J121" s="6">
        <v>1.5588457268119893</v>
      </c>
      <c r="K121" s="6">
        <v>2.5119713374160915</v>
      </c>
      <c r="L121" s="6">
        <v>3.5142566781611175</v>
      </c>
      <c r="M121" s="6">
        <f t="shared" si="63"/>
        <v>2.3194827009486385</v>
      </c>
      <c r="N121" s="6">
        <v>3.4727510708370684</v>
      </c>
      <c r="O121" s="6">
        <v>2.9715315916207272</v>
      </c>
      <c r="P121" s="6">
        <v>1.8303005217723152</v>
      </c>
      <c r="Q121" s="6">
        <v>1.1958260743101394</v>
      </c>
      <c r="R121" s="6">
        <v>1.7435595774162733</v>
      </c>
      <c r="S121" s="6">
        <v>1.6703293088490068</v>
      </c>
      <c r="T121" s="6">
        <v>2.4718414188616546</v>
      </c>
      <c r="U121" s="6">
        <v>3.4249087579087427</v>
      </c>
      <c r="V121" s="6">
        <v>2.3895606290697073</v>
      </c>
      <c r="W121" s="6">
        <v>2.6038433132583081</v>
      </c>
      <c r="X121" s="6">
        <v>2.7531799795872383</v>
      </c>
      <c r="Y121" s="6">
        <v>2.3515952032609664</v>
      </c>
      <c r="Z121" s="6">
        <v>2.4392621835300932</v>
      </c>
      <c r="AA121" s="6">
        <v>2.5748786379167456</v>
      </c>
      <c r="AB121" s="6">
        <v>1.3152946437965893</v>
      </c>
      <c r="AC121" s="6">
        <v>1.8574175621006725</v>
      </c>
      <c r="AD121" s="6">
        <v>1.0488088481701523</v>
      </c>
      <c r="AE121" s="6">
        <v>2.2693611435820467</v>
      </c>
      <c r="AF121" s="6">
        <v>1.086278049120025</v>
      </c>
      <c r="AG121" s="6">
        <v>1.1269427669584666</v>
      </c>
      <c r="AH121" s="12">
        <v>0</v>
      </c>
    </row>
    <row r="124" spans="8:35" x14ac:dyDescent="0.25">
      <c r="H124" t="s">
        <v>50</v>
      </c>
      <c r="I124" s="1" t="s">
        <v>54</v>
      </c>
      <c r="J124" s="1" t="s">
        <v>22</v>
      </c>
      <c r="K124" s="1" t="s">
        <v>51</v>
      </c>
      <c r="L124" s="1" t="s">
        <v>24</v>
      </c>
      <c r="M124" s="1" t="s">
        <v>53</v>
      </c>
      <c r="N124" s="1" t="s">
        <v>27</v>
      </c>
      <c r="O124" s="1" t="s">
        <v>28</v>
      </c>
      <c r="P124" s="1" t="s">
        <v>29</v>
      </c>
      <c r="Q124" s="1" t="s">
        <v>52</v>
      </c>
      <c r="R124" s="1" t="s">
        <v>32</v>
      </c>
      <c r="S124" s="1" t="s">
        <v>33</v>
      </c>
      <c r="T124" s="1" t="s">
        <v>35</v>
      </c>
      <c r="U124" s="1" t="s">
        <v>36</v>
      </c>
      <c r="V124" s="1" t="s">
        <v>37</v>
      </c>
      <c r="W124" s="1" t="s">
        <v>38</v>
      </c>
      <c r="X124" s="1" t="s">
        <v>39</v>
      </c>
      <c r="Y124" s="1" t="s">
        <v>40</v>
      </c>
      <c r="Z124" s="1" t="s">
        <v>41</v>
      </c>
      <c r="AA124" s="1" t="s">
        <v>43</v>
      </c>
      <c r="AB124" s="1" t="s">
        <v>44</v>
      </c>
      <c r="AC124" s="1" t="s">
        <v>45</v>
      </c>
      <c r="AD124" s="1" t="s">
        <v>46</v>
      </c>
      <c r="AE124" s="1" t="s">
        <v>47</v>
      </c>
      <c r="AF124" s="1" t="s">
        <v>48</v>
      </c>
      <c r="AG124" s="1" t="s">
        <v>49</v>
      </c>
    </row>
    <row r="125" spans="8:35" x14ac:dyDescent="0.25">
      <c r="H125" t="s">
        <v>54</v>
      </c>
      <c r="I125" s="12">
        <v>0</v>
      </c>
      <c r="J125" s="6">
        <v>3.1606961258558233</v>
      </c>
      <c r="K125" s="6">
        <v>1.4212670403551917</v>
      </c>
      <c r="L125" s="6">
        <v>1.5652475842498506</v>
      </c>
      <c r="M125" s="6">
        <v>2.9308701779505713</v>
      </c>
      <c r="N125" s="6">
        <v>3.1288975694324059</v>
      </c>
      <c r="O125" s="6">
        <v>2.7694764848252453</v>
      </c>
      <c r="P125" s="6">
        <v>3.1606961258558224</v>
      </c>
      <c r="Q125" s="6">
        <v>2.336664289109585</v>
      </c>
      <c r="R125" s="6">
        <v>4.9061186288144336</v>
      </c>
      <c r="S125" s="6">
        <v>1.4177446878757816</v>
      </c>
      <c r="T125" s="6">
        <v>3.0116440692751163</v>
      </c>
      <c r="U125" s="6">
        <v>3.9408120990476103</v>
      </c>
      <c r="V125" s="6">
        <v>5.7166423711825836</v>
      </c>
      <c r="W125" s="6">
        <v>5.1826634079399749</v>
      </c>
      <c r="X125" s="6">
        <v>3.0512292604784736</v>
      </c>
      <c r="Y125" s="6">
        <v>2.5980762113533196</v>
      </c>
      <c r="Z125" s="6">
        <v>1.7860571099491787</v>
      </c>
      <c r="AA125" s="6">
        <v>2.8372521918222233</v>
      </c>
      <c r="AB125" s="6">
        <v>2.7477263328068191</v>
      </c>
      <c r="AC125" s="6">
        <v>3.5468295701936423</v>
      </c>
      <c r="AD125" s="6">
        <v>5.0507425196697584</v>
      </c>
      <c r="AE125" s="6">
        <v>3.3286633954186473</v>
      </c>
      <c r="AF125" s="6">
        <v>4.2953463189829071</v>
      </c>
      <c r="AG125" s="6">
        <v>3.4727510708370684</v>
      </c>
      <c r="AI125" s="6">
        <f>MIN(J125:AG125,K126:AG126,L127:AG127,M128:AG128,N129:AG129,O130:AG130,P131:AG131,Q132:AG132,R133:AG133,S134:AG134,T135:AG135,U136:AG136,V137:AG137,W138:AG138,X139:AG139,Y140:AG140,Z141:AG141,AA142:AG142,AB143:AG143,AC144:AG144,AD145:AG145,AE146:AG146,AF147,AG147,AG148)</f>
        <v>0.58309518948452854</v>
      </c>
    </row>
    <row r="126" spans="8:35" x14ac:dyDescent="0.25">
      <c r="H126" t="s">
        <v>22</v>
      </c>
      <c r="I126" s="14">
        <f>MAX(I97,N97)</f>
        <v>3.1606961258558233</v>
      </c>
      <c r="J126" s="12">
        <v>0</v>
      </c>
      <c r="K126" s="6">
        <v>2.0248456731316575</v>
      </c>
      <c r="L126" s="6">
        <v>3.0099833886584846</v>
      </c>
      <c r="M126" s="6">
        <v>2.1213203435596424</v>
      </c>
      <c r="N126" s="6">
        <v>1.6911534525287792</v>
      </c>
      <c r="O126" s="6">
        <v>2.1725560982400451</v>
      </c>
      <c r="P126" s="6">
        <v>2.1213203435596424</v>
      </c>
      <c r="Q126" s="6">
        <v>1.2609520212918501</v>
      </c>
      <c r="R126" s="6">
        <v>2.0639767440550294</v>
      </c>
      <c r="S126" s="6">
        <v>2.2583179581272437</v>
      </c>
      <c r="T126" s="6">
        <v>4.3104524124504611</v>
      </c>
      <c r="U126" s="6">
        <v>3.7094473981982845</v>
      </c>
      <c r="V126" s="6">
        <v>3.3451457367355473</v>
      </c>
      <c r="W126" s="6">
        <v>2.5709920264364867</v>
      </c>
      <c r="X126" s="6">
        <v>1.2409673645990822</v>
      </c>
      <c r="Y126" s="6">
        <v>1.3856406460551005</v>
      </c>
      <c r="Z126" s="6">
        <v>1.8330302779823351</v>
      </c>
      <c r="AA126" s="6">
        <v>1.5620499351813326</v>
      </c>
      <c r="AB126" s="6">
        <v>1.8439088914585786</v>
      </c>
      <c r="AC126" s="6">
        <v>1.1874342087037935</v>
      </c>
      <c r="AD126" s="6">
        <v>2.3237900077244507</v>
      </c>
      <c r="AE126" s="6">
        <v>1.6093476939431104</v>
      </c>
      <c r="AF126" s="6">
        <v>1.9390719429665326</v>
      </c>
      <c r="AG126" s="6">
        <v>1.5588457268119893</v>
      </c>
    </row>
    <row r="127" spans="8:35" x14ac:dyDescent="0.25">
      <c r="H127" t="s">
        <v>51</v>
      </c>
      <c r="I127" s="14">
        <f t="shared" ref="I127:I129" si="64">MAX(I98,N98)</f>
        <v>1.4212670403551917</v>
      </c>
      <c r="J127" s="6">
        <v>2.0248456731316575</v>
      </c>
      <c r="K127" s="12">
        <v>0</v>
      </c>
      <c r="L127" s="6">
        <v>1.3820274961085275</v>
      </c>
      <c r="M127" s="6">
        <v>2.2803508501982739</v>
      </c>
      <c r="N127" s="6">
        <v>2.5219040425837003</v>
      </c>
      <c r="O127" s="6">
        <v>1.6970562748477114</v>
      </c>
      <c r="P127" s="6">
        <v>2.2803508501982739</v>
      </c>
      <c r="Q127" s="6">
        <v>1.4798648586948688</v>
      </c>
      <c r="R127" s="6">
        <v>3.8444765573482154</v>
      </c>
      <c r="S127" s="13">
        <v>0.58309518948452854</v>
      </c>
      <c r="T127" s="6">
        <v>3.2832910318763968</v>
      </c>
      <c r="U127" s="6">
        <v>3.6796738985948205</v>
      </c>
      <c r="V127" s="6">
        <v>4.6786750261158341</v>
      </c>
      <c r="W127" s="6">
        <v>3.8561638969317666</v>
      </c>
      <c r="X127" s="6">
        <v>1.7578395831246925</v>
      </c>
      <c r="Y127" s="6">
        <v>1.6431676725154987</v>
      </c>
      <c r="Z127" s="6">
        <v>1.0099504938362103</v>
      </c>
      <c r="AA127" s="6">
        <v>1.7888543819998317</v>
      </c>
      <c r="AB127" s="6">
        <v>2.3151673805580431</v>
      </c>
      <c r="AC127" s="6">
        <v>2.4637369989509836</v>
      </c>
      <c r="AD127" s="6">
        <v>3.8392707640904917</v>
      </c>
      <c r="AE127" s="6">
        <v>2.5357444666211904</v>
      </c>
      <c r="AF127" s="6">
        <v>3.3970575502926041</v>
      </c>
      <c r="AG127" s="6">
        <v>2.5119713374160915</v>
      </c>
    </row>
    <row r="128" spans="8:35" x14ac:dyDescent="0.25">
      <c r="H128" t="s">
        <v>24</v>
      </c>
      <c r="I128" s="14">
        <f t="shared" si="64"/>
        <v>1.5652475842498506</v>
      </c>
      <c r="J128" s="6">
        <v>3.0099833886584846</v>
      </c>
      <c r="K128" s="6">
        <v>1.3820274961085275</v>
      </c>
      <c r="L128" s="12">
        <v>0</v>
      </c>
      <c r="M128" s="6">
        <v>3.3256578296631791</v>
      </c>
      <c r="N128" s="6">
        <v>3.1559467676119031</v>
      </c>
      <c r="O128" s="6">
        <v>2.5651510676761315</v>
      </c>
      <c r="P128" s="6">
        <v>3.3256578296631791</v>
      </c>
      <c r="Q128" s="6">
        <v>2.3173260452512916</v>
      </c>
      <c r="R128" s="6">
        <v>4.8311489316724678</v>
      </c>
      <c r="S128" s="6">
        <v>1.174734012447074</v>
      </c>
      <c r="T128" s="6">
        <v>3.4322004603460994</v>
      </c>
      <c r="U128" s="6">
        <v>4.3931765272977623</v>
      </c>
      <c r="V128" s="6">
        <v>5.8077534382926448</v>
      </c>
      <c r="W128" s="6">
        <v>4.8218253804964792</v>
      </c>
      <c r="X128" s="6">
        <v>2.4331050121192925</v>
      </c>
      <c r="Y128" s="6">
        <v>2.1540659228538064</v>
      </c>
      <c r="Z128" s="6">
        <v>1.3711309200802118</v>
      </c>
      <c r="AA128" s="6">
        <v>2.4124676163629677</v>
      </c>
      <c r="AB128" s="6">
        <v>3.0033314835362428</v>
      </c>
      <c r="AC128" s="6">
        <v>3.217141588429087</v>
      </c>
      <c r="AD128" s="6">
        <v>4.4294469180700222</v>
      </c>
      <c r="AE128" s="6">
        <v>3.4684290392049264</v>
      </c>
      <c r="AF128" s="6">
        <v>4.3243496620879327</v>
      </c>
      <c r="AG128" s="6">
        <v>3.5142566781611175</v>
      </c>
    </row>
    <row r="129" spans="8:33" x14ac:dyDescent="0.25">
      <c r="H129" t="s">
        <v>53</v>
      </c>
      <c r="I129" s="14">
        <f t="shared" si="64"/>
        <v>2.9308701779505713</v>
      </c>
      <c r="J129" s="6">
        <v>2.1213203435596424</v>
      </c>
      <c r="K129" s="6">
        <v>2.2803508501982739</v>
      </c>
      <c r="L129" s="6">
        <v>3.3256578296631791</v>
      </c>
      <c r="M129" s="12">
        <v>0</v>
      </c>
      <c r="N129" s="6">
        <v>2.095232683975699</v>
      </c>
      <c r="O129" s="6">
        <v>1.9899748742132419</v>
      </c>
      <c r="P129" s="6">
        <v>2.222611077089288</v>
      </c>
      <c r="Q129" s="6">
        <v>1.4212670403551877</v>
      </c>
      <c r="R129" s="6">
        <v>3.3719430600174709</v>
      </c>
      <c r="S129" s="6">
        <v>1.4628738838327793</v>
      </c>
      <c r="T129" s="6">
        <v>3.9025632602175713</v>
      </c>
      <c r="U129" s="6">
        <v>3.8613469152615676</v>
      </c>
      <c r="V129" s="6">
        <v>4.1665333311999309</v>
      </c>
      <c r="W129" s="6">
        <v>3.3481338085566432</v>
      </c>
      <c r="X129" s="6">
        <v>1.3490737563232065</v>
      </c>
      <c r="Y129" s="6">
        <v>1.2529964086141658</v>
      </c>
      <c r="Z129" s="6">
        <v>1.3453624047073747</v>
      </c>
      <c r="AA129" s="6">
        <v>1.8303005217723158</v>
      </c>
      <c r="AB129" s="6">
        <v>2.3895606290697047</v>
      </c>
      <c r="AC129" s="6">
        <v>2.1817424229271434</v>
      </c>
      <c r="AD129" s="6">
        <v>3.4539832078341073</v>
      </c>
      <c r="AE129" s="6">
        <v>2.249444375840397</v>
      </c>
      <c r="AF129" s="6">
        <v>3.1352830813181765</v>
      </c>
      <c r="AG129" s="6">
        <v>2.3194827009486385</v>
      </c>
    </row>
    <row r="130" spans="8:33" x14ac:dyDescent="0.25">
      <c r="H130" t="s">
        <v>27</v>
      </c>
      <c r="I130" s="14">
        <f>MAX(I102,N102)</f>
        <v>3.1288975694324059</v>
      </c>
      <c r="J130" s="6">
        <v>1.6911534525287792</v>
      </c>
      <c r="K130" s="6">
        <v>2.5219040425837003</v>
      </c>
      <c r="L130" s="6">
        <v>3.1559467676119031</v>
      </c>
      <c r="M130" s="6">
        <v>2.095232683975699</v>
      </c>
      <c r="N130" s="12">
        <v>0</v>
      </c>
      <c r="O130" s="6">
        <v>3.475629439396557</v>
      </c>
      <c r="P130" s="6">
        <v>3.4583232931581183</v>
      </c>
      <c r="Q130" s="6">
        <v>1.894729532149646</v>
      </c>
      <c r="R130" s="6">
        <v>3.319638534539568</v>
      </c>
      <c r="S130" s="6">
        <v>2.8460498941515433</v>
      </c>
      <c r="T130" s="6">
        <v>4.9457052075512946</v>
      </c>
      <c r="U130" s="6">
        <v>4.6454278597347773</v>
      </c>
      <c r="V130" s="6">
        <v>4.7381430961928546</v>
      </c>
      <c r="W130" s="6">
        <v>4.0583247775406068</v>
      </c>
      <c r="X130" s="6">
        <v>2.2494443758404006</v>
      </c>
      <c r="Y130" s="6">
        <v>1.6062378404209043</v>
      </c>
      <c r="Z130" s="6">
        <v>1.9849433241279211</v>
      </c>
      <c r="AA130" s="6">
        <v>2.7568097504180473</v>
      </c>
      <c r="AB130" s="6">
        <v>2.0396078054371132</v>
      </c>
      <c r="AC130" s="6">
        <v>2.5278449319529104</v>
      </c>
      <c r="AD130" s="6">
        <v>3.6083237105337456</v>
      </c>
      <c r="AE130" s="6">
        <v>2.5903667693977246</v>
      </c>
      <c r="AF130" s="6">
        <v>3.095157508108433</v>
      </c>
      <c r="AG130" s="6">
        <v>2.9715315916207272</v>
      </c>
    </row>
    <row r="131" spans="8:33" x14ac:dyDescent="0.25">
      <c r="H131" t="s">
        <v>28</v>
      </c>
      <c r="I131" s="14">
        <f t="shared" ref="I131:I149" si="65">MAX(I103,N103)</f>
        <v>2.7694764848252453</v>
      </c>
      <c r="J131" s="6">
        <v>2.1725560982400451</v>
      </c>
      <c r="K131" s="6">
        <v>1.6970562748477114</v>
      </c>
      <c r="L131" s="6">
        <v>2.5651510676761315</v>
      </c>
      <c r="M131" s="6">
        <v>1.9899748742132419</v>
      </c>
      <c r="N131" s="6">
        <v>3.475629439396557</v>
      </c>
      <c r="O131" s="12">
        <v>0</v>
      </c>
      <c r="P131" s="6">
        <v>1.1045361017187294</v>
      </c>
      <c r="Q131" s="6">
        <v>1.9000000000000008</v>
      </c>
      <c r="R131" s="6">
        <v>3.2093613071762452</v>
      </c>
      <c r="S131" s="6">
        <v>1.6370705543744886</v>
      </c>
      <c r="T131" s="6">
        <v>3.0822070014844885</v>
      </c>
      <c r="U131" s="6">
        <v>2.8809720581775919</v>
      </c>
      <c r="V131" s="6">
        <v>3.5142566781611211</v>
      </c>
      <c r="W131" s="6">
        <v>2.9580398915498076</v>
      </c>
      <c r="X131" s="6">
        <v>2.0199009876724152</v>
      </c>
      <c r="Y131" s="6">
        <v>2.2671568097509263</v>
      </c>
      <c r="Z131" s="6">
        <v>2.3194827009486412</v>
      </c>
      <c r="AA131" s="6">
        <v>1.4071247279470331</v>
      </c>
      <c r="AB131" s="6">
        <v>2.8530685235374236</v>
      </c>
      <c r="AC131" s="6">
        <v>2.0223748416156719</v>
      </c>
      <c r="AD131" s="6">
        <v>3.1240998703626648</v>
      </c>
      <c r="AE131" s="6">
        <v>2.0904544960366911</v>
      </c>
      <c r="AF131" s="6">
        <v>2.9291637031753663</v>
      </c>
      <c r="AG131" s="6">
        <v>1.8303005217723152</v>
      </c>
    </row>
    <row r="132" spans="8:33" x14ac:dyDescent="0.25">
      <c r="H132" t="s">
        <v>29</v>
      </c>
      <c r="I132" s="14">
        <f t="shared" si="65"/>
        <v>3.1606961258558224</v>
      </c>
      <c r="J132" s="6">
        <v>2.1213203435596424</v>
      </c>
      <c r="K132" s="6">
        <v>2.2803508501982739</v>
      </c>
      <c r="L132" s="6">
        <v>3.3256578296631791</v>
      </c>
      <c r="M132" s="6">
        <v>2.222611077089288</v>
      </c>
      <c r="N132" s="6">
        <v>3.4583232931581183</v>
      </c>
      <c r="O132" s="6">
        <v>1.1045361017187294</v>
      </c>
      <c r="P132" s="12">
        <v>0</v>
      </c>
      <c r="Q132" s="6">
        <v>2.0174241001832027</v>
      </c>
      <c r="R132" s="6">
        <v>2.6</v>
      </c>
      <c r="S132" s="6">
        <v>2.2583179581272419</v>
      </c>
      <c r="T132" s="6">
        <v>2.9966648127543398</v>
      </c>
      <c r="U132" s="6">
        <v>2.0880613017821124</v>
      </c>
      <c r="V132" s="6">
        <v>2.7549954627911832</v>
      </c>
      <c r="W132" s="6">
        <v>2.951270912674739</v>
      </c>
      <c r="X132" s="6">
        <v>2.5573423705088825</v>
      </c>
      <c r="Y132" s="6">
        <v>2.5729360660537197</v>
      </c>
      <c r="Z132" s="6">
        <v>2.7676705006196101</v>
      </c>
      <c r="AA132" s="6">
        <v>1.5937377450509227</v>
      </c>
      <c r="AB132" s="6">
        <v>2.5495097567963922</v>
      </c>
      <c r="AC132" s="6">
        <v>1.8193405398660241</v>
      </c>
      <c r="AD132" s="6">
        <v>3.016620625799673</v>
      </c>
      <c r="AE132" s="6">
        <v>1.4106735979665879</v>
      </c>
      <c r="AF132" s="6">
        <v>2.2715633383201119</v>
      </c>
      <c r="AG132" s="6">
        <v>1.1958260743101394</v>
      </c>
    </row>
    <row r="133" spans="8:33" x14ac:dyDescent="0.25">
      <c r="H133" t="s">
        <v>52</v>
      </c>
      <c r="I133" s="14">
        <f t="shared" si="65"/>
        <v>2.336664289109585</v>
      </c>
      <c r="J133" s="6">
        <v>1.2609520212918501</v>
      </c>
      <c r="K133" s="6">
        <v>1.4798648586948688</v>
      </c>
      <c r="L133" s="6">
        <v>2.3173260452512916</v>
      </c>
      <c r="M133" s="6">
        <v>1.4212670403551877</v>
      </c>
      <c r="N133" s="6">
        <v>1.894729532149646</v>
      </c>
      <c r="O133" s="6">
        <v>1.9000000000000008</v>
      </c>
      <c r="P133" s="6">
        <v>2.0174241001832027</v>
      </c>
      <c r="Q133" s="12">
        <v>0</v>
      </c>
      <c r="R133" s="6">
        <v>2.7730849247724128</v>
      </c>
      <c r="S133" s="6">
        <v>1.5198684153570616</v>
      </c>
      <c r="T133" s="6">
        <v>3.63455636907725</v>
      </c>
      <c r="U133" s="6">
        <v>3.4073450074801706</v>
      </c>
      <c r="V133" s="6">
        <v>3.939543120718445</v>
      </c>
      <c r="W133" s="6">
        <v>3.5637059362410892</v>
      </c>
      <c r="X133" s="6">
        <v>1.8466185312619345</v>
      </c>
      <c r="Y133" s="6">
        <v>1.2288205727444501</v>
      </c>
      <c r="Z133" s="6">
        <v>1.3076696830621983</v>
      </c>
      <c r="AA133" s="6">
        <v>1.2288205727444537</v>
      </c>
      <c r="AB133" s="6">
        <v>1.4933184523068124</v>
      </c>
      <c r="AC133" s="6">
        <v>1.4071247279470327</v>
      </c>
      <c r="AD133" s="6">
        <v>2.9444863728670914</v>
      </c>
      <c r="AE133" s="6">
        <v>1.5684387141358156</v>
      </c>
      <c r="AF133" s="6">
        <v>2.3769728648009476</v>
      </c>
      <c r="AG133" s="6">
        <v>1.7435595774162733</v>
      </c>
    </row>
    <row r="134" spans="8:33" x14ac:dyDescent="0.25">
      <c r="H134" t="s">
        <v>32</v>
      </c>
      <c r="I134" s="14">
        <f t="shared" si="65"/>
        <v>4.9061186288144336</v>
      </c>
      <c r="J134" s="6">
        <v>2.0639767440550294</v>
      </c>
      <c r="K134" s="6">
        <v>3.8444765573482154</v>
      </c>
      <c r="L134" s="6">
        <v>4.8311489316724678</v>
      </c>
      <c r="M134" s="6">
        <v>3.3719430600174709</v>
      </c>
      <c r="N134" s="6">
        <v>3.319638534539568</v>
      </c>
      <c r="O134" s="6">
        <v>3.2093613071762452</v>
      </c>
      <c r="P134" s="6">
        <v>2.6</v>
      </c>
      <c r="Q134" s="6">
        <v>2.7730849247724128</v>
      </c>
      <c r="R134" s="12">
        <v>0</v>
      </c>
      <c r="S134" s="6">
        <v>3.9191835884530852</v>
      </c>
      <c r="T134" s="6">
        <v>5.0139804546886717</v>
      </c>
      <c r="U134" s="6">
        <v>3.6193922141707731</v>
      </c>
      <c r="V134" s="6">
        <v>1.977371993328519</v>
      </c>
      <c r="W134" s="6">
        <v>2.3345235059857488</v>
      </c>
      <c r="X134" s="6">
        <v>2.9999999999999969</v>
      </c>
      <c r="Y134" s="6">
        <v>3.2310988842807</v>
      </c>
      <c r="Z134" s="6">
        <v>3.7040518354904255</v>
      </c>
      <c r="AA134" s="6">
        <v>2.6153393661244029</v>
      </c>
      <c r="AB134" s="6">
        <v>2.8142494558940592</v>
      </c>
      <c r="AC134" s="6">
        <v>1.7406895185529196</v>
      </c>
      <c r="AD134" s="6">
        <v>1.7492855684535926</v>
      </c>
      <c r="AE134" s="6">
        <v>2.03224014329016</v>
      </c>
      <c r="AF134" s="6">
        <v>1.0295630140987029</v>
      </c>
      <c r="AG134" s="6">
        <v>1.6703293088490068</v>
      </c>
    </row>
    <row r="135" spans="8:33" x14ac:dyDescent="0.25">
      <c r="H135" t="s">
        <v>33</v>
      </c>
      <c r="I135" s="14">
        <f t="shared" si="65"/>
        <v>1.4177446878757816</v>
      </c>
      <c r="J135" s="6">
        <v>2.2583179581272437</v>
      </c>
      <c r="K135" s="13">
        <v>0.58309518948452854</v>
      </c>
      <c r="L135" s="6">
        <v>1.174734012447074</v>
      </c>
      <c r="M135" s="6">
        <v>1.4628738838327793</v>
      </c>
      <c r="N135" s="6">
        <v>2.8460498941515433</v>
      </c>
      <c r="O135" s="6">
        <v>1.6370705543744886</v>
      </c>
      <c r="P135" s="6">
        <v>2.2583179581272419</v>
      </c>
      <c r="Q135" s="6">
        <v>1.5198684153570616</v>
      </c>
      <c r="R135" s="6">
        <v>3.9191835884530852</v>
      </c>
      <c r="S135" s="12">
        <v>0</v>
      </c>
      <c r="T135" s="6">
        <v>2.8530685235374174</v>
      </c>
      <c r="U135" s="6">
        <v>3.4438350715445143</v>
      </c>
      <c r="V135" s="6">
        <v>4.7864391775097301</v>
      </c>
      <c r="W135" s="6">
        <v>4.0484564959994325</v>
      </c>
      <c r="X135" s="6">
        <v>1.9748417658131523</v>
      </c>
      <c r="Y135" s="6">
        <v>1.8708286933869722</v>
      </c>
      <c r="Z135" s="6">
        <v>1.0677078252031342</v>
      </c>
      <c r="AA135" s="6">
        <v>1.5937377450509245</v>
      </c>
      <c r="AB135" s="6">
        <v>2.2671568097509267</v>
      </c>
      <c r="AC135" s="6">
        <v>2.4310491562286458</v>
      </c>
      <c r="AD135" s="6">
        <v>3.8026306683663091</v>
      </c>
      <c r="AE135" s="6">
        <v>2.5709920264364867</v>
      </c>
      <c r="AF135" s="6">
        <v>3.3734255586866002</v>
      </c>
      <c r="AG135" s="6">
        <v>2.4718414188616546</v>
      </c>
    </row>
    <row r="136" spans="8:33" x14ac:dyDescent="0.25">
      <c r="H136" t="s">
        <v>35</v>
      </c>
      <c r="I136" s="14">
        <f t="shared" si="65"/>
        <v>3.0116440692751163</v>
      </c>
      <c r="J136" s="6">
        <v>4.3104524124504611</v>
      </c>
      <c r="K136" s="6">
        <v>3.2832910318763968</v>
      </c>
      <c r="L136" s="6">
        <v>3.4322004603460994</v>
      </c>
      <c r="M136" s="6">
        <v>3.9025632602175713</v>
      </c>
      <c r="N136" s="6">
        <v>4.9457052075512946</v>
      </c>
      <c r="O136" s="6">
        <v>3.0822070014844885</v>
      </c>
      <c r="P136" s="6">
        <v>2.9966648127543398</v>
      </c>
      <c r="Q136" s="6">
        <v>3.63455636907725</v>
      </c>
      <c r="R136" s="6">
        <v>5.0139804546886717</v>
      </c>
      <c r="S136" s="6">
        <v>2.8530685235374174</v>
      </c>
      <c r="T136" s="12">
        <v>0</v>
      </c>
      <c r="U136" s="6">
        <v>2.1213203435596464</v>
      </c>
      <c r="V136" s="6">
        <v>5.4506880299646596</v>
      </c>
      <c r="W136" s="6">
        <v>5.7922361830298303</v>
      </c>
      <c r="X136" s="6">
        <v>4.5387222871640862</v>
      </c>
      <c r="Y136" s="6">
        <v>4.1158231254513353</v>
      </c>
      <c r="Z136" s="6">
        <v>3.6027767069303627</v>
      </c>
      <c r="AA136" s="6">
        <v>3.0983866769659305</v>
      </c>
      <c r="AB136" s="6">
        <v>3.364520768252143</v>
      </c>
      <c r="AC136" s="6">
        <v>3.8301436004411111</v>
      </c>
      <c r="AD136" s="6">
        <v>5.1439284598446759</v>
      </c>
      <c r="AE136" s="6">
        <v>3.4394767043839667</v>
      </c>
      <c r="AF136" s="6">
        <v>4.1976183723630722</v>
      </c>
      <c r="AG136" s="6">
        <v>3.4249087579087427</v>
      </c>
    </row>
    <row r="137" spans="8:33" x14ac:dyDescent="0.25">
      <c r="H137" t="s">
        <v>36</v>
      </c>
      <c r="I137" s="14">
        <f t="shared" si="65"/>
        <v>3.9408120990476103</v>
      </c>
      <c r="J137" s="6">
        <v>3.7094473981982845</v>
      </c>
      <c r="K137" s="6">
        <v>3.6796738985948205</v>
      </c>
      <c r="L137" s="6">
        <v>4.3931765272977623</v>
      </c>
      <c r="M137" s="6">
        <v>3.8613469152615676</v>
      </c>
      <c r="N137" s="6">
        <v>4.6454278597347773</v>
      </c>
      <c r="O137" s="6">
        <v>2.8809720581775919</v>
      </c>
      <c r="P137" s="6">
        <v>2.0880613017821124</v>
      </c>
      <c r="Q137" s="6">
        <v>3.4073450074801706</v>
      </c>
      <c r="R137" s="6">
        <v>3.6193922141707731</v>
      </c>
      <c r="S137" s="6">
        <v>3.4438350715445143</v>
      </c>
      <c r="T137" s="6">
        <v>2.1213203435596464</v>
      </c>
      <c r="U137" s="12">
        <v>0</v>
      </c>
      <c r="V137" s="6">
        <v>3.7188707963574097</v>
      </c>
      <c r="W137" s="6">
        <v>4.7780749261601159</v>
      </c>
      <c r="X137" s="6">
        <v>4.3680659335683121</v>
      </c>
      <c r="Y137" s="6">
        <v>3.9924929555354285</v>
      </c>
      <c r="Z137" s="6">
        <v>3.9774363602702709</v>
      </c>
      <c r="AA137" s="6">
        <v>2.8390139133156773</v>
      </c>
      <c r="AB137" s="6">
        <v>3.0430248109405897</v>
      </c>
      <c r="AC137" s="6">
        <v>3.0610455730027932</v>
      </c>
      <c r="AD137" s="6">
        <v>4.190465367951397</v>
      </c>
      <c r="AE137" s="6">
        <v>2.3473389188611011</v>
      </c>
      <c r="AF137" s="6">
        <v>2.9461839725312502</v>
      </c>
      <c r="AG137" s="6">
        <v>2.3895606290697073</v>
      </c>
    </row>
    <row r="138" spans="8:33" x14ac:dyDescent="0.25">
      <c r="H138" t="s">
        <v>37</v>
      </c>
      <c r="I138" s="14">
        <f t="shared" si="65"/>
        <v>5.7166423711825836</v>
      </c>
      <c r="J138" s="6">
        <v>3.3451457367355473</v>
      </c>
      <c r="K138" s="6">
        <v>4.6786750261158341</v>
      </c>
      <c r="L138" s="6">
        <v>5.8077534382926448</v>
      </c>
      <c r="M138" s="6">
        <v>4.1665333311999309</v>
      </c>
      <c r="N138" s="6">
        <v>4.7381430961928546</v>
      </c>
      <c r="O138" s="6">
        <v>3.5142566781611211</v>
      </c>
      <c r="P138" s="6">
        <v>2.7549954627911832</v>
      </c>
      <c r="Q138" s="6">
        <v>3.939543120718445</v>
      </c>
      <c r="R138" s="6">
        <v>1.977371993328519</v>
      </c>
      <c r="S138" s="6">
        <v>4.7864391775097301</v>
      </c>
      <c r="T138" s="6">
        <v>5.4506880299646596</v>
      </c>
      <c r="U138" s="6">
        <v>3.7188707963574097</v>
      </c>
      <c r="V138" s="12">
        <v>0</v>
      </c>
      <c r="W138" s="6">
        <v>2.3579652245103211</v>
      </c>
      <c r="X138" s="6">
        <v>4.0459856648287813</v>
      </c>
      <c r="Y138" s="6">
        <v>4.3600458713183263</v>
      </c>
      <c r="Z138" s="6">
        <v>4.9325449820554104</v>
      </c>
      <c r="AA138" s="6">
        <v>3.6592348927063987</v>
      </c>
      <c r="AB138" s="6">
        <v>4.2461747491124289</v>
      </c>
      <c r="AC138" s="6">
        <v>3.0692018506445602</v>
      </c>
      <c r="AD138" s="6">
        <v>3.0248966924508394</v>
      </c>
      <c r="AE138" s="6">
        <v>2.8879058156387303</v>
      </c>
      <c r="AF138" s="6">
        <v>2.5903667693977273</v>
      </c>
      <c r="AG138" s="6">
        <v>2.6038433132583081</v>
      </c>
    </row>
    <row r="139" spans="8:33" x14ac:dyDescent="0.25">
      <c r="H139" t="s">
        <v>38</v>
      </c>
      <c r="I139" s="14">
        <f t="shared" si="65"/>
        <v>5.1826634079399749</v>
      </c>
      <c r="J139" s="6">
        <v>2.5709920264364867</v>
      </c>
      <c r="K139" s="6">
        <v>3.8561638969317666</v>
      </c>
      <c r="L139" s="6">
        <v>4.8218253804964792</v>
      </c>
      <c r="M139" s="6">
        <v>3.3481338085566432</v>
      </c>
      <c r="N139" s="6">
        <v>4.0583247775406068</v>
      </c>
      <c r="O139" s="6">
        <v>2.9580398915498076</v>
      </c>
      <c r="P139" s="6">
        <v>2.951270912674739</v>
      </c>
      <c r="Q139" s="6">
        <v>3.5637059362410892</v>
      </c>
      <c r="R139" s="6">
        <v>2.3345235059857488</v>
      </c>
      <c r="S139" s="6">
        <v>4.0484564959994325</v>
      </c>
      <c r="T139" s="6">
        <v>5.7922361830298303</v>
      </c>
      <c r="U139" s="6">
        <v>4.7780749261601159</v>
      </c>
      <c r="V139" s="6">
        <v>2.3579652245103211</v>
      </c>
      <c r="W139" s="12">
        <v>0</v>
      </c>
      <c r="X139" s="6">
        <v>2.5903667693977219</v>
      </c>
      <c r="Y139" s="6">
        <v>3.4942810419312251</v>
      </c>
      <c r="Z139" s="6">
        <v>4.0360872141221131</v>
      </c>
      <c r="AA139" s="6">
        <v>3.1480152477394401</v>
      </c>
      <c r="AB139" s="6">
        <v>4.1892720131306831</v>
      </c>
      <c r="AC139" s="6">
        <v>2.6981475126464081</v>
      </c>
      <c r="AD139" s="6">
        <v>2.3345235059857505</v>
      </c>
      <c r="AE139" s="6">
        <v>3.2218007387174024</v>
      </c>
      <c r="AF139" s="6">
        <v>3.0049958402633448</v>
      </c>
      <c r="AG139" s="6">
        <v>2.7531799795872383</v>
      </c>
    </row>
    <row r="140" spans="8:33" x14ac:dyDescent="0.25">
      <c r="H140" t="s">
        <v>39</v>
      </c>
      <c r="I140" s="14">
        <f t="shared" si="65"/>
        <v>3.0512292604784736</v>
      </c>
      <c r="J140" s="6">
        <v>1.2409673645990822</v>
      </c>
      <c r="K140" s="6">
        <v>1.7578395831246925</v>
      </c>
      <c r="L140" s="6">
        <v>2.4331050121192925</v>
      </c>
      <c r="M140" s="6">
        <v>1.3490737563232065</v>
      </c>
      <c r="N140" s="6">
        <v>2.2494443758404006</v>
      </c>
      <c r="O140" s="6">
        <v>2.0199009876724152</v>
      </c>
      <c r="P140" s="6">
        <v>2.5573423705088825</v>
      </c>
      <c r="Q140" s="6">
        <v>1.8466185312619345</v>
      </c>
      <c r="R140" s="6">
        <v>2.9999999999999969</v>
      </c>
      <c r="S140" s="6">
        <v>1.9748417658131523</v>
      </c>
      <c r="T140" s="6">
        <v>4.5387222871640862</v>
      </c>
      <c r="U140" s="6">
        <v>4.3680659335683121</v>
      </c>
      <c r="V140" s="6">
        <v>4.0459856648287813</v>
      </c>
      <c r="W140" s="6">
        <v>2.5903667693977219</v>
      </c>
      <c r="X140" s="12">
        <v>0</v>
      </c>
      <c r="Y140" s="6">
        <v>1.3784048752090197</v>
      </c>
      <c r="Z140" s="6">
        <v>1.6309506430300098</v>
      </c>
      <c r="AA140" s="6">
        <v>1.7492855684535926</v>
      </c>
      <c r="AB140" s="6">
        <v>2.672077843177477</v>
      </c>
      <c r="AC140" s="6">
        <v>1.8627936010197159</v>
      </c>
      <c r="AD140" s="6">
        <v>2.6419689627245777</v>
      </c>
      <c r="AE140" s="6">
        <v>2.5357444666211921</v>
      </c>
      <c r="AF140" s="6">
        <v>2.9461839725312444</v>
      </c>
      <c r="AG140" s="6">
        <v>2.3515952032609664</v>
      </c>
    </row>
    <row r="141" spans="8:33" x14ac:dyDescent="0.25">
      <c r="H141" t="s">
        <v>40</v>
      </c>
      <c r="I141" s="14">
        <f t="shared" si="65"/>
        <v>2.5980762113533196</v>
      </c>
      <c r="J141" s="6">
        <v>1.3856406460551005</v>
      </c>
      <c r="K141" s="6">
        <v>1.6431676725154987</v>
      </c>
      <c r="L141" s="6">
        <v>2.1540659228538064</v>
      </c>
      <c r="M141" s="6">
        <v>1.2529964086141658</v>
      </c>
      <c r="N141" s="6">
        <v>1.6062378404209043</v>
      </c>
      <c r="O141" s="6">
        <v>2.2671568097509263</v>
      </c>
      <c r="P141" s="6">
        <v>2.5729360660537197</v>
      </c>
      <c r="Q141" s="6">
        <v>1.2288205727444501</v>
      </c>
      <c r="R141" s="6">
        <v>3.2310988842807</v>
      </c>
      <c r="S141" s="6">
        <v>1.8708286933869722</v>
      </c>
      <c r="T141" s="6">
        <v>4.1158231254513353</v>
      </c>
      <c r="U141" s="6">
        <v>3.9924929555354285</v>
      </c>
      <c r="V141" s="6">
        <v>4.3600458713183263</v>
      </c>
      <c r="W141" s="6">
        <v>3.4942810419312251</v>
      </c>
      <c r="X141" s="6">
        <v>1.3784048752090197</v>
      </c>
      <c r="Y141" s="12">
        <v>0</v>
      </c>
      <c r="Z141" s="6">
        <v>1.3564659966250541</v>
      </c>
      <c r="AA141" s="6">
        <v>1.6911534525287788</v>
      </c>
      <c r="AB141" s="6">
        <v>2.1771541057077255</v>
      </c>
      <c r="AC141" s="6">
        <v>1.813835714721705</v>
      </c>
      <c r="AD141" s="6">
        <v>2.9933259094191511</v>
      </c>
      <c r="AE141" s="6">
        <v>2.0469489490458717</v>
      </c>
      <c r="AF141" s="6">
        <v>3.0099833886584824</v>
      </c>
      <c r="AG141" s="6">
        <v>2.4392621835300932</v>
      </c>
    </row>
    <row r="142" spans="8:33" x14ac:dyDescent="0.25">
      <c r="H142" t="s">
        <v>41</v>
      </c>
      <c r="I142" s="14">
        <f t="shared" si="65"/>
        <v>1.7860571099491787</v>
      </c>
      <c r="J142" s="6">
        <v>1.8330302779823351</v>
      </c>
      <c r="K142" s="6">
        <v>1.0099504938362103</v>
      </c>
      <c r="L142" s="6">
        <v>1.3711309200802118</v>
      </c>
      <c r="M142" s="6">
        <v>1.3453624047073747</v>
      </c>
      <c r="N142" s="6">
        <v>1.9849433241279211</v>
      </c>
      <c r="O142" s="6">
        <v>2.3194827009486412</v>
      </c>
      <c r="P142" s="6">
        <v>2.7676705006196101</v>
      </c>
      <c r="Q142" s="6">
        <v>1.3076696830621983</v>
      </c>
      <c r="R142" s="6">
        <v>3.7040518354904255</v>
      </c>
      <c r="S142" s="6">
        <v>1.0677078252031342</v>
      </c>
      <c r="T142" s="6">
        <v>3.6027767069303627</v>
      </c>
      <c r="U142" s="6">
        <v>3.9774363602702709</v>
      </c>
      <c r="V142" s="6">
        <v>4.9325449820554104</v>
      </c>
      <c r="W142" s="6">
        <v>4.0360872141221131</v>
      </c>
      <c r="X142" s="6">
        <v>1.6309506430300098</v>
      </c>
      <c r="Y142" s="6">
        <v>1.3564659966250541</v>
      </c>
      <c r="Z142" s="12">
        <v>0</v>
      </c>
      <c r="AA142" s="6">
        <v>1.7146428199482251</v>
      </c>
      <c r="AB142" s="6">
        <v>1.8601075237738263</v>
      </c>
      <c r="AC142" s="6">
        <v>2.2472205054244241</v>
      </c>
      <c r="AD142" s="6">
        <v>3.555277766926233</v>
      </c>
      <c r="AE142" s="6">
        <v>2.5748786379167452</v>
      </c>
      <c r="AF142" s="6">
        <v>3.1968734726291541</v>
      </c>
      <c r="AG142" s="6">
        <v>2.5748786379167456</v>
      </c>
    </row>
    <row r="143" spans="8:33" x14ac:dyDescent="0.25">
      <c r="H143" t="s">
        <v>43</v>
      </c>
      <c r="I143" s="14">
        <f t="shared" si="65"/>
        <v>2.8372521918222233</v>
      </c>
      <c r="J143" s="6">
        <v>1.5620499351813326</v>
      </c>
      <c r="K143" s="6">
        <v>1.7888543819998317</v>
      </c>
      <c r="L143" s="6">
        <v>2.4124676163629677</v>
      </c>
      <c r="M143" s="6">
        <v>1.8303005217723158</v>
      </c>
      <c r="N143" s="6">
        <v>2.7568097504180473</v>
      </c>
      <c r="O143" s="6">
        <v>1.4071247279470331</v>
      </c>
      <c r="P143" s="6">
        <v>1.5937377450509227</v>
      </c>
      <c r="Q143" s="6">
        <v>1.2288205727444537</v>
      </c>
      <c r="R143" s="6">
        <v>2.6153393661244029</v>
      </c>
      <c r="S143" s="6">
        <v>1.5937377450509245</v>
      </c>
      <c r="T143" s="6">
        <v>3.0983866769659305</v>
      </c>
      <c r="U143" s="6">
        <v>2.8390139133156773</v>
      </c>
      <c r="V143" s="6">
        <v>3.6592348927063987</v>
      </c>
      <c r="W143" s="6">
        <v>3.1480152477394401</v>
      </c>
      <c r="X143" s="6">
        <v>1.7492855684535926</v>
      </c>
      <c r="Y143" s="6">
        <v>1.6911534525287788</v>
      </c>
      <c r="Z143" s="6">
        <v>1.7146428199482251</v>
      </c>
      <c r="AA143" s="12">
        <v>0</v>
      </c>
      <c r="AB143" s="6">
        <v>1.8547236990991396</v>
      </c>
      <c r="AC143" s="6">
        <v>0.98488578017961148</v>
      </c>
      <c r="AD143" s="6">
        <v>2.3323807579381208</v>
      </c>
      <c r="AE143" s="6">
        <v>1.5459624833740313</v>
      </c>
      <c r="AF143" s="6">
        <v>2.1213203435596406</v>
      </c>
      <c r="AG143" s="6">
        <v>1.3152946437965893</v>
      </c>
    </row>
    <row r="144" spans="8:33" x14ac:dyDescent="0.25">
      <c r="H144" t="s">
        <v>44</v>
      </c>
      <c r="I144" s="14">
        <f t="shared" si="65"/>
        <v>2.7477263328068191</v>
      </c>
      <c r="J144" s="6">
        <v>1.8439088914585786</v>
      </c>
      <c r="K144" s="6">
        <v>2.3151673805580431</v>
      </c>
      <c r="L144" s="6">
        <v>3.0033314835362428</v>
      </c>
      <c r="M144" s="6">
        <v>2.3895606290697047</v>
      </c>
      <c r="N144" s="6">
        <v>2.0396078054371132</v>
      </c>
      <c r="O144" s="6">
        <v>2.8530685235374236</v>
      </c>
      <c r="P144" s="6">
        <v>2.5495097567963922</v>
      </c>
      <c r="Q144" s="6">
        <v>1.4933184523068124</v>
      </c>
      <c r="R144" s="6">
        <v>2.8142494558940592</v>
      </c>
      <c r="S144" s="6">
        <v>2.2671568097509267</v>
      </c>
      <c r="T144" s="6">
        <v>3.364520768252143</v>
      </c>
      <c r="U144" s="6">
        <v>3.0430248109405897</v>
      </c>
      <c r="V144" s="6">
        <v>4.2461747491124289</v>
      </c>
      <c r="W144" s="6">
        <v>4.1892720131306831</v>
      </c>
      <c r="X144" s="6">
        <v>2.672077843177477</v>
      </c>
      <c r="Y144" s="6">
        <v>2.1771541057077255</v>
      </c>
      <c r="Z144" s="6">
        <v>1.8601075237738263</v>
      </c>
      <c r="AA144" s="6">
        <v>1.8547236990991396</v>
      </c>
      <c r="AB144" s="12">
        <v>0</v>
      </c>
      <c r="AC144" s="6">
        <v>1.857417562100673</v>
      </c>
      <c r="AD144" s="6">
        <v>3.2863353450310004</v>
      </c>
      <c r="AE144" s="6">
        <v>1.7748239349298836</v>
      </c>
      <c r="AF144" s="6">
        <v>2.0049937655763421</v>
      </c>
      <c r="AG144" s="6">
        <v>1.8574175621006725</v>
      </c>
    </row>
    <row r="145" spans="8:34" x14ac:dyDescent="0.25">
      <c r="H145" t="s">
        <v>45</v>
      </c>
      <c r="I145" s="14">
        <f t="shared" si="65"/>
        <v>3.5468295701936423</v>
      </c>
      <c r="J145" s="6">
        <v>1.1874342087037935</v>
      </c>
      <c r="K145" s="6">
        <v>2.4637369989509836</v>
      </c>
      <c r="L145" s="6">
        <v>3.217141588429087</v>
      </c>
      <c r="M145" s="6">
        <v>2.1817424229271434</v>
      </c>
      <c r="N145" s="6">
        <v>2.5278449319529104</v>
      </c>
      <c r="O145" s="6">
        <v>2.0223748416156719</v>
      </c>
      <c r="P145" s="6">
        <v>1.8193405398660241</v>
      </c>
      <c r="Q145" s="6">
        <v>1.4071247279470327</v>
      </c>
      <c r="R145" s="6">
        <v>1.7406895185529196</v>
      </c>
      <c r="S145" s="6">
        <v>2.4310491562286458</v>
      </c>
      <c r="T145" s="6">
        <v>3.8301436004411111</v>
      </c>
      <c r="U145" s="6">
        <v>3.0610455730027932</v>
      </c>
      <c r="V145" s="6">
        <v>3.0692018506445602</v>
      </c>
      <c r="W145" s="6">
        <v>2.6981475126464081</v>
      </c>
      <c r="X145" s="6">
        <v>1.8627936010197159</v>
      </c>
      <c r="Y145" s="6">
        <v>1.813835714721705</v>
      </c>
      <c r="Z145" s="6">
        <v>2.2472205054244241</v>
      </c>
      <c r="AA145" s="6">
        <v>0.98488578017961148</v>
      </c>
      <c r="AB145" s="6">
        <v>1.857417562100673</v>
      </c>
      <c r="AC145" s="12">
        <v>0</v>
      </c>
      <c r="AD145" s="6">
        <v>1.6155494421403529</v>
      </c>
      <c r="AE145" s="6">
        <v>1.2083045973594579</v>
      </c>
      <c r="AF145" s="6">
        <v>1.4317821063276359</v>
      </c>
      <c r="AG145" s="6">
        <v>1.0488088481701523</v>
      </c>
    </row>
    <row r="146" spans="8:34" x14ac:dyDescent="0.25">
      <c r="H146" t="s">
        <v>46</v>
      </c>
      <c r="I146" s="14">
        <f t="shared" si="65"/>
        <v>5.0507425196697584</v>
      </c>
      <c r="J146" s="6">
        <v>2.3237900077244507</v>
      </c>
      <c r="K146" s="6">
        <v>3.8392707640904917</v>
      </c>
      <c r="L146" s="6">
        <v>4.4294469180700222</v>
      </c>
      <c r="M146" s="6">
        <v>3.4539832078341073</v>
      </c>
      <c r="N146" s="6">
        <v>3.6083237105337456</v>
      </c>
      <c r="O146" s="6">
        <v>3.1240998703626648</v>
      </c>
      <c r="P146" s="6">
        <v>3.016620625799673</v>
      </c>
      <c r="Q146" s="6">
        <v>2.9444863728670914</v>
      </c>
      <c r="R146" s="6">
        <v>1.7492855684535926</v>
      </c>
      <c r="S146" s="6">
        <v>3.8026306683663091</v>
      </c>
      <c r="T146" s="6">
        <v>5.1439284598446759</v>
      </c>
      <c r="U146" s="6">
        <v>4.190465367951397</v>
      </c>
      <c r="V146" s="6">
        <v>3.0248966924508394</v>
      </c>
      <c r="W146" s="6">
        <v>2.3345235059857505</v>
      </c>
      <c r="X146" s="6">
        <v>2.6419689627245777</v>
      </c>
      <c r="Y146" s="6">
        <v>2.9933259094191511</v>
      </c>
      <c r="Z146" s="6">
        <v>3.555277766926233</v>
      </c>
      <c r="AA146" s="6">
        <v>2.3323807579381208</v>
      </c>
      <c r="AB146" s="6">
        <v>3.2863353450310004</v>
      </c>
      <c r="AC146" s="6">
        <v>1.6155494421403529</v>
      </c>
      <c r="AD146" s="12">
        <v>0</v>
      </c>
      <c r="AE146" s="6">
        <v>2.5903667693977304</v>
      </c>
      <c r="AF146" s="6">
        <v>2.0880613017821141</v>
      </c>
      <c r="AG146" s="6">
        <v>2.2693611435820467</v>
      </c>
    </row>
    <row r="147" spans="8:34" x14ac:dyDescent="0.25">
      <c r="H147" t="s">
        <v>47</v>
      </c>
      <c r="I147" s="14">
        <f t="shared" si="65"/>
        <v>3.3286633954186473</v>
      </c>
      <c r="J147" s="6">
        <v>1.6093476939431104</v>
      </c>
      <c r="K147" s="6">
        <v>2.5357444666211904</v>
      </c>
      <c r="L147" s="6">
        <v>3.4684290392049264</v>
      </c>
      <c r="M147" s="6">
        <v>2.249444375840397</v>
      </c>
      <c r="N147" s="6">
        <v>2.5903667693977246</v>
      </c>
      <c r="O147" s="6">
        <v>2.0904544960366911</v>
      </c>
      <c r="P147" s="6">
        <v>1.4106735979665879</v>
      </c>
      <c r="Q147" s="6">
        <v>1.5684387141358156</v>
      </c>
      <c r="R147" s="6">
        <v>2.03224014329016</v>
      </c>
      <c r="S147" s="6">
        <v>2.5709920264364867</v>
      </c>
      <c r="T147" s="6">
        <v>3.4394767043839667</v>
      </c>
      <c r="U147" s="6">
        <v>2.3473389188611011</v>
      </c>
      <c r="V147" s="6">
        <v>2.8879058156387303</v>
      </c>
      <c r="W147" s="6">
        <v>3.2218007387174024</v>
      </c>
      <c r="X147" s="6">
        <v>2.5357444666211921</v>
      </c>
      <c r="Y147" s="6">
        <v>2.0469489490458717</v>
      </c>
      <c r="Z147" s="6">
        <v>2.5748786379167452</v>
      </c>
      <c r="AA147" s="6">
        <v>1.5459624833740313</v>
      </c>
      <c r="AB147" s="6">
        <v>1.7748239349298836</v>
      </c>
      <c r="AC147" s="6">
        <v>1.2083045973594579</v>
      </c>
      <c r="AD147" s="6">
        <v>2.5903667693977304</v>
      </c>
      <c r="AE147" s="12">
        <v>0</v>
      </c>
      <c r="AF147" s="6">
        <v>1.634013463836824</v>
      </c>
      <c r="AG147" s="6">
        <v>1.086278049120025</v>
      </c>
    </row>
    <row r="148" spans="8:34" x14ac:dyDescent="0.25">
      <c r="H148" t="s">
        <v>48</v>
      </c>
      <c r="I148" s="14">
        <f t="shared" si="65"/>
        <v>4.2953463189829071</v>
      </c>
      <c r="J148" s="6">
        <v>1.9390719429665326</v>
      </c>
      <c r="K148" s="6">
        <v>3.3970575502926041</v>
      </c>
      <c r="L148" s="6">
        <v>4.3243496620879327</v>
      </c>
      <c r="M148" s="6">
        <v>3.1352830813181765</v>
      </c>
      <c r="N148" s="6">
        <v>3.095157508108433</v>
      </c>
      <c r="O148" s="6">
        <v>2.9291637031753663</v>
      </c>
      <c r="P148" s="6">
        <v>2.2715633383201119</v>
      </c>
      <c r="Q148" s="6">
        <v>2.3769728648009476</v>
      </c>
      <c r="R148" s="6">
        <v>1.0295630140987029</v>
      </c>
      <c r="S148" s="6">
        <v>3.3734255586866002</v>
      </c>
      <c r="T148" s="6">
        <v>4.1976183723630722</v>
      </c>
      <c r="U148" s="6">
        <v>2.9461839725312502</v>
      </c>
      <c r="V148" s="6">
        <v>2.5903667693977273</v>
      </c>
      <c r="W148" s="6">
        <v>3.0049958402633448</v>
      </c>
      <c r="X148" s="6">
        <v>2.9461839725312444</v>
      </c>
      <c r="Y148" s="6">
        <v>3.0099833886584824</v>
      </c>
      <c r="Z148" s="6">
        <v>3.1968734726291541</v>
      </c>
      <c r="AA148" s="6">
        <v>2.1213203435596406</v>
      </c>
      <c r="AB148" s="6">
        <v>2.0049937655763421</v>
      </c>
      <c r="AC148" s="6">
        <v>1.4317821063276359</v>
      </c>
      <c r="AD148" s="6">
        <v>2.0880613017821141</v>
      </c>
      <c r="AE148" s="6">
        <v>1.634013463836824</v>
      </c>
      <c r="AF148" s="12">
        <v>0</v>
      </c>
      <c r="AG148" s="6">
        <v>1.1269427669584666</v>
      </c>
    </row>
    <row r="149" spans="8:34" x14ac:dyDescent="0.25">
      <c r="H149" t="s">
        <v>49</v>
      </c>
      <c r="I149" s="14">
        <f t="shared" si="65"/>
        <v>3.4727510708370684</v>
      </c>
      <c r="J149" s="6">
        <v>1.5588457268119893</v>
      </c>
      <c r="K149" s="6">
        <v>2.5119713374160915</v>
      </c>
      <c r="L149" s="6">
        <v>3.5142566781611175</v>
      </c>
      <c r="M149" s="6">
        <v>2.3194827009486385</v>
      </c>
      <c r="N149" s="6">
        <v>2.9715315916207272</v>
      </c>
      <c r="O149" s="6">
        <v>1.8303005217723152</v>
      </c>
      <c r="P149" s="6">
        <v>1.1958260743101394</v>
      </c>
      <c r="Q149" s="6">
        <v>1.7435595774162733</v>
      </c>
      <c r="R149" s="6">
        <v>1.6703293088490068</v>
      </c>
      <c r="S149" s="6">
        <v>2.4718414188616546</v>
      </c>
      <c r="T149" s="6">
        <v>3.4249087579087427</v>
      </c>
      <c r="U149" s="6">
        <v>2.3895606290697073</v>
      </c>
      <c r="V149" s="6">
        <v>2.6038433132583081</v>
      </c>
      <c r="W149" s="6">
        <v>2.7531799795872383</v>
      </c>
      <c r="X149" s="6">
        <v>2.3515952032609664</v>
      </c>
      <c r="Y149" s="6">
        <v>2.4392621835300932</v>
      </c>
      <c r="Z149" s="6">
        <v>2.5748786379167456</v>
      </c>
      <c r="AA149" s="6">
        <v>1.3152946437965893</v>
      </c>
      <c r="AB149" s="6">
        <v>1.8574175621006725</v>
      </c>
      <c r="AC149" s="6">
        <v>1.0488088481701523</v>
      </c>
      <c r="AD149" s="6">
        <v>2.2693611435820467</v>
      </c>
      <c r="AE149" s="6">
        <v>1.086278049120025</v>
      </c>
      <c r="AF149" s="6">
        <v>1.1269427669584666</v>
      </c>
      <c r="AG149" s="12">
        <v>0</v>
      </c>
    </row>
    <row r="152" spans="8:34" x14ac:dyDescent="0.25">
      <c r="H152" t="s">
        <v>50</v>
      </c>
      <c r="I152" s="1" t="s">
        <v>54</v>
      </c>
      <c r="J152" s="1" t="s">
        <v>22</v>
      </c>
      <c r="K152" s="1" t="s">
        <v>55</v>
      </c>
      <c r="L152" s="1" t="s">
        <v>24</v>
      </c>
      <c r="M152" s="1" t="s">
        <v>53</v>
      </c>
      <c r="N152" s="1" t="s">
        <v>27</v>
      </c>
      <c r="O152" s="1" t="s">
        <v>28</v>
      </c>
      <c r="P152" s="1" t="s">
        <v>29</v>
      </c>
      <c r="Q152" s="1" t="s">
        <v>52</v>
      </c>
      <c r="R152" s="1" t="s">
        <v>32</v>
      </c>
      <c r="S152" s="1" t="s">
        <v>35</v>
      </c>
      <c r="T152" s="1" t="s">
        <v>36</v>
      </c>
      <c r="U152" s="1" t="s">
        <v>37</v>
      </c>
      <c r="V152" s="1" t="s">
        <v>38</v>
      </c>
      <c r="W152" s="1" t="s">
        <v>39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45</v>
      </c>
      <c r="AC152" s="1" t="s">
        <v>46</v>
      </c>
      <c r="AD152" s="1" t="s">
        <v>47</v>
      </c>
      <c r="AE152" s="1" t="s">
        <v>48</v>
      </c>
      <c r="AF152" s="1" t="s">
        <v>49</v>
      </c>
    </row>
    <row r="153" spans="8:34" x14ac:dyDescent="0.25">
      <c r="H153" t="s">
        <v>54</v>
      </c>
      <c r="I153" s="12">
        <v>0</v>
      </c>
      <c r="J153" s="6">
        <v>3.1606961258558233</v>
      </c>
      <c r="K153" s="6">
        <f>MAX(K125,S125)</f>
        <v>1.4212670403551917</v>
      </c>
      <c r="L153" s="6">
        <v>1.5652475842498506</v>
      </c>
      <c r="M153" s="6">
        <v>2.9308701779505713</v>
      </c>
      <c r="N153" s="6">
        <v>3.1288975694324059</v>
      </c>
      <c r="O153" s="6">
        <v>2.7694764848252453</v>
      </c>
      <c r="P153" s="6">
        <v>3.1606961258558224</v>
      </c>
      <c r="Q153" s="6">
        <v>2.336664289109585</v>
      </c>
      <c r="R153" s="6">
        <v>4.9061186288144336</v>
      </c>
      <c r="S153" s="6">
        <v>3.0116440692751163</v>
      </c>
      <c r="T153" s="6">
        <v>3.9408120990476103</v>
      </c>
      <c r="U153" s="6">
        <v>5.7166423711825836</v>
      </c>
      <c r="V153" s="6">
        <v>5.1826634079399749</v>
      </c>
      <c r="W153" s="6">
        <v>3.0512292604784736</v>
      </c>
      <c r="X153" s="6">
        <v>2.5980762113533196</v>
      </c>
      <c r="Y153" s="6">
        <v>1.7860571099491787</v>
      </c>
      <c r="Z153" s="6">
        <v>2.8372521918222233</v>
      </c>
      <c r="AA153" s="6">
        <v>2.7477263328068191</v>
      </c>
      <c r="AB153" s="6">
        <v>3.5468295701936423</v>
      </c>
      <c r="AC153" s="6">
        <v>5.0507425196697584</v>
      </c>
      <c r="AD153" s="6">
        <v>3.3286633954186473</v>
      </c>
      <c r="AE153" s="6">
        <v>4.2953463189829071</v>
      </c>
      <c r="AF153" s="6">
        <v>3.4727510708370684</v>
      </c>
      <c r="AH153" s="6">
        <f>MIN(J153:AF153,K154:AF154,L155:AF155,M156:AF156,N157:AF157,O158:AF158,P159:AF159,Q160:AF160,R161:AF161,S162:AF162,T163:AF163,U164:AF164,V165:AF165,W166:AF166,X167:AF167,Y168:AF168,Z169:AF169,AA170:AF170,AB171:AF171,AC172:AF172,AD173:AF173,AF174,AE174,AF175)</f>
        <v>0.98488578017961148</v>
      </c>
    </row>
    <row r="154" spans="8:34" x14ac:dyDescent="0.25">
      <c r="H154" t="s">
        <v>22</v>
      </c>
      <c r="I154" s="14">
        <v>3.1606961258558233</v>
      </c>
      <c r="J154" s="12">
        <v>0</v>
      </c>
      <c r="K154" s="6">
        <f>MAX(K126,S126)</f>
        <v>2.2583179581272437</v>
      </c>
      <c r="L154" s="6">
        <v>3.0099833886584846</v>
      </c>
      <c r="M154" s="6">
        <v>2.1213203435596424</v>
      </c>
      <c r="N154" s="6">
        <v>1.6911534525287792</v>
      </c>
      <c r="O154" s="6">
        <v>2.1725560982400451</v>
      </c>
      <c r="P154" s="6">
        <v>2.1213203435596424</v>
      </c>
      <c r="Q154" s="6">
        <v>1.2609520212918501</v>
      </c>
      <c r="R154" s="6">
        <v>2.0639767440550294</v>
      </c>
      <c r="S154" s="6">
        <v>4.3104524124504611</v>
      </c>
      <c r="T154" s="6">
        <v>3.7094473981982845</v>
      </c>
      <c r="U154" s="6">
        <v>3.3451457367355473</v>
      </c>
      <c r="V154" s="6">
        <v>2.5709920264364867</v>
      </c>
      <c r="W154" s="6">
        <v>1.2409673645990822</v>
      </c>
      <c r="X154" s="6">
        <v>1.3856406460551005</v>
      </c>
      <c r="Y154" s="6">
        <v>1.8330302779823351</v>
      </c>
      <c r="Z154" s="6">
        <v>1.5620499351813326</v>
      </c>
      <c r="AA154" s="6">
        <v>1.8439088914585786</v>
      </c>
      <c r="AB154" s="6">
        <v>1.1874342087037935</v>
      </c>
      <c r="AC154" s="6">
        <v>2.3237900077244507</v>
      </c>
      <c r="AD154" s="6">
        <v>1.6093476939431104</v>
      </c>
      <c r="AE154" s="6">
        <v>1.9390719429665326</v>
      </c>
      <c r="AF154" s="6">
        <v>1.5588457268119893</v>
      </c>
    </row>
    <row r="155" spans="8:34" x14ac:dyDescent="0.25">
      <c r="H155" t="s">
        <v>55</v>
      </c>
      <c r="I155" s="14">
        <v>1.4212670403551917</v>
      </c>
      <c r="J155" s="6">
        <v>2.2583179581272437</v>
      </c>
      <c r="K155" s="12">
        <v>0</v>
      </c>
      <c r="L155" s="6">
        <v>1.3820274961085275</v>
      </c>
      <c r="M155" s="6">
        <v>2.2803508501982739</v>
      </c>
      <c r="N155" s="6">
        <v>2.8460498941515433</v>
      </c>
      <c r="O155" s="6">
        <v>1.6970562748477114</v>
      </c>
      <c r="P155" s="6">
        <v>2.2803508501982739</v>
      </c>
      <c r="Q155" s="6">
        <v>1.5198684153570616</v>
      </c>
      <c r="R155" s="6">
        <v>3.9191835884530852</v>
      </c>
      <c r="S155" s="6">
        <v>3.2832910318763968</v>
      </c>
      <c r="T155" s="6">
        <v>3.6796738985948205</v>
      </c>
      <c r="U155" s="6">
        <v>4.7864391775097301</v>
      </c>
      <c r="V155" s="6">
        <v>4.0484564959994325</v>
      </c>
      <c r="W155" s="6">
        <v>1.9748417658131523</v>
      </c>
      <c r="X155" s="6">
        <v>1.8708286933869722</v>
      </c>
      <c r="Y155" s="6">
        <v>1.0677078252031342</v>
      </c>
      <c r="Z155" s="6">
        <v>1.7888543819998317</v>
      </c>
      <c r="AA155" s="6">
        <v>2.3151673805580431</v>
      </c>
      <c r="AB155" s="6">
        <v>2.4637369989509836</v>
      </c>
      <c r="AC155" s="6">
        <v>3.8392707640904917</v>
      </c>
      <c r="AD155" s="6">
        <v>2.5709920264364867</v>
      </c>
      <c r="AE155" s="6">
        <v>3.3970575502926041</v>
      </c>
      <c r="AF155" s="6">
        <v>2.5119713374160915</v>
      </c>
    </row>
    <row r="156" spans="8:34" x14ac:dyDescent="0.25">
      <c r="H156" t="s">
        <v>24</v>
      </c>
      <c r="I156" s="14">
        <v>1.5652475842498506</v>
      </c>
      <c r="J156" s="6">
        <v>3.0099833886584846</v>
      </c>
      <c r="K156" s="6">
        <f>MAX(K128,S128)</f>
        <v>1.3820274961085275</v>
      </c>
      <c r="L156" s="12">
        <v>0</v>
      </c>
      <c r="M156" s="6">
        <v>3.3256578296631791</v>
      </c>
      <c r="N156" s="6">
        <v>3.1559467676119031</v>
      </c>
      <c r="O156" s="6">
        <v>2.5651510676761315</v>
      </c>
      <c r="P156" s="6">
        <v>3.3256578296631791</v>
      </c>
      <c r="Q156" s="6">
        <v>2.3173260452512916</v>
      </c>
      <c r="R156" s="6">
        <v>4.8311489316724678</v>
      </c>
      <c r="S156" s="6">
        <v>3.4322004603460994</v>
      </c>
      <c r="T156" s="6">
        <v>4.3931765272977623</v>
      </c>
      <c r="U156" s="6">
        <v>5.8077534382926448</v>
      </c>
      <c r="V156" s="6">
        <v>4.8218253804964792</v>
      </c>
      <c r="W156" s="6">
        <v>2.4331050121192925</v>
      </c>
      <c r="X156" s="6">
        <v>2.1540659228538064</v>
      </c>
      <c r="Y156" s="6">
        <v>1.3711309200802118</v>
      </c>
      <c r="Z156" s="6">
        <v>2.4124676163629677</v>
      </c>
      <c r="AA156" s="6">
        <v>3.0033314835362428</v>
      </c>
      <c r="AB156" s="6">
        <v>3.217141588429087</v>
      </c>
      <c r="AC156" s="6">
        <v>4.4294469180700222</v>
      </c>
      <c r="AD156" s="6">
        <v>3.4684290392049264</v>
      </c>
      <c r="AE156" s="6">
        <v>4.3243496620879327</v>
      </c>
      <c r="AF156" s="6">
        <v>3.5142566781611175</v>
      </c>
    </row>
    <row r="157" spans="8:34" x14ac:dyDescent="0.25">
      <c r="H157" t="s">
        <v>53</v>
      </c>
      <c r="I157" s="14">
        <v>2.9308701779505713</v>
      </c>
      <c r="J157" s="6">
        <v>2.1213203435596424</v>
      </c>
      <c r="K157" s="6">
        <f t="shared" ref="K157:K162" si="66">MAX(K129,S129)</f>
        <v>2.2803508501982739</v>
      </c>
      <c r="L157" s="6">
        <v>3.3256578296631791</v>
      </c>
      <c r="M157" s="12">
        <v>0</v>
      </c>
      <c r="N157" s="6">
        <v>2.095232683975699</v>
      </c>
      <c r="O157" s="6">
        <v>1.9899748742132419</v>
      </c>
      <c r="P157" s="6">
        <v>2.222611077089288</v>
      </c>
      <c r="Q157" s="6">
        <v>1.4212670403551877</v>
      </c>
      <c r="R157" s="6">
        <v>3.3719430600174709</v>
      </c>
      <c r="S157" s="6">
        <v>3.9025632602175713</v>
      </c>
      <c r="T157" s="6">
        <v>3.8613469152615676</v>
      </c>
      <c r="U157" s="6">
        <v>4.1665333311999309</v>
      </c>
      <c r="V157" s="6">
        <v>3.3481338085566432</v>
      </c>
      <c r="W157" s="6">
        <v>1.3490737563232065</v>
      </c>
      <c r="X157" s="6">
        <v>1.2529964086141658</v>
      </c>
      <c r="Y157" s="6">
        <v>1.3453624047073747</v>
      </c>
      <c r="Z157" s="6">
        <v>1.8303005217723158</v>
      </c>
      <c r="AA157" s="6">
        <v>2.3895606290697047</v>
      </c>
      <c r="AB157" s="6">
        <v>2.1817424229271434</v>
      </c>
      <c r="AC157" s="6">
        <v>3.4539832078341073</v>
      </c>
      <c r="AD157" s="6">
        <v>2.249444375840397</v>
      </c>
      <c r="AE157" s="6">
        <v>3.1352830813181765</v>
      </c>
      <c r="AF157" s="6">
        <v>2.3194827009486385</v>
      </c>
    </row>
    <row r="158" spans="8:34" x14ac:dyDescent="0.25">
      <c r="H158" t="s">
        <v>27</v>
      </c>
      <c r="I158" s="14">
        <v>3.1288975694324059</v>
      </c>
      <c r="J158" s="6">
        <v>1.6911534525287792</v>
      </c>
      <c r="K158" s="6">
        <f t="shared" si="66"/>
        <v>2.8460498941515433</v>
      </c>
      <c r="L158" s="6">
        <v>3.1559467676119031</v>
      </c>
      <c r="M158" s="6">
        <v>2.095232683975699</v>
      </c>
      <c r="N158" s="12">
        <v>0</v>
      </c>
      <c r="O158" s="6">
        <v>3.475629439396557</v>
      </c>
      <c r="P158" s="6">
        <v>3.4583232931581183</v>
      </c>
      <c r="Q158" s="6">
        <v>1.894729532149646</v>
      </c>
      <c r="R158" s="6">
        <v>3.319638534539568</v>
      </c>
      <c r="S158" s="6">
        <v>4.9457052075512946</v>
      </c>
      <c r="T158" s="6">
        <v>4.6454278597347773</v>
      </c>
      <c r="U158" s="6">
        <v>4.7381430961928546</v>
      </c>
      <c r="V158" s="6">
        <v>4.0583247775406068</v>
      </c>
      <c r="W158" s="6">
        <v>2.2494443758404006</v>
      </c>
      <c r="X158" s="6">
        <v>1.6062378404209043</v>
      </c>
      <c r="Y158" s="6">
        <v>1.9849433241279211</v>
      </c>
      <c r="Z158" s="6">
        <v>2.7568097504180473</v>
      </c>
      <c r="AA158" s="6">
        <v>2.0396078054371132</v>
      </c>
      <c r="AB158" s="6">
        <v>2.5278449319529104</v>
      </c>
      <c r="AC158" s="6">
        <v>3.6083237105337456</v>
      </c>
      <c r="AD158" s="6">
        <v>2.5903667693977246</v>
      </c>
      <c r="AE158" s="6">
        <v>3.095157508108433</v>
      </c>
      <c r="AF158" s="6">
        <v>2.9715315916207272</v>
      </c>
    </row>
    <row r="159" spans="8:34" x14ac:dyDescent="0.25">
      <c r="H159" t="s">
        <v>28</v>
      </c>
      <c r="I159" s="14">
        <v>2.7694764848252453</v>
      </c>
      <c r="J159" s="6">
        <v>2.1725560982400451</v>
      </c>
      <c r="K159" s="6">
        <f t="shared" si="66"/>
        <v>1.6970562748477114</v>
      </c>
      <c r="L159" s="6">
        <v>2.5651510676761315</v>
      </c>
      <c r="M159" s="6">
        <v>1.9899748742132419</v>
      </c>
      <c r="N159" s="6">
        <v>3.475629439396557</v>
      </c>
      <c r="O159" s="12">
        <v>0</v>
      </c>
      <c r="P159" s="6">
        <v>1.1045361017187294</v>
      </c>
      <c r="Q159" s="6">
        <v>1.9000000000000008</v>
      </c>
      <c r="R159" s="6">
        <v>3.2093613071762452</v>
      </c>
      <c r="S159" s="6">
        <v>3.0822070014844885</v>
      </c>
      <c r="T159" s="6">
        <v>2.8809720581775919</v>
      </c>
      <c r="U159" s="6">
        <v>3.5142566781611211</v>
      </c>
      <c r="V159" s="6">
        <v>2.9580398915498076</v>
      </c>
      <c r="W159" s="6">
        <v>2.0199009876724152</v>
      </c>
      <c r="X159" s="6">
        <v>2.2671568097509263</v>
      </c>
      <c r="Y159" s="6">
        <v>2.3194827009486412</v>
      </c>
      <c r="Z159" s="6">
        <v>1.4071247279470331</v>
      </c>
      <c r="AA159" s="6">
        <v>2.8530685235374236</v>
      </c>
      <c r="AB159" s="6">
        <v>2.0223748416156719</v>
      </c>
      <c r="AC159" s="6">
        <v>3.1240998703626648</v>
      </c>
      <c r="AD159" s="6">
        <v>2.0904544960366911</v>
      </c>
      <c r="AE159" s="6">
        <v>2.9291637031753663</v>
      </c>
      <c r="AF159" s="6">
        <v>1.8303005217723152</v>
      </c>
    </row>
    <row r="160" spans="8:34" x14ac:dyDescent="0.25">
      <c r="H160" t="s">
        <v>29</v>
      </c>
      <c r="I160" s="14">
        <v>3.1606961258558224</v>
      </c>
      <c r="J160" s="6">
        <v>2.1213203435596424</v>
      </c>
      <c r="K160" s="6">
        <f t="shared" si="66"/>
        <v>2.2803508501982739</v>
      </c>
      <c r="L160" s="6">
        <v>3.3256578296631791</v>
      </c>
      <c r="M160" s="6">
        <v>2.222611077089288</v>
      </c>
      <c r="N160" s="6">
        <v>3.4583232931581183</v>
      </c>
      <c r="O160" s="6">
        <v>1.1045361017187294</v>
      </c>
      <c r="P160" s="12">
        <v>0</v>
      </c>
      <c r="Q160" s="6">
        <v>2.0174241001832027</v>
      </c>
      <c r="R160" s="6">
        <v>2.6</v>
      </c>
      <c r="S160" s="6">
        <v>2.9966648127543398</v>
      </c>
      <c r="T160" s="6">
        <v>2.0880613017821124</v>
      </c>
      <c r="U160" s="6">
        <v>2.7549954627911832</v>
      </c>
      <c r="V160" s="6">
        <v>2.951270912674739</v>
      </c>
      <c r="W160" s="6">
        <v>2.5573423705088825</v>
      </c>
      <c r="X160" s="6">
        <v>2.5729360660537197</v>
      </c>
      <c r="Y160" s="6">
        <v>2.7676705006196101</v>
      </c>
      <c r="Z160" s="6">
        <v>1.5937377450509227</v>
      </c>
      <c r="AA160" s="6">
        <v>2.5495097567963922</v>
      </c>
      <c r="AB160" s="6">
        <v>1.8193405398660241</v>
      </c>
      <c r="AC160" s="6">
        <v>3.016620625799673</v>
      </c>
      <c r="AD160" s="6">
        <v>1.4106735979665879</v>
      </c>
      <c r="AE160" s="6">
        <v>2.2715633383201119</v>
      </c>
      <c r="AF160" s="6">
        <v>1.1958260743101394</v>
      </c>
    </row>
    <row r="161" spans="8:32" x14ac:dyDescent="0.25">
      <c r="H161" t="s">
        <v>52</v>
      </c>
      <c r="I161" s="14">
        <v>2.336664289109585</v>
      </c>
      <c r="J161" s="6">
        <v>1.2609520212918501</v>
      </c>
      <c r="K161" s="6">
        <f t="shared" si="66"/>
        <v>1.5198684153570616</v>
      </c>
      <c r="L161" s="6">
        <v>2.3173260452512916</v>
      </c>
      <c r="M161" s="6">
        <v>1.4212670403551877</v>
      </c>
      <c r="N161" s="6">
        <v>1.894729532149646</v>
      </c>
      <c r="O161" s="6">
        <v>1.9000000000000008</v>
      </c>
      <c r="P161" s="6">
        <v>2.0174241001832027</v>
      </c>
      <c r="Q161" s="12">
        <v>0</v>
      </c>
      <c r="R161" s="6">
        <v>2.7730849247724128</v>
      </c>
      <c r="S161" s="6">
        <v>3.63455636907725</v>
      </c>
      <c r="T161" s="6">
        <v>3.4073450074801706</v>
      </c>
      <c r="U161" s="6">
        <v>3.939543120718445</v>
      </c>
      <c r="V161" s="6">
        <v>3.5637059362410892</v>
      </c>
      <c r="W161" s="6">
        <v>1.8466185312619345</v>
      </c>
      <c r="X161" s="6">
        <v>1.2288205727444501</v>
      </c>
      <c r="Y161" s="6">
        <v>1.3076696830621983</v>
      </c>
      <c r="Z161" s="6">
        <v>1.2288205727444537</v>
      </c>
      <c r="AA161" s="6">
        <v>1.4933184523068124</v>
      </c>
      <c r="AB161" s="6">
        <v>1.4071247279470327</v>
      </c>
      <c r="AC161" s="6">
        <v>2.9444863728670914</v>
      </c>
      <c r="AD161" s="6">
        <v>1.5684387141358156</v>
      </c>
      <c r="AE161" s="6">
        <v>2.3769728648009476</v>
      </c>
      <c r="AF161" s="6">
        <v>1.7435595774162733</v>
      </c>
    </row>
    <row r="162" spans="8:32" x14ac:dyDescent="0.25">
      <c r="H162" t="s">
        <v>32</v>
      </c>
      <c r="I162" s="14">
        <v>4.9061186288144336</v>
      </c>
      <c r="J162" s="6">
        <v>2.0639767440550294</v>
      </c>
      <c r="K162" s="6">
        <f t="shared" si="66"/>
        <v>3.9191835884530852</v>
      </c>
      <c r="L162" s="6">
        <v>4.8311489316724678</v>
      </c>
      <c r="M162" s="6">
        <v>3.3719430600174709</v>
      </c>
      <c r="N162" s="6">
        <v>3.319638534539568</v>
      </c>
      <c r="O162" s="6">
        <v>3.2093613071762452</v>
      </c>
      <c r="P162" s="6">
        <v>2.6</v>
      </c>
      <c r="Q162" s="6">
        <v>2.7730849247724128</v>
      </c>
      <c r="R162" s="12">
        <v>0</v>
      </c>
      <c r="S162" s="6">
        <v>5.0139804546886717</v>
      </c>
      <c r="T162" s="6">
        <v>3.6193922141707731</v>
      </c>
      <c r="U162" s="6">
        <v>1.977371993328519</v>
      </c>
      <c r="V162" s="6">
        <v>2.3345235059857488</v>
      </c>
      <c r="W162" s="6">
        <v>2.9999999999999969</v>
      </c>
      <c r="X162" s="6">
        <v>3.2310988842807</v>
      </c>
      <c r="Y162" s="6">
        <v>3.7040518354904255</v>
      </c>
      <c r="Z162" s="6">
        <v>2.6153393661244029</v>
      </c>
      <c r="AA162" s="6">
        <v>2.8142494558940592</v>
      </c>
      <c r="AB162" s="6">
        <v>1.7406895185529196</v>
      </c>
      <c r="AC162" s="6">
        <v>1.7492855684535926</v>
      </c>
      <c r="AD162" s="6">
        <v>2.03224014329016</v>
      </c>
      <c r="AE162" s="6">
        <v>1.0295630140987029</v>
      </c>
      <c r="AF162" s="6">
        <v>1.6703293088490068</v>
      </c>
    </row>
    <row r="163" spans="8:32" x14ac:dyDescent="0.25">
      <c r="H163" t="s">
        <v>35</v>
      </c>
      <c r="I163" s="14">
        <v>3.0116440692751163</v>
      </c>
      <c r="J163" s="6">
        <v>4.3104524124504611</v>
      </c>
      <c r="K163" s="6">
        <f>MAX(K136,S136)</f>
        <v>3.2832910318763968</v>
      </c>
      <c r="L163" s="6">
        <v>3.4322004603460994</v>
      </c>
      <c r="M163" s="6">
        <v>3.9025632602175713</v>
      </c>
      <c r="N163" s="6">
        <v>4.9457052075512946</v>
      </c>
      <c r="O163" s="6">
        <v>3.0822070014844885</v>
      </c>
      <c r="P163" s="6">
        <v>2.9966648127543398</v>
      </c>
      <c r="Q163" s="6">
        <v>3.63455636907725</v>
      </c>
      <c r="R163" s="6">
        <v>5.0139804546886717</v>
      </c>
      <c r="S163" s="12">
        <v>0</v>
      </c>
      <c r="T163" s="6">
        <v>2.1213203435596464</v>
      </c>
      <c r="U163" s="6">
        <v>5.4506880299646596</v>
      </c>
      <c r="V163" s="6">
        <v>5.7922361830298303</v>
      </c>
      <c r="W163" s="6">
        <v>4.5387222871640862</v>
      </c>
      <c r="X163" s="6">
        <v>4.1158231254513353</v>
      </c>
      <c r="Y163" s="6">
        <v>3.6027767069303627</v>
      </c>
      <c r="Z163" s="6">
        <v>3.0983866769659305</v>
      </c>
      <c r="AA163" s="6">
        <v>3.364520768252143</v>
      </c>
      <c r="AB163" s="6">
        <v>3.8301436004411111</v>
      </c>
      <c r="AC163" s="6">
        <v>5.1439284598446759</v>
      </c>
      <c r="AD163" s="6">
        <v>3.4394767043839667</v>
      </c>
      <c r="AE163" s="6">
        <v>4.1976183723630722</v>
      </c>
      <c r="AF163" s="6">
        <v>3.4249087579087427</v>
      </c>
    </row>
    <row r="164" spans="8:32" x14ac:dyDescent="0.25">
      <c r="H164" t="s">
        <v>36</v>
      </c>
      <c r="I164" s="14">
        <v>3.9408120990476103</v>
      </c>
      <c r="J164" s="6">
        <v>3.7094473981982845</v>
      </c>
      <c r="K164" s="6">
        <f t="shared" ref="K164:K176" si="67">MAX(K137,S137)</f>
        <v>3.6796738985948205</v>
      </c>
      <c r="L164" s="6">
        <v>4.3931765272977623</v>
      </c>
      <c r="M164" s="6">
        <v>3.8613469152615676</v>
      </c>
      <c r="N164" s="6">
        <v>4.6454278597347773</v>
      </c>
      <c r="O164" s="6">
        <v>2.8809720581775919</v>
      </c>
      <c r="P164" s="6">
        <v>2.0880613017821124</v>
      </c>
      <c r="Q164" s="6">
        <v>3.4073450074801706</v>
      </c>
      <c r="R164" s="6">
        <v>3.6193922141707731</v>
      </c>
      <c r="S164" s="6">
        <v>2.1213203435596464</v>
      </c>
      <c r="T164" s="12">
        <v>0</v>
      </c>
      <c r="U164" s="6">
        <v>3.7188707963574097</v>
      </c>
      <c r="V164" s="6">
        <v>4.7780749261601159</v>
      </c>
      <c r="W164" s="6">
        <v>4.3680659335683121</v>
      </c>
      <c r="X164" s="6">
        <v>3.9924929555354285</v>
      </c>
      <c r="Y164" s="6">
        <v>3.9774363602702709</v>
      </c>
      <c r="Z164" s="6">
        <v>2.8390139133156773</v>
      </c>
      <c r="AA164" s="6">
        <v>3.0430248109405897</v>
      </c>
      <c r="AB164" s="6">
        <v>3.0610455730027932</v>
      </c>
      <c r="AC164" s="6">
        <v>4.190465367951397</v>
      </c>
      <c r="AD164" s="6">
        <v>2.3473389188611011</v>
      </c>
      <c r="AE164" s="6">
        <v>2.9461839725312502</v>
      </c>
      <c r="AF164" s="6">
        <v>2.3895606290697073</v>
      </c>
    </row>
    <row r="165" spans="8:32" x14ac:dyDescent="0.25">
      <c r="H165" t="s">
        <v>37</v>
      </c>
      <c r="I165" s="14">
        <v>5.7166423711825836</v>
      </c>
      <c r="J165" s="6">
        <v>3.3451457367355473</v>
      </c>
      <c r="K165" s="6">
        <f t="shared" si="67"/>
        <v>4.7864391775097301</v>
      </c>
      <c r="L165" s="6">
        <v>5.8077534382926448</v>
      </c>
      <c r="M165" s="6">
        <v>4.1665333311999309</v>
      </c>
      <c r="N165" s="6">
        <v>4.7381430961928546</v>
      </c>
      <c r="O165" s="6">
        <v>3.5142566781611211</v>
      </c>
      <c r="P165" s="6">
        <v>2.7549954627911832</v>
      </c>
      <c r="Q165" s="6">
        <v>3.939543120718445</v>
      </c>
      <c r="R165" s="6">
        <v>1.977371993328519</v>
      </c>
      <c r="S165" s="6">
        <v>5.4506880299646596</v>
      </c>
      <c r="T165" s="6">
        <v>3.7188707963574097</v>
      </c>
      <c r="U165" s="12">
        <v>0</v>
      </c>
      <c r="V165" s="6">
        <v>2.3579652245103211</v>
      </c>
      <c r="W165" s="6">
        <v>4.0459856648287813</v>
      </c>
      <c r="X165" s="6">
        <v>4.3600458713183263</v>
      </c>
      <c r="Y165" s="6">
        <v>4.9325449820554104</v>
      </c>
      <c r="Z165" s="6">
        <v>3.6592348927063987</v>
      </c>
      <c r="AA165" s="6">
        <v>4.2461747491124289</v>
      </c>
      <c r="AB165" s="6">
        <v>3.0692018506445602</v>
      </c>
      <c r="AC165" s="6">
        <v>3.0248966924508394</v>
      </c>
      <c r="AD165" s="6">
        <v>2.8879058156387303</v>
      </c>
      <c r="AE165" s="6">
        <v>2.5903667693977273</v>
      </c>
      <c r="AF165" s="6">
        <v>2.6038433132583081</v>
      </c>
    </row>
    <row r="166" spans="8:32" x14ac:dyDescent="0.25">
      <c r="H166" t="s">
        <v>38</v>
      </c>
      <c r="I166" s="14">
        <v>5.1826634079399749</v>
      </c>
      <c r="J166" s="6">
        <v>2.5709920264364867</v>
      </c>
      <c r="K166" s="6">
        <f t="shared" si="67"/>
        <v>4.0484564959994325</v>
      </c>
      <c r="L166" s="6">
        <v>4.8218253804964792</v>
      </c>
      <c r="M166" s="6">
        <v>3.3481338085566432</v>
      </c>
      <c r="N166" s="6">
        <v>4.0583247775406068</v>
      </c>
      <c r="O166" s="6">
        <v>2.9580398915498076</v>
      </c>
      <c r="P166" s="6">
        <v>2.951270912674739</v>
      </c>
      <c r="Q166" s="6">
        <v>3.5637059362410892</v>
      </c>
      <c r="R166" s="6">
        <v>2.3345235059857488</v>
      </c>
      <c r="S166" s="6">
        <v>5.7922361830298303</v>
      </c>
      <c r="T166" s="6">
        <v>4.7780749261601159</v>
      </c>
      <c r="U166" s="6">
        <v>2.3579652245103211</v>
      </c>
      <c r="V166" s="12">
        <v>0</v>
      </c>
      <c r="W166" s="6">
        <v>2.5903667693977219</v>
      </c>
      <c r="X166" s="6">
        <v>3.4942810419312251</v>
      </c>
      <c r="Y166" s="6">
        <v>4.0360872141221131</v>
      </c>
      <c r="Z166" s="6">
        <v>3.1480152477394401</v>
      </c>
      <c r="AA166" s="6">
        <v>4.1892720131306831</v>
      </c>
      <c r="AB166" s="6">
        <v>2.6981475126464081</v>
      </c>
      <c r="AC166" s="6">
        <v>2.3345235059857505</v>
      </c>
      <c r="AD166" s="6">
        <v>3.2218007387174024</v>
      </c>
      <c r="AE166" s="6">
        <v>3.0049958402633448</v>
      </c>
      <c r="AF166" s="6">
        <v>2.7531799795872383</v>
      </c>
    </row>
    <row r="167" spans="8:32" x14ac:dyDescent="0.25">
      <c r="H167" t="s">
        <v>39</v>
      </c>
      <c r="I167" s="14">
        <v>3.0512292604784736</v>
      </c>
      <c r="J167" s="6">
        <v>1.2409673645990822</v>
      </c>
      <c r="K167" s="6">
        <f t="shared" si="67"/>
        <v>1.9748417658131523</v>
      </c>
      <c r="L167" s="6">
        <v>2.4331050121192925</v>
      </c>
      <c r="M167" s="6">
        <v>1.3490737563232065</v>
      </c>
      <c r="N167" s="6">
        <v>2.2494443758404006</v>
      </c>
      <c r="O167" s="6">
        <v>2.0199009876724152</v>
      </c>
      <c r="P167" s="6">
        <v>2.5573423705088825</v>
      </c>
      <c r="Q167" s="6">
        <v>1.8466185312619345</v>
      </c>
      <c r="R167" s="6">
        <v>2.9999999999999969</v>
      </c>
      <c r="S167" s="6">
        <v>4.5387222871640862</v>
      </c>
      <c r="T167" s="6">
        <v>4.3680659335683121</v>
      </c>
      <c r="U167" s="6">
        <v>4.0459856648287813</v>
      </c>
      <c r="V167" s="6">
        <v>2.5903667693977219</v>
      </c>
      <c r="W167" s="12">
        <v>0</v>
      </c>
      <c r="X167" s="6">
        <v>1.3784048752090197</v>
      </c>
      <c r="Y167" s="6">
        <v>1.6309506430300098</v>
      </c>
      <c r="Z167" s="6">
        <v>1.7492855684535926</v>
      </c>
      <c r="AA167" s="6">
        <v>2.672077843177477</v>
      </c>
      <c r="AB167" s="6">
        <v>1.8627936010197159</v>
      </c>
      <c r="AC167" s="6">
        <v>2.6419689627245777</v>
      </c>
      <c r="AD167" s="6">
        <v>2.5357444666211921</v>
      </c>
      <c r="AE167" s="6">
        <v>2.9461839725312444</v>
      </c>
      <c r="AF167" s="6">
        <v>2.3515952032609664</v>
      </c>
    </row>
    <row r="168" spans="8:32" x14ac:dyDescent="0.25">
      <c r="H168" t="s">
        <v>40</v>
      </c>
      <c r="I168" s="14">
        <v>2.5980762113533196</v>
      </c>
      <c r="J168" s="6">
        <v>1.3856406460551005</v>
      </c>
      <c r="K168" s="6">
        <f t="shared" si="67"/>
        <v>1.8708286933869722</v>
      </c>
      <c r="L168" s="6">
        <v>2.1540659228538064</v>
      </c>
      <c r="M168" s="6">
        <v>1.2529964086141658</v>
      </c>
      <c r="N168" s="6">
        <v>1.6062378404209043</v>
      </c>
      <c r="O168" s="6">
        <v>2.2671568097509263</v>
      </c>
      <c r="P168" s="6">
        <v>2.5729360660537197</v>
      </c>
      <c r="Q168" s="6">
        <v>1.2288205727444501</v>
      </c>
      <c r="R168" s="6">
        <v>3.2310988842807</v>
      </c>
      <c r="S168" s="6">
        <v>4.1158231254513353</v>
      </c>
      <c r="T168" s="6">
        <v>3.9924929555354285</v>
      </c>
      <c r="U168" s="6">
        <v>4.3600458713183263</v>
      </c>
      <c r="V168" s="6">
        <v>3.4942810419312251</v>
      </c>
      <c r="W168" s="6">
        <v>1.3784048752090197</v>
      </c>
      <c r="X168" s="12">
        <v>0</v>
      </c>
      <c r="Y168" s="6">
        <v>1.3564659966250541</v>
      </c>
      <c r="Z168" s="6">
        <v>1.6911534525287788</v>
      </c>
      <c r="AA168" s="6">
        <v>2.1771541057077255</v>
      </c>
      <c r="AB168" s="6">
        <v>1.813835714721705</v>
      </c>
      <c r="AC168" s="6">
        <v>2.9933259094191511</v>
      </c>
      <c r="AD168" s="6">
        <v>2.0469489490458717</v>
      </c>
      <c r="AE168" s="6">
        <v>3.0099833886584824</v>
      </c>
      <c r="AF168" s="6">
        <v>2.4392621835300932</v>
      </c>
    </row>
    <row r="169" spans="8:32" x14ac:dyDescent="0.25">
      <c r="H169" t="s">
        <v>41</v>
      </c>
      <c r="I169" s="14">
        <v>1.7860571099491787</v>
      </c>
      <c r="J169" s="6">
        <v>1.8330302779823351</v>
      </c>
      <c r="K169" s="6">
        <f t="shared" si="67"/>
        <v>1.0677078252031342</v>
      </c>
      <c r="L169" s="6">
        <v>1.3711309200802118</v>
      </c>
      <c r="M169" s="6">
        <v>1.3453624047073747</v>
      </c>
      <c r="N169" s="6">
        <v>1.9849433241279211</v>
      </c>
      <c r="O169" s="6">
        <v>2.3194827009486412</v>
      </c>
      <c r="P169" s="6">
        <v>2.7676705006196101</v>
      </c>
      <c r="Q169" s="6">
        <v>1.3076696830621983</v>
      </c>
      <c r="R169" s="6">
        <v>3.7040518354904255</v>
      </c>
      <c r="S169" s="6">
        <v>3.6027767069303627</v>
      </c>
      <c r="T169" s="6">
        <v>3.9774363602702709</v>
      </c>
      <c r="U169" s="6">
        <v>4.9325449820554104</v>
      </c>
      <c r="V169" s="6">
        <v>4.0360872141221131</v>
      </c>
      <c r="W169" s="6">
        <v>1.6309506430300098</v>
      </c>
      <c r="X169" s="6">
        <v>1.3564659966250541</v>
      </c>
      <c r="Y169" s="12">
        <v>0</v>
      </c>
      <c r="Z169" s="6">
        <v>1.7146428199482251</v>
      </c>
      <c r="AA169" s="6">
        <v>1.8601075237738263</v>
      </c>
      <c r="AB169" s="6">
        <v>2.2472205054244241</v>
      </c>
      <c r="AC169" s="6">
        <v>3.555277766926233</v>
      </c>
      <c r="AD169" s="6">
        <v>2.5748786379167452</v>
      </c>
      <c r="AE169" s="6">
        <v>3.1968734726291541</v>
      </c>
      <c r="AF169" s="6">
        <v>2.5748786379167456</v>
      </c>
    </row>
    <row r="170" spans="8:32" x14ac:dyDescent="0.25">
      <c r="H170" t="s">
        <v>43</v>
      </c>
      <c r="I170" s="14">
        <v>2.8372521918222233</v>
      </c>
      <c r="J170" s="6">
        <v>1.5620499351813326</v>
      </c>
      <c r="K170" s="6">
        <f t="shared" si="67"/>
        <v>1.7888543819998317</v>
      </c>
      <c r="L170" s="6">
        <v>2.4124676163629677</v>
      </c>
      <c r="M170" s="6">
        <v>1.8303005217723158</v>
      </c>
      <c r="N170" s="6">
        <v>2.7568097504180473</v>
      </c>
      <c r="O170" s="6">
        <v>1.4071247279470331</v>
      </c>
      <c r="P170" s="6">
        <v>1.5937377450509227</v>
      </c>
      <c r="Q170" s="6">
        <v>1.2288205727444537</v>
      </c>
      <c r="R170" s="6">
        <v>2.6153393661244029</v>
      </c>
      <c r="S170" s="6">
        <v>3.0983866769659305</v>
      </c>
      <c r="T170" s="6">
        <v>2.8390139133156773</v>
      </c>
      <c r="U170" s="6">
        <v>3.6592348927063987</v>
      </c>
      <c r="V170" s="6">
        <v>3.1480152477394401</v>
      </c>
      <c r="W170" s="6">
        <v>1.7492855684535926</v>
      </c>
      <c r="X170" s="6">
        <v>1.6911534525287788</v>
      </c>
      <c r="Y170" s="6">
        <v>1.7146428199482251</v>
      </c>
      <c r="Z170" s="12">
        <v>0</v>
      </c>
      <c r="AA170" s="6">
        <v>1.8547236990991396</v>
      </c>
      <c r="AB170" s="13">
        <v>0.98488578017961148</v>
      </c>
      <c r="AC170" s="6">
        <v>2.3323807579381208</v>
      </c>
      <c r="AD170" s="6">
        <v>1.5459624833740313</v>
      </c>
      <c r="AE170" s="6">
        <v>2.1213203435596406</v>
      </c>
      <c r="AF170" s="6">
        <v>1.3152946437965893</v>
      </c>
    </row>
    <row r="171" spans="8:32" x14ac:dyDescent="0.25">
      <c r="H171" t="s">
        <v>44</v>
      </c>
      <c r="I171" s="14">
        <v>2.7477263328068191</v>
      </c>
      <c r="J171" s="6">
        <v>1.8439088914585786</v>
      </c>
      <c r="K171" s="6">
        <f t="shared" si="67"/>
        <v>2.3151673805580431</v>
      </c>
      <c r="L171" s="6">
        <v>3.0033314835362428</v>
      </c>
      <c r="M171" s="6">
        <v>2.3895606290697047</v>
      </c>
      <c r="N171" s="6">
        <v>2.0396078054371132</v>
      </c>
      <c r="O171" s="6">
        <v>2.8530685235374236</v>
      </c>
      <c r="P171" s="6">
        <v>2.5495097567963922</v>
      </c>
      <c r="Q171" s="6">
        <v>1.4933184523068124</v>
      </c>
      <c r="R171" s="6">
        <v>2.8142494558940592</v>
      </c>
      <c r="S171" s="6">
        <v>3.364520768252143</v>
      </c>
      <c r="T171" s="6">
        <v>3.0430248109405897</v>
      </c>
      <c r="U171" s="6">
        <v>4.2461747491124289</v>
      </c>
      <c r="V171" s="6">
        <v>4.1892720131306831</v>
      </c>
      <c r="W171" s="6">
        <v>2.672077843177477</v>
      </c>
      <c r="X171" s="6">
        <v>2.1771541057077255</v>
      </c>
      <c r="Y171" s="6">
        <v>1.8601075237738263</v>
      </c>
      <c r="Z171" s="6">
        <v>1.8547236990991396</v>
      </c>
      <c r="AA171" s="12">
        <v>0</v>
      </c>
      <c r="AB171" s="6">
        <v>1.857417562100673</v>
      </c>
      <c r="AC171" s="6">
        <v>3.2863353450310004</v>
      </c>
      <c r="AD171" s="6">
        <v>1.7748239349298836</v>
      </c>
      <c r="AE171" s="6">
        <v>2.0049937655763421</v>
      </c>
      <c r="AF171" s="6">
        <v>1.8574175621006725</v>
      </c>
    </row>
    <row r="172" spans="8:32" x14ac:dyDescent="0.25">
      <c r="H172" t="s">
        <v>45</v>
      </c>
      <c r="I172" s="14">
        <v>3.5468295701936423</v>
      </c>
      <c r="J172" s="6">
        <v>1.1874342087037935</v>
      </c>
      <c r="K172" s="6">
        <f t="shared" si="67"/>
        <v>2.4637369989509836</v>
      </c>
      <c r="L172" s="6">
        <v>3.217141588429087</v>
      </c>
      <c r="M172" s="6">
        <v>2.1817424229271434</v>
      </c>
      <c r="N172" s="6">
        <v>2.5278449319529104</v>
      </c>
      <c r="O172" s="6">
        <v>2.0223748416156719</v>
      </c>
      <c r="P172" s="6">
        <v>1.8193405398660241</v>
      </c>
      <c r="Q172" s="6">
        <v>1.4071247279470327</v>
      </c>
      <c r="R172" s="6">
        <v>1.7406895185529196</v>
      </c>
      <c r="S172" s="6">
        <v>3.8301436004411111</v>
      </c>
      <c r="T172" s="6">
        <v>3.0610455730027932</v>
      </c>
      <c r="U172" s="6">
        <v>3.0692018506445602</v>
      </c>
      <c r="V172" s="6">
        <v>2.6981475126464081</v>
      </c>
      <c r="W172" s="6">
        <v>1.8627936010197159</v>
      </c>
      <c r="X172" s="6">
        <v>1.813835714721705</v>
      </c>
      <c r="Y172" s="6">
        <v>2.2472205054244241</v>
      </c>
      <c r="Z172" s="13">
        <v>0.98488578017961148</v>
      </c>
      <c r="AA172" s="6">
        <v>1.857417562100673</v>
      </c>
      <c r="AB172" s="12">
        <v>0</v>
      </c>
      <c r="AC172" s="6">
        <v>1.6155494421403529</v>
      </c>
      <c r="AD172" s="6">
        <v>1.2083045973594579</v>
      </c>
      <c r="AE172" s="6">
        <v>1.4317821063276359</v>
      </c>
      <c r="AF172" s="6">
        <v>1.0488088481701523</v>
      </c>
    </row>
    <row r="173" spans="8:32" x14ac:dyDescent="0.25">
      <c r="H173" t="s">
        <v>46</v>
      </c>
      <c r="I173" s="14">
        <v>5.0507425196697584</v>
      </c>
      <c r="J173" s="6">
        <v>2.3237900077244507</v>
      </c>
      <c r="K173" s="6">
        <f t="shared" si="67"/>
        <v>3.8392707640904917</v>
      </c>
      <c r="L173" s="6">
        <v>4.4294469180700222</v>
      </c>
      <c r="M173" s="6">
        <v>3.4539832078341073</v>
      </c>
      <c r="N173" s="6">
        <v>3.6083237105337456</v>
      </c>
      <c r="O173" s="6">
        <v>3.1240998703626648</v>
      </c>
      <c r="P173" s="6">
        <v>3.016620625799673</v>
      </c>
      <c r="Q173" s="6">
        <v>2.9444863728670914</v>
      </c>
      <c r="R173" s="6">
        <v>1.7492855684535926</v>
      </c>
      <c r="S173" s="6">
        <v>5.1439284598446759</v>
      </c>
      <c r="T173" s="6">
        <v>4.190465367951397</v>
      </c>
      <c r="U173" s="6">
        <v>3.0248966924508394</v>
      </c>
      <c r="V173" s="6">
        <v>2.3345235059857505</v>
      </c>
      <c r="W173" s="6">
        <v>2.6419689627245777</v>
      </c>
      <c r="X173" s="6">
        <v>2.9933259094191511</v>
      </c>
      <c r="Y173" s="6">
        <v>3.555277766926233</v>
      </c>
      <c r="Z173" s="6">
        <v>2.3323807579381208</v>
      </c>
      <c r="AA173" s="6">
        <v>3.2863353450310004</v>
      </c>
      <c r="AB173" s="6">
        <v>1.6155494421403529</v>
      </c>
      <c r="AC173" s="12">
        <v>0</v>
      </c>
      <c r="AD173" s="6">
        <v>2.5903667693977304</v>
      </c>
      <c r="AE173" s="6">
        <v>2.0880613017821141</v>
      </c>
      <c r="AF173" s="6">
        <v>2.2693611435820467</v>
      </c>
    </row>
    <row r="174" spans="8:32" x14ac:dyDescent="0.25">
      <c r="H174" t="s">
        <v>47</v>
      </c>
      <c r="I174" s="14">
        <v>3.3286633954186473</v>
      </c>
      <c r="J174" s="6">
        <v>1.6093476939431104</v>
      </c>
      <c r="K174" s="6">
        <f t="shared" si="67"/>
        <v>2.5709920264364867</v>
      </c>
      <c r="L174" s="6">
        <v>3.4684290392049264</v>
      </c>
      <c r="M174" s="6">
        <v>2.249444375840397</v>
      </c>
      <c r="N174" s="6">
        <v>2.5903667693977246</v>
      </c>
      <c r="O174" s="6">
        <v>2.0904544960366911</v>
      </c>
      <c r="P174" s="6">
        <v>1.4106735979665879</v>
      </c>
      <c r="Q174" s="6">
        <v>1.5684387141358156</v>
      </c>
      <c r="R174" s="6">
        <v>2.03224014329016</v>
      </c>
      <c r="S174" s="6">
        <v>3.4394767043839667</v>
      </c>
      <c r="T174" s="6">
        <v>2.3473389188611011</v>
      </c>
      <c r="U174" s="6">
        <v>2.8879058156387303</v>
      </c>
      <c r="V174" s="6">
        <v>3.2218007387174024</v>
      </c>
      <c r="W174" s="6">
        <v>2.5357444666211921</v>
      </c>
      <c r="X174" s="6">
        <v>2.0469489490458717</v>
      </c>
      <c r="Y174" s="6">
        <v>2.5748786379167452</v>
      </c>
      <c r="Z174" s="6">
        <v>1.5459624833740313</v>
      </c>
      <c r="AA174" s="6">
        <v>1.7748239349298836</v>
      </c>
      <c r="AB174" s="6">
        <v>1.2083045973594579</v>
      </c>
      <c r="AC174" s="6">
        <v>2.5903667693977304</v>
      </c>
      <c r="AD174" s="12">
        <v>0</v>
      </c>
      <c r="AE174" s="6">
        <v>1.634013463836824</v>
      </c>
      <c r="AF174" s="6">
        <v>1.086278049120025</v>
      </c>
    </row>
    <row r="175" spans="8:32" x14ac:dyDescent="0.25">
      <c r="H175" t="s">
        <v>48</v>
      </c>
      <c r="I175" s="14">
        <v>4.2953463189829071</v>
      </c>
      <c r="J175" s="6">
        <v>1.9390719429665326</v>
      </c>
      <c r="K175" s="6">
        <f t="shared" si="67"/>
        <v>3.3970575502926041</v>
      </c>
      <c r="L175" s="6">
        <v>4.3243496620879327</v>
      </c>
      <c r="M175" s="6">
        <v>3.1352830813181765</v>
      </c>
      <c r="N175" s="6">
        <v>3.095157508108433</v>
      </c>
      <c r="O175" s="6">
        <v>2.9291637031753663</v>
      </c>
      <c r="P175" s="6">
        <v>2.2715633383201119</v>
      </c>
      <c r="Q175" s="6">
        <v>2.3769728648009476</v>
      </c>
      <c r="R175" s="6">
        <v>1.0295630140987029</v>
      </c>
      <c r="S175" s="6">
        <v>4.1976183723630722</v>
      </c>
      <c r="T175" s="6">
        <v>2.9461839725312502</v>
      </c>
      <c r="U175" s="6">
        <v>2.5903667693977273</v>
      </c>
      <c r="V175" s="6">
        <v>3.0049958402633448</v>
      </c>
      <c r="W175" s="6">
        <v>2.9461839725312444</v>
      </c>
      <c r="X175" s="6">
        <v>3.0099833886584824</v>
      </c>
      <c r="Y175" s="6">
        <v>3.1968734726291541</v>
      </c>
      <c r="Z175" s="6">
        <v>2.1213203435596406</v>
      </c>
      <c r="AA175" s="6">
        <v>2.0049937655763421</v>
      </c>
      <c r="AB175" s="6">
        <v>1.4317821063276359</v>
      </c>
      <c r="AC175" s="6">
        <v>2.0880613017821141</v>
      </c>
      <c r="AD175" s="6">
        <v>1.634013463836824</v>
      </c>
      <c r="AE175" s="12">
        <v>0</v>
      </c>
      <c r="AF175" s="6">
        <v>1.1269427669584666</v>
      </c>
    </row>
    <row r="176" spans="8:32" x14ac:dyDescent="0.25">
      <c r="H176" t="s">
        <v>49</v>
      </c>
      <c r="I176" s="14">
        <v>3.4727510708370684</v>
      </c>
      <c r="J176" s="6">
        <v>1.5588457268119893</v>
      </c>
      <c r="K176" s="6">
        <f t="shared" si="67"/>
        <v>2.5119713374160915</v>
      </c>
      <c r="L176" s="6">
        <v>3.5142566781611175</v>
      </c>
      <c r="M176" s="6">
        <v>2.3194827009486385</v>
      </c>
      <c r="N176" s="6">
        <v>2.9715315916207272</v>
      </c>
      <c r="O176" s="6">
        <v>1.8303005217723152</v>
      </c>
      <c r="P176" s="6">
        <v>1.1958260743101394</v>
      </c>
      <c r="Q176" s="6">
        <v>1.7435595774162733</v>
      </c>
      <c r="R176" s="6">
        <v>1.6703293088490068</v>
      </c>
      <c r="S176" s="6">
        <v>3.4249087579087427</v>
      </c>
      <c r="T176" s="6">
        <v>2.3895606290697073</v>
      </c>
      <c r="U176" s="6">
        <v>2.6038433132583081</v>
      </c>
      <c r="V176" s="6">
        <v>2.7531799795872383</v>
      </c>
      <c r="W176" s="6">
        <v>2.3515952032609664</v>
      </c>
      <c r="X176" s="6">
        <v>2.4392621835300932</v>
      </c>
      <c r="Y176" s="6">
        <v>2.5748786379167456</v>
      </c>
      <c r="Z176" s="6">
        <v>1.3152946437965893</v>
      </c>
      <c r="AA176" s="6">
        <v>1.8574175621006725</v>
      </c>
      <c r="AB176" s="6">
        <v>1.0488088481701523</v>
      </c>
      <c r="AC176" s="6">
        <v>2.2693611435820467</v>
      </c>
      <c r="AD176" s="6">
        <v>1.086278049120025</v>
      </c>
      <c r="AE176" s="6">
        <v>1.1269427669584666</v>
      </c>
      <c r="AF176" s="12">
        <v>0</v>
      </c>
    </row>
    <row r="179" spans="8:32" x14ac:dyDescent="0.25">
      <c r="H179" t="s">
        <v>50</v>
      </c>
      <c r="I179" s="1" t="s">
        <v>54</v>
      </c>
      <c r="J179" s="1" t="s">
        <v>22</v>
      </c>
      <c r="K179" s="1" t="s">
        <v>55</v>
      </c>
      <c r="L179" s="1" t="s">
        <v>24</v>
      </c>
      <c r="M179" s="1" t="s">
        <v>53</v>
      </c>
      <c r="N179" s="1" t="s">
        <v>27</v>
      </c>
      <c r="O179" s="1" t="s">
        <v>28</v>
      </c>
      <c r="P179" s="1" t="s">
        <v>29</v>
      </c>
      <c r="Q179" s="1" t="s">
        <v>52</v>
      </c>
      <c r="R179" s="1" t="s">
        <v>32</v>
      </c>
      <c r="S179" s="1" t="s">
        <v>35</v>
      </c>
      <c r="T179" s="1" t="s">
        <v>36</v>
      </c>
      <c r="U179" s="1" t="s">
        <v>37</v>
      </c>
      <c r="V179" s="1" t="s">
        <v>38</v>
      </c>
      <c r="W179" s="1" t="s">
        <v>39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45</v>
      </c>
      <c r="AC179" s="1" t="s">
        <v>46</v>
      </c>
      <c r="AD179" s="1" t="s">
        <v>47</v>
      </c>
      <c r="AE179" s="1" t="s">
        <v>48</v>
      </c>
      <c r="AF179" s="1" t="s">
        <v>49</v>
      </c>
    </row>
    <row r="180" spans="8:32" x14ac:dyDescent="0.25">
      <c r="H180" t="s">
        <v>54</v>
      </c>
      <c r="I180" s="12">
        <v>0</v>
      </c>
      <c r="J180" s="6">
        <v>3.1606961258558233</v>
      </c>
      <c r="K180" s="6">
        <v>1.4212670403551917</v>
      </c>
      <c r="L180" s="6">
        <v>1.5652475842498506</v>
      </c>
      <c r="M180" s="6">
        <v>2.9308701779505713</v>
      </c>
      <c r="N180" s="6">
        <v>3.1288975694324059</v>
      </c>
      <c r="O180" s="6">
        <v>2.7694764848252453</v>
      </c>
      <c r="P180" s="6">
        <v>3.1606961258558224</v>
      </c>
      <c r="Q180" s="6">
        <v>2.336664289109585</v>
      </c>
      <c r="R180" s="6">
        <v>4.9061186288144336</v>
      </c>
      <c r="S180" s="6">
        <v>3.0116440692751163</v>
      </c>
      <c r="T180" s="6">
        <v>3.9408120990476103</v>
      </c>
      <c r="U180" s="6">
        <v>5.7166423711825836</v>
      </c>
      <c r="V180" s="6">
        <v>5.1826634079399749</v>
      </c>
      <c r="W180" s="6">
        <v>3.0512292604784736</v>
      </c>
      <c r="X180" s="6">
        <v>2.5980762113533196</v>
      </c>
      <c r="Y180" s="6">
        <v>1.7860571099491787</v>
      </c>
      <c r="Z180" s="6">
        <v>2.8372521918222233</v>
      </c>
      <c r="AA180" s="6">
        <v>2.7477263328068191</v>
      </c>
      <c r="AB180" s="6">
        <v>3.5468295701936423</v>
      </c>
      <c r="AC180" s="6">
        <v>5.0507425196697584</v>
      </c>
      <c r="AD180" s="6">
        <v>3.3286633954186473</v>
      </c>
      <c r="AE180" s="6">
        <v>4.2953463189829071</v>
      </c>
      <c r="AF180" s="6">
        <v>3.4727510708370684</v>
      </c>
    </row>
    <row r="181" spans="8:32" x14ac:dyDescent="0.25">
      <c r="H181" t="s">
        <v>22</v>
      </c>
      <c r="I181" s="14">
        <v>3.1606961258558233</v>
      </c>
      <c r="J181" s="12">
        <v>0</v>
      </c>
      <c r="K181" s="6">
        <v>2.2583179581272437</v>
      </c>
      <c r="L181" s="6">
        <v>3.0099833886584846</v>
      </c>
      <c r="M181" s="6">
        <v>2.1213203435596424</v>
      </c>
      <c r="N181" s="6">
        <v>1.6911534525287792</v>
      </c>
      <c r="O181" s="6">
        <v>2.1725560982400451</v>
      </c>
      <c r="P181" s="6">
        <v>2.1213203435596424</v>
      </c>
      <c r="Q181" s="6">
        <v>1.2609520212918501</v>
      </c>
      <c r="R181" s="6">
        <v>2.0639767440550294</v>
      </c>
      <c r="S181" s="6">
        <v>4.3104524124504611</v>
      </c>
      <c r="T181" s="6">
        <v>3.7094473981982845</v>
      </c>
      <c r="U181" s="6">
        <v>3.3451457367355473</v>
      </c>
      <c r="V181" s="6">
        <v>2.5709920264364867</v>
      </c>
      <c r="W181" s="6">
        <v>1.2409673645990822</v>
      </c>
      <c r="X181" s="6">
        <v>1.3856406460551005</v>
      </c>
      <c r="Y181" s="6">
        <v>1.8330302779823351</v>
      </c>
      <c r="Z181" s="6">
        <v>1.5620499351813326</v>
      </c>
      <c r="AA181" s="6">
        <v>1.8439088914585786</v>
      </c>
      <c r="AB181" s="6">
        <v>1.1874342087037935</v>
      </c>
      <c r="AC181" s="6">
        <v>2.3237900077244507</v>
      </c>
      <c r="AD181" s="6">
        <v>1.6093476939431104</v>
      </c>
      <c r="AE181" s="6">
        <v>1.9390719429665326</v>
      </c>
      <c r="AF181" s="6">
        <v>1.5588457268119893</v>
      </c>
    </row>
    <row r="182" spans="8:32" x14ac:dyDescent="0.25">
      <c r="H182" t="s">
        <v>55</v>
      </c>
      <c r="I182" s="14">
        <v>1.4212670403551917</v>
      </c>
      <c r="J182" s="6">
        <v>2.2583179581272437</v>
      </c>
      <c r="K182" s="12">
        <v>0</v>
      </c>
      <c r="L182" s="6">
        <v>1.3820274961085275</v>
      </c>
      <c r="M182" s="6">
        <v>2.2803508501982739</v>
      </c>
      <c r="N182" s="6">
        <v>2.8460498941515433</v>
      </c>
      <c r="O182" s="6">
        <v>1.6970562748477114</v>
      </c>
      <c r="P182" s="6">
        <v>2.2803508501982739</v>
      </c>
      <c r="Q182" s="6">
        <v>1.5198684153570616</v>
      </c>
      <c r="R182" s="6">
        <v>3.9191835884530852</v>
      </c>
      <c r="S182" s="6">
        <v>3.2832910318763968</v>
      </c>
      <c r="T182" s="6">
        <v>3.6796738985948205</v>
      </c>
      <c r="U182" s="6">
        <v>4.7864391775097301</v>
      </c>
      <c r="V182" s="6">
        <v>4.0484564959994325</v>
      </c>
      <c r="W182" s="6">
        <v>1.9748417658131523</v>
      </c>
      <c r="X182" s="6">
        <v>1.8708286933869722</v>
      </c>
      <c r="Y182" s="6">
        <v>1.0677078252031342</v>
      </c>
      <c r="Z182" s="6">
        <v>1.7888543819998317</v>
      </c>
      <c r="AA182" s="6">
        <v>2.3151673805580431</v>
      </c>
      <c r="AB182" s="6">
        <v>2.4637369989509836</v>
      </c>
      <c r="AC182" s="6">
        <v>3.8392707640904917</v>
      </c>
      <c r="AD182" s="6">
        <v>2.5709920264364867</v>
      </c>
      <c r="AE182" s="6">
        <v>3.3970575502926041</v>
      </c>
      <c r="AF182" s="6">
        <v>2.5119713374160915</v>
      </c>
    </row>
    <row r="183" spans="8:32" x14ac:dyDescent="0.25">
      <c r="H183" t="s">
        <v>24</v>
      </c>
      <c r="I183" s="14">
        <v>1.5652475842498506</v>
      </c>
      <c r="J183" s="6">
        <v>3.0099833886584846</v>
      </c>
      <c r="K183" s="6">
        <v>1.3820274961085275</v>
      </c>
      <c r="L183" s="12">
        <v>0</v>
      </c>
      <c r="M183" s="6">
        <v>3.3256578296631791</v>
      </c>
      <c r="N183" s="6">
        <v>3.1559467676119031</v>
      </c>
      <c r="O183" s="6">
        <v>2.5651510676761315</v>
      </c>
      <c r="P183" s="6">
        <v>3.3256578296631791</v>
      </c>
      <c r="Q183" s="6">
        <v>2.3173260452512916</v>
      </c>
      <c r="R183" s="6">
        <v>4.8311489316724678</v>
      </c>
      <c r="S183" s="6">
        <v>3.4322004603460994</v>
      </c>
      <c r="T183" s="6">
        <v>4.3931765272977623</v>
      </c>
      <c r="U183" s="6">
        <v>5.8077534382926448</v>
      </c>
      <c r="V183" s="6">
        <v>4.8218253804964792</v>
      </c>
      <c r="W183" s="6">
        <v>2.4331050121192925</v>
      </c>
      <c r="X183" s="6">
        <v>2.1540659228538064</v>
      </c>
      <c r="Y183" s="6">
        <v>1.3711309200802118</v>
      </c>
      <c r="Z183" s="6">
        <v>2.4124676163629677</v>
      </c>
      <c r="AA183" s="6">
        <v>3.0033314835362428</v>
      </c>
      <c r="AB183" s="6">
        <v>3.217141588429087</v>
      </c>
      <c r="AC183" s="6">
        <v>4.4294469180700222</v>
      </c>
      <c r="AD183" s="6">
        <v>3.4684290392049264</v>
      </c>
      <c r="AE183" s="6">
        <v>4.3243496620879327</v>
      </c>
      <c r="AF183" s="6">
        <v>3.5142566781611175</v>
      </c>
    </row>
    <row r="184" spans="8:32" x14ac:dyDescent="0.25">
      <c r="H184" t="s">
        <v>53</v>
      </c>
      <c r="I184" s="14">
        <v>2.9308701779505713</v>
      </c>
      <c r="J184" s="6">
        <v>2.1213203435596424</v>
      </c>
      <c r="K184" s="6">
        <v>2.2803508501982739</v>
      </c>
      <c r="L184" s="6">
        <v>3.3256578296631791</v>
      </c>
      <c r="M184" s="12">
        <v>0</v>
      </c>
      <c r="N184" s="6">
        <v>2.095232683975699</v>
      </c>
      <c r="O184" s="6">
        <v>1.9899748742132419</v>
      </c>
      <c r="P184" s="6">
        <v>2.222611077089288</v>
      </c>
      <c r="Q184" s="6">
        <v>1.4212670403551877</v>
      </c>
      <c r="R184" s="6">
        <v>3.3719430600174709</v>
      </c>
      <c r="S184" s="6">
        <v>3.9025632602175713</v>
      </c>
      <c r="T184" s="6">
        <v>3.8613469152615676</v>
      </c>
      <c r="U184" s="6">
        <v>4.1665333311999309</v>
      </c>
      <c r="V184" s="6">
        <v>3.3481338085566432</v>
      </c>
      <c r="W184" s="6">
        <v>1.3490737563232065</v>
      </c>
      <c r="X184" s="6">
        <v>1.2529964086141658</v>
      </c>
      <c r="Y184" s="6">
        <v>1.3453624047073747</v>
      </c>
      <c r="Z184" s="6">
        <v>1.8303005217723158</v>
      </c>
      <c r="AA184" s="6">
        <v>2.3895606290697047</v>
      </c>
      <c r="AB184" s="6">
        <v>2.1817424229271434</v>
      </c>
      <c r="AC184" s="6">
        <v>3.4539832078341073</v>
      </c>
      <c r="AD184" s="6">
        <v>2.249444375840397</v>
      </c>
      <c r="AE184" s="6">
        <v>3.1352830813181765</v>
      </c>
      <c r="AF184" s="6">
        <v>2.3194827009486385</v>
      </c>
    </row>
    <row r="185" spans="8:32" x14ac:dyDescent="0.25">
      <c r="H185" t="s">
        <v>27</v>
      </c>
      <c r="I185" s="14">
        <v>3.1288975694324059</v>
      </c>
      <c r="J185" s="6">
        <v>1.6911534525287792</v>
      </c>
      <c r="K185" s="6">
        <v>2.8460498941515433</v>
      </c>
      <c r="L185" s="6">
        <v>3.1559467676119031</v>
      </c>
      <c r="M185" s="6">
        <v>2.095232683975699</v>
      </c>
      <c r="N185" s="12">
        <v>0</v>
      </c>
      <c r="O185" s="6">
        <v>3.475629439396557</v>
      </c>
      <c r="P185" s="6">
        <v>3.4583232931581183</v>
      </c>
      <c r="Q185" s="6">
        <v>1.894729532149646</v>
      </c>
      <c r="R185" s="6">
        <v>3.319638534539568</v>
      </c>
      <c r="S185" s="6">
        <v>4.9457052075512946</v>
      </c>
      <c r="T185" s="6">
        <v>4.6454278597347773</v>
      </c>
      <c r="U185" s="6">
        <v>4.7381430961928546</v>
      </c>
      <c r="V185" s="6">
        <v>4.0583247775406068</v>
      </c>
      <c r="W185" s="6">
        <v>2.2494443758404006</v>
      </c>
      <c r="X185" s="6">
        <v>1.6062378404209043</v>
      </c>
      <c r="Y185" s="6">
        <v>1.9849433241279211</v>
      </c>
      <c r="Z185" s="6">
        <v>2.7568097504180473</v>
      </c>
      <c r="AA185" s="6">
        <v>2.0396078054371132</v>
      </c>
      <c r="AB185" s="6">
        <v>2.5278449319529104</v>
      </c>
      <c r="AC185" s="6">
        <v>3.6083237105337456</v>
      </c>
      <c r="AD185" s="6">
        <v>2.5903667693977246</v>
      </c>
      <c r="AE185" s="6">
        <v>3.095157508108433</v>
      </c>
      <c r="AF185" s="6">
        <v>2.9715315916207272</v>
      </c>
    </row>
    <row r="186" spans="8:32" x14ac:dyDescent="0.25">
      <c r="H186" t="s">
        <v>28</v>
      </c>
      <c r="I186" s="14">
        <v>2.7694764848252453</v>
      </c>
      <c r="J186" s="6">
        <v>2.1725560982400451</v>
      </c>
      <c r="K186" s="6">
        <v>1.6970562748477114</v>
      </c>
      <c r="L186" s="6">
        <v>2.5651510676761315</v>
      </c>
      <c r="M186" s="6">
        <v>1.9899748742132419</v>
      </c>
      <c r="N186" s="6">
        <v>3.475629439396557</v>
      </c>
      <c r="O186" s="12">
        <v>0</v>
      </c>
      <c r="P186" s="6">
        <v>1.1045361017187294</v>
      </c>
      <c r="Q186" s="6">
        <v>1.9000000000000008</v>
      </c>
      <c r="R186" s="6">
        <v>3.2093613071762452</v>
      </c>
      <c r="S186" s="6">
        <v>3.0822070014844885</v>
      </c>
      <c r="T186" s="6">
        <v>2.8809720581775919</v>
      </c>
      <c r="U186" s="6">
        <v>3.5142566781611211</v>
      </c>
      <c r="V186" s="6">
        <v>2.9580398915498076</v>
      </c>
      <c r="W186" s="6">
        <v>2.0199009876724152</v>
      </c>
      <c r="X186" s="6">
        <v>2.2671568097509263</v>
      </c>
      <c r="Y186" s="6">
        <v>2.3194827009486412</v>
      </c>
      <c r="Z186" s="6">
        <v>1.4071247279470331</v>
      </c>
      <c r="AA186" s="6">
        <v>2.8530685235374236</v>
      </c>
      <c r="AB186" s="6">
        <v>2.0223748416156719</v>
      </c>
      <c r="AC186" s="6">
        <v>3.1240998703626648</v>
      </c>
      <c r="AD186" s="6">
        <v>2.0904544960366911</v>
      </c>
      <c r="AE186" s="6">
        <v>2.9291637031753663</v>
      </c>
      <c r="AF186" s="6">
        <v>1.8303005217723152</v>
      </c>
    </row>
    <row r="187" spans="8:32" x14ac:dyDescent="0.25">
      <c r="H187" t="s">
        <v>29</v>
      </c>
      <c r="I187" s="14">
        <v>3.1606961258558224</v>
      </c>
      <c r="J187" s="6">
        <v>2.1213203435596424</v>
      </c>
      <c r="K187" s="6">
        <v>2.2803508501982739</v>
      </c>
      <c r="L187" s="6">
        <v>3.3256578296631791</v>
      </c>
      <c r="M187" s="6">
        <v>2.222611077089288</v>
      </c>
      <c r="N187" s="6">
        <v>3.4583232931581183</v>
      </c>
      <c r="O187" s="6">
        <v>1.1045361017187294</v>
      </c>
      <c r="P187" s="12">
        <v>0</v>
      </c>
      <c r="Q187" s="6">
        <v>2.0174241001832027</v>
      </c>
      <c r="R187" s="6">
        <v>2.6</v>
      </c>
      <c r="S187" s="6">
        <v>2.9966648127543398</v>
      </c>
      <c r="T187" s="6">
        <v>2.0880613017821124</v>
      </c>
      <c r="U187" s="6">
        <v>2.7549954627911832</v>
      </c>
      <c r="V187" s="6">
        <v>2.951270912674739</v>
      </c>
      <c r="W187" s="6">
        <v>2.5573423705088825</v>
      </c>
      <c r="X187" s="6">
        <v>2.5729360660537197</v>
      </c>
      <c r="Y187" s="6">
        <v>2.7676705006196101</v>
      </c>
      <c r="Z187" s="6">
        <v>1.5937377450509227</v>
      </c>
      <c r="AA187" s="6">
        <v>2.5495097567963922</v>
      </c>
      <c r="AB187" s="6">
        <v>1.8193405398660241</v>
      </c>
      <c r="AC187" s="6">
        <v>3.016620625799673</v>
      </c>
      <c r="AD187" s="6">
        <v>1.4106735979665879</v>
      </c>
      <c r="AE187" s="6">
        <v>2.2715633383201119</v>
      </c>
      <c r="AF187" s="6">
        <v>1.1958260743101394</v>
      </c>
    </row>
    <row r="188" spans="8:32" x14ac:dyDescent="0.25">
      <c r="H188" t="s">
        <v>52</v>
      </c>
      <c r="I188" s="14">
        <v>2.336664289109585</v>
      </c>
      <c r="J188" s="6">
        <v>1.2609520212918501</v>
      </c>
      <c r="K188" s="6">
        <v>1.5198684153570616</v>
      </c>
      <c r="L188" s="6">
        <v>2.3173260452512916</v>
      </c>
      <c r="M188" s="6">
        <v>1.4212670403551877</v>
      </c>
      <c r="N188" s="6">
        <v>1.894729532149646</v>
      </c>
      <c r="O188" s="6">
        <v>1.9000000000000008</v>
      </c>
      <c r="P188" s="6">
        <v>2.0174241001832027</v>
      </c>
      <c r="Q188" s="12">
        <v>0</v>
      </c>
      <c r="R188" s="6">
        <v>2.7730849247724128</v>
      </c>
      <c r="S188" s="6">
        <v>3.63455636907725</v>
      </c>
      <c r="T188" s="6">
        <v>3.4073450074801706</v>
      </c>
      <c r="U188" s="6">
        <v>3.939543120718445</v>
      </c>
      <c r="V188" s="6">
        <v>3.5637059362410892</v>
      </c>
      <c r="W188" s="6">
        <v>1.8466185312619345</v>
      </c>
      <c r="X188" s="6">
        <v>1.2288205727444501</v>
      </c>
      <c r="Y188" s="6">
        <v>1.3076696830621983</v>
      </c>
      <c r="Z188" s="6">
        <v>1.2288205727444537</v>
      </c>
      <c r="AA188" s="6">
        <v>1.4933184523068124</v>
      </c>
      <c r="AB188" s="6">
        <v>1.4071247279470327</v>
      </c>
      <c r="AC188" s="6">
        <v>2.9444863728670914</v>
      </c>
      <c r="AD188" s="6">
        <v>1.5684387141358156</v>
      </c>
      <c r="AE188" s="6">
        <v>2.3769728648009476</v>
      </c>
      <c r="AF188" s="6">
        <v>1.7435595774162733</v>
      </c>
    </row>
    <row r="189" spans="8:32" x14ac:dyDescent="0.25">
      <c r="H189" t="s">
        <v>32</v>
      </c>
      <c r="I189" s="14">
        <v>4.9061186288144336</v>
      </c>
      <c r="J189" s="6">
        <v>2.0639767440550294</v>
      </c>
      <c r="K189" s="6">
        <v>3.9191835884530852</v>
      </c>
      <c r="L189" s="6">
        <v>4.8311489316724678</v>
      </c>
      <c r="M189" s="6">
        <v>3.3719430600174709</v>
      </c>
      <c r="N189" s="6">
        <v>3.319638534539568</v>
      </c>
      <c r="O189" s="6">
        <v>3.2093613071762452</v>
      </c>
      <c r="P189" s="6">
        <v>2.6</v>
      </c>
      <c r="Q189" s="6">
        <v>2.7730849247724128</v>
      </c>
      <c r="R189" s="12">
        <v>0</v>
      </c>
      <c r="S189" s="6">
        <v>5.0139804546886717</v>
      </c>
      <c r="T189" s="6">
        <v>3.6193922141707731</v>
      </c>
      <c r="U189" s="6">
        <v>1.977371993328519</v>
      </c>
      <c r="V189" s="6">
        <v>2.3345235059857488</v>
      </c>
      <c r="W189" s="6">
        <v>2.9999999999999969</v>
      </c>
      <c r="X189" s="6">
        <v>3.2310988842807</v>
      </c>
      <c r="Y189" s="6">
        <v>3.7040518354904255</v>
      </c>
      <c r="Z189" s="6">
        <v>2.6153393661244029</v>
      </c>
      <c r="AA189" s="6">
        <v>2.8142494558940592</v>
      </c>
      <c r="AB189" s="6">
        <v>1.7406895185529196</v>
      </c>
      <c r="AC189" s="6">
        <v>1.7492855684535926</v>
      </c>
      <c r="AD189" s="6">
        <v>2.03224014329016</v>
      </c>
      <c r="AE189" s="6">
        <v>1.0295630140987029</v>
      </c>
      <c r="AF189" s="6">
        <v>1.6703293088490068</v>
      </c>
    </row>
    <row r="190" spans="8:32" x14ac:dyDescent="0.25">
      <c r="H190" t="s">
        <v>35</v>
      </c>
      <c r="I190" s="14">
        <v>3.0116440692751163</v>
      </c>
      <c r="J190" s="6">
        <v>4.3104524124504611</v>
      </c>
      <c r="K190" s="6">
        <v>3.2832910318763968</v>
      </c>
      <c r="L190" s="6">
        <v>3.4322004603460994</v>
      </c>
      <c r="M190" s="6">
        <v>3.9025632602175713</v>
      </c>
      <c r="N190" s="6">
        <v>4.9457052075512946</v>
      </c>
      <c r="O190" s="6">
        <v>3.0822070014844885</v>
      </c>
      <c r="P190" s="6">
        <v>2.9966648127543398</v>
      </c>
      <c r="Q190" s="6">
        <v>3.63455636907725</v>
      </c>
      <c r="R190" s="6">
        <v>5.0139804546886717</v>
      </c>
      <c r="S190" s="12">
        <v>0</v>
      </c>
      <c r="T190" s="6">
        <v>2.1213203435596464</v>
      </c>
      <c r="U190" s="6">
        <v>5.4506880299646596</v>
      </c>
      <c r="V190" s="6">
        <v>5.7922361830298303</v>
      </c>
      <c r="W190" s="6">
        <v>4.5387222871640862</v>
      </c>
      <c r="X190" s="6">
        <v>4.1158231254513353</v>
      </c>
      <c r="Y190" s="6">
        <v>3.6027767069303627</v>
      </c>
      <c r="Z190" s="6">
        <v>3.0983866769659305</v>
      </c>
      <c r="AA190" s="6">
        <v>3.364520768252143</v>
      </c>
      <c r="AB190" s="6">
        <v>3.8301436004411111</v>
      </c>
      <c r="AC190" s="6">
        <v>5.1439284598446759</v>
      </c>
      <c r="AD190" s="6">
        <v>3.4394767043839667</v>
      </c>
      <c r="AE190" s="6">
        <v>4.1976183723630722</v>
      </c>
      <c r="AF190" s="6">
        <v>3.4249087579087427</v>
      </c>
    </row>
    <row r="191" spans="8:32" x14ac:dyDescent="0.25">
      <c r="H191" t="s">
        <v>36</v>
      </c>
      <c r="I191" s="14">
        <v>3.9408120990476103</v>
      </c>
      <c r="J191" s="6">
        <v>3.7094473981982845</v>
      </c>
      <c r="K191" s="6">
        <v>3.6796738985948205</v>
      </c>
      <c r="L191" s="6">
        <v>4.3931765272977623</v>
      </c>
      <c r="M191" s="6">
        <v>3.8613469152615676</v>
      </c>
      <c r="N191" s="6">
        <v>4.6454278597347773</v>
      </c>
      <c r="O191" s="6">
        <v>2.8809720581775919</v>
      </c>
      <c r="P191" s="6">
        <v>2.0880613017821124</v>
      </c>
      <c r="Q191" s="6">
        <v>3.4073450074801706</v>
      </c>
      <c r="R191" s="6">
        <v>3.6193922141707731</v>
      </c>
      <c r="S191" s="6">
        <v>2.1213203435596464</v>
      </c>
      <c r="T191" s="12">
        <v>0</v>
      </c>
      <c r="U191" s="6">
        <v>3.7188707963574097</v>
      </c>
      <c r="V191" s="6">
        <v>4.7780749261601159</v>
      </c>
      <c r="W191" s="6">
        <v>4.3680659335683121</v>
      </c>
      <c r="X191" s="6">
        <v>3.9924929555354285</v>
      </c>
      <c r="Y191" s="6">
        <v>3.9774363602702709</v>
      </c>
      <c r="Z191" s="6">
        <v>2.8390139133156773</v>
      </c>
      <c r="AA191" s="6">
        <v>3.0430248109405897</v>
      </c>
      <c r="AB191" s="6">
        <v>3.0610455730027932</v>
      </c>
      <c r="AC191" s="6">
        <v>4.190465367951397</v>
      </c>
      <c r="AD191" s="6">
        <v>2.3473389188611011</v>
      </c>
      <c r="AE191" s="6">
        <v>2.9461839725312502</v>
      </c>
      <c r="AF191" s="6">
        <v>2.3895606290697073</v>
      </c>
    </row>
    <row r="192" spans="8:32" x14ac:dyDescent="0.25">
      <c r="H192" t="s">
        <v>37</v>
      </c>
      <c r="I192" s="14">
        <v>5.7166423711825836</v>
      </c>
      <c r="J192" s="6">
        <v>3.3451457367355473</v>
      </c>
      <c r="K192" s="6">
        <v>4.7864391775097301</v>
      </c>
      <c r="L192" s="6">
        <v>5.8077534382926448</v>
      </c>
      <c r="M192" s="6">
        <v>4.1665333311999309</v>
      </c>
      <c r="N192" s="6">
        <v>4.7381430961928546</v>
      </c>
      <c r="O192" s="6">
        <v>3.5142566781611211</v>
      </c>
      <c r="P192" s="6">
        <v>2.7549954627911832</v>
      </c>
      <c r="Q192" s="6">
        <v>3.939543120718445</v>
      </c>
      <c r="R192" s="6">
        <v>1.977371993328519</v>
      </c>
      <c r="S192" s="6">
        <v>5.4506880299646596</v>
      </c>
      <c r="T192" s="6">
        <v>3.7188707963574097</v>
      </c>
      <c r="U192" s="12">
        <v>0</v>
      </c>
      <c r="V192" s="6">
        <v>2.3579652245103211</v>
      </c>
      <c r="W192" s="6">
        <v>4.0459856648287813</v>
      </c>
      <c r="X192" s="6">
        <v>4.3600458713183263</v>
      </c>
      <c r="Y192" s="6">
        <v>4.9325449820554104</v>
      </c>
      <c r="Z192" s="6">
        <v>3.6592348927063987</v>
      </c>
      <c r="AA192" s="6">
        <v>4.2461747491124289</v>
      </c>
      <c r="AB192" s="6">
        <v>3.0692018506445602</v>
      </c>
      <c r="AC192" s="6">
        <v>3.0248966924508394</v>
      </c>
      <c r="AD192" s="6">
        <v>2.8879058156387303</v>
      </c>
      <c r="AE192" s="6">
        <v>2.5903667693977273</v>
      </c>
      <c r="AF192" s="6">
        <v>2.6038433132583081</v>
      </c>
    </row>
    <row r="193" spans="8:32" x14ac:dyDescent="0.25">
      <c r="H193" t="s">
        <v>38</v>
      </c>
      <c r="I193" s="14">
        <v>5.1826634079399749</v>
      </c>
      <c r="J193" s="6">
        <v>2.5709920264364867</v>
      </c>
      <c r="K193" s="6">
        <v>4.0484564959994325</v>
      </c>
      <c r="L193" s="6">
        <v>4.8218253804964792</v>
      </c>
      <c r="M193" s="6">
        <v>3.3481338085566432</v>
      </c>
      <c r="N193" s="6">
        <v>4.0583247775406068</v>
      </c>
      <c r="O193" s="6">
        <v>2.9580398915498076</v>
      </c>
      <c r="P193" s="6">
        <v>2.951270912674739</v>
      </c>
      <c r="Q193" s="6">
        <v>3.5637059362410892</v>
      </c>
      <c r="R193" s="6">
        <v>2.3345235059857488</v>
      </c>
      <c r="S193" s="6">
        <v>5.7922361830298303</v>
      </c>
      <c r="T193" s="6">
        <v>4.7780749261601159</v>
      </c>
      <c r="U193" s="6">
        <v>2.3579652245103211</v>
      </c>
      <c r="V193" s="12">
        <v>0</v>
      </c>
      <c r="W193" s="6">
        <v>2.5903667693977219</v>
      </c>
      <c r="X193" s="6">
        <v>3.4942810419312251</v>
      </c>
      <c r="Y193" s="6">
        <v>4.0360872141221131</v>
      </c>
      <c r="Z193" s="6">
        <v>3.1480152477394401</v>
      </c>
      <c r="AA193" s="6">
        <v>4.1892720131306831</v>
      </c>
      <c r="AB193" s="6">
        <v>2.6981475126464081</v>
      </c>
      <c r="AC193" s="6">
        <v>2.3345235059857505</v>
      </c>
      <c r="AD193" s="6">
        <v>3.2218007387174024</v>
      </c>
      <c r="AE193" s="6">
        <v>3.0049958402633448</v>
      </c>
      <c r="AF193" s="6">
        <v>2.7531799795872383</v>
      </c>
    </row>
    <row r="194" spans="8:32" x14ac:dyDescent="0.25">
      <c r="H194" t="s">
        <v>39</v>
      </c>
      <c r="I194" s="14">
        <v>3.0512292604784736</v>
      </c>
      <c r="J194" s="6">
        <v>1.2409673645990822</v>
      </c>
      <c r="K194" s="6">
        <v>1.9748417658131523</v>
      </c>
      <c r="L194" s="6">
        <v>2.4331050121192925</v>
      </c>
      <c r="M194" s="6">
        <v>1.3490737563232065</v>
      </c>
      <c r="N194" s="6">
        <v>2.2494443758404006</v>
      </c>
      <c r="O194" s="6">
        <v>2.0199009876724152</v>
      </c>
      <c r="P194" s="6">
        <v>2.5573423705088825</v>
      </c>
      <c r="Q194" s="6">
        <v>1.8466185312619345</v>
      </c>
      <c r="R194" s="6">
        <v>2.9999999999999969</v>
      </c>
      <c r="S194" s="6">
        <v>4.5387222871640862</v>
      </c>
      <c r="T194" s="6">
        <v>4.3680659335683121</v>
      </c>
      <c r="U194" s="6">
        <v>4.0459856648287813</v>
      </c>
      <c r="V194" s="6">
        <v>2.5903667693977219</v>
      </c>
      <c r="W194" s="12">
        <v>0</v>
      </c>
      <c r="X194" s="6">
        <v>1.3784048752090197</v>
      </c>
      <c r="Y194" s="6">
        <v>1.6309506430300098</v>
      </c>
      <c r="Z194" s="6">
        <v>1.7492855684535926</v>
      </c>
      <c r="AA194" s="6">
        <v>2.672077843177477</v>
      </c>
      <c r="AB194" s="6">
        <v>1.8627936010197159</v>
      </c>
      <c r="AC194" s="6">
        <v>2.6419689627245777</v>
      </c>
      <c r="AD194" s="6">
        <v>2.5357444666211921</v>
      </c>
      <c r="AE194" s="6">
        <v>2.9461839725312444</v>
      </c>
      <c r="AF194" s="6">
        <v>2.3515952032609664</v>
      </c>
    </row>
    <row r="195" spans="8:32" x14ac:dyDescent="0.25">
      <c r="H195" t="s">
        <v>40</v>
      </c>
      <c r="I195" s="14">
        <v>2.5980762113533196</v>
      </c>
      <c r="J195" s="6">
        <v>1.3856406460551005</v>
      </c>
      <c r="K195" s="6">
        <v>1.8708286933869722</v>
      </c>
      <c r="L195" s="6">
        <v>2.1540659228538064</v>
      </c>
      <c r="M195" s="6">
        <v>1.2529964086141658</v>
      </c>
      <c r="N195" s="6">
        <v>1.6062378404209043</v>
      </c>
      <c r="O195" s="6">
        <v>2.2671568097509263</v>
      </c>
      <c r="P195" s="6">
        <v>2.5729360660537197</v>
      </c>
      <c r="Q195" s="6">
        <v>1.2288205727444501</v>
      </c>
      <c r="R195" s="6">
        <v>3.2310988842807</v>
      </c>
      <c r="S195" s="6">
        <v>4.1158231254513353</v>
      </c>
      <c r="T195" s="6">
        <v>3.9924929555354285</v>
      </c>
      <c r="U195" s="6">
        <v>4.3600458713183263</v>
      </c>
      <c r="V195" s="6">
        <v>3.4942810419312251</v>
      </c>
      <c r="W195" s="6">
        <v>1.3784048752090197</v>
      </c>
      <c r="X195" s="12">
        <v>0</v>
      </c>
      <c r="Y195" s="6">
        <v>1.3564659966250541</v>
      </c>
      <c r="Z195" s="6">
        <v>1.6911534525287788</v>
      </c>
      <c r="AA195" s="6">
        <v>2.1771541057077255</v>
      </c>
      <c r="AB195" s="6">
        <v>1.813835714721705</v>
      </c>
      <c r="AC195" s="6">
        <v>2.9933259094191511</v>
      </c>
      <c r="AD195" s="6">
        <v>2.0469489490458717</v>
      </c>
      <c r="AE195" s="6">
        <v>3.0099833886584824</v>
      </c>
      <c r="AF195" s="6">
        <v>2.4392621835300932</v>
      </c>
    </row>
    <row r="196" spans="8:32" x14ac:dyDescent="0.25">
      <c r="H196" t="s">
        <v>41</v>
      </c>
      <c r="I196" s="14">
        <v>1.7860571099491787</v>
      </c>
      <c r="J196" s="6">
        <v>1.8330302779823351</v>
      </c>
      <c r="K196" s="6">
        <v>1.0677078252031342</v>
      </c>
      <c r="L196" s="6">
        <v>1.3711309200802118</v>
      </c>
      <c r="M196" s="6">
        <v>1.3453624047073747</v>
      </c>
      <c r="N196" s="6">
        <v>1.9849433241279211</v>
      </c>
      <c r="O196" s="6">
        <v>2.3194827009486412</v>
      </c>
      <c r="P196" s="6">
        <v>2.7676705006196101</v>
      </c>
      <c r="Q196" s="6">
        <v>1.3076696830621983</v>
      </c>
      <c r="R196" s="6">
        <v>3.7040518354904255</v>
      </c>
      <c r="S196" s="6">
        <v>3.6027767069303627</v>
      </c>
      <c r="T196" s="6">
        <v>3.9774363602702709</v>
      </c>
      <c r="U196" s="6">
        <v>4.9325449820554104</v>
      </c>
      <c r="V196" s="6">
        <v>4.0360872141221131</v>
      </c>
      <c r="W196" s="6">
        <v>1.6309506430300098</v>
      </c>
      <c r="X196" s="6">
        <v>1.3564659966250541</v>
      </c>
      <c r="Y196" s="12">
        <v>0</v>
      </c>
      <c r="Z196" s="6">
        <v>1.7146428199482251</v>
      </c>
      <c r="AA196" s="6">
        <v>1.8601075237738263</v>
      </c>
      <c r="AB196" s="6">
        <v>2.2472205054244241</v>
      </c>
      <c r="AC196" s="6">
        <v>3.555277766926233</v>
      </c>
      <c r="AD196" s="6">
        <v>2.5748786379167452</v>
      </c>
      <c r="AE196" s="6">
        <v>3.1968734726291541</v>
      </c>
      <c r="AF196" s="6">
        <v>2.5748786379167456</v>
      </c>
    </row>
    <row r="197" spans="8:32" x14ac:dyDescent="0.25">
      <c r="H197" t="s">
        <v>43</v>
      </c>
      <c r="I197" s="14">
        <v>2.8372521918222233</v>
      </c>
      <c r="J197" s="6">
        <v>1.5620499351813326</v>
      </c>
      <c r="K197" s="6">
        <v>1.7888543819998317</v>
      </c>
      <c r="L197" s="6">
        <v>2.4124676163629677</v>
      </c>
      <c r="M197" s="6">
        <v>1.8303005217723158</v>
      </c>
      <c r="N197" s="6">
        <v>2.7568097504180473</v>
      </c>
      <c r="O197" s="6">
        <v>1.4071247279470331</v>
      </c>
      <c r="P197" s="6">
        <v>1.5937377450509227</v>
      </c>
      <c r="Q197" s="6">
        <v>1.2288205727444537</v>
      </c>
      <c r="R197" s="6">
        <v>2.6153393661244029</v>
      </c>
      <c r="S197" s="6">
        <v>3.0983866769659305</v>
      </c>
      <c r="T197" s="6">
        <v>2.8390139133156773</v>
      </c>
      <c r="U197" s="6">
        <v>3.6592348927063987</v>
      </c>
      <c r="V197" s="6">
        <v>3.1480152477394401</v>
      </c>
      <c r="W197" s="6">
        <v>1.7492855684535926</v>
      </c>
      <c r="X197" s="6">
        <v>1.6911534525287788</v>
      </c>
      <c r="Y197" s="6">
        <v>1.7146428199482251</v>
      </c>
      <c r="Z197" s="12">
        <v>0</v>
      </c>
      <c r="AA197" s="6">
        <v>1.8547236990991396</v>
      </c>
      <c r="AB197" s="13">
        <v>0.98488578017961148</v>
      </c>
      <c r="AC197" s="6">
        <v>2.3323807579381208</v>
      </c>
      <c r="AD197" s="6">
        <v>1.5459624833740313</v>
      </c>
      <c r="AE197" s="6">
        <v>2.1213203435596406</v>
      </c>
      <c r="AF197" s="6">
        <v>1.3152946437965893</v>
      </c>
    </row>
    <row r="198" spans="8:32" x14ac:dyDescent="0.25">
      <c r="H198" t="s">
        <v>44</v>
      </c>
      <c r="I198" s="14">
        <v>2.7477263328068191</v>
      </c>
      <c r="J198" s="6">
        <v>1.8439088914585786</v>
      </c>
      <c r="K198" s="6">
        <v>2.3151673805580431</v>
      </c>
      <c r="L198" s="6">
        <v>3.0033314835362428</v>
      </c>
      <c r="M198" s="6">
        <v>2.3895606290697047</v>
      </c>
      <c r="N198" s="6">
        <v>2.0396078054371132</v>
      </c>
      <c r="O198" s="6">
        <v>2.8530685235374236</v>
      </c>
      <c r="P198" s="6">
        <v>2.5495097567963922</v>
      </c>
      <c r="Q198" s="6">
        <v>1.4933184523068124</v>
      </c>
      <c r="R198" s="6">
        <v>2.8142494558940592</v>
      </c>
      <c r="S198" s="6">
        <v>3.364520768252143</v>
      </c>
      <c r="T198" s="6">
        <v>3.0430248109405897</v>
      </c>
      <c r="U198" s="6">
        <v>4.2461747491124289</v>
      </c>
      <c r="V198" s="6">
        <v>4.1892720131306831</v>
      </c>
      <c r="W198" s="6">
        <v>2.672077843177477</v>
      </c>
      <c r="X198" s="6">
        <v>2.1771541057077255</v>
      </c>
      <c r="Y198" s="6">
        <v>1.8601075237738263</v>
      </c>
      <c r="Z198" s="6">
        <v>1.8547236990991396</v>
      </c>
      <c r="AA198" s="12">
        <v>0</v>
      </c>
      <c r="AB198" s="6">
        <v>1.857417562100673</v>
      </c>
      <c r="AC198" s="6">
        <v>3.2863353450310004</v>
      </c>
      <c r="AD198" s="6">
        <v>1.7748239349298836</v>
      </c>
      <c r="AE198" s="6">
        <v>2.0049937655763421</v>
      </c>
      <c r="AF198" s="6">
        <v>1.8574175621006725</v>
      </c>
    </row>
    <row r="199" spans="8:32" x14ac:dyDescent="0.25">
      <c r="H199" t="s">
        <v>45</v>
      </c>
      <c r="I199" s="14">
        <v>3.5468295701936423</v>
      </c>
      <c r="J199" s="6">
        <v>1.1874342087037935</v>
      </c>
      <c r="K199" s="6">
        <v>2.4637369989509836</v>
      </c>
      <c r="L199" s="6">
        <v>3.217141588429087</v>
      </c>
      <c r="M199" s="6">
        <v>2.1817424229271434</v>
      </c>
      <c r="N199" s="6">
        <v>2.5278449319529104</v>
      </c>
      <c r="O199" s="6">
        <v>2.0223748416156719</v>
      </c>
      <c r="P199" s="6">
        <v>1.8193405398660241</v>
      </c>
      <c r="Q199" s="6">
        <v>1.4071247279470327</v>
      </c>
      <c r="R199" s="6">
        <v>1.7406895185529196</v>
      </c>
      <c r="S199" s="6">
        <v>3.8301436004411111</v>
      </c>
      <c r="T199" s="6">
        <v>3.0610455730027932</v>
      </c>
      <c r="U199" s="6">
        <v>3.0692018506445602</v>
      </c>
      <c r="V199" s="6">
        <v>2.6981475126464081</v>
      </c>
      <c r="W199" s="6">
        <v>1.8627936010197159</v>
      </c>
      <c r="X199" s="6">
        <v>1.813835714721705</v>
      </c>
      <c r="Y199" s="6">
        <v>2.2472205054244241</v>
      </c>
      <c r="Z199" s="13">
        <v>0.98488578017961148</v>
      </c>
      <c r="AA199" s="6">
        <v>1.857417562100673</v>
      </c>
      <c r="AB199" s="12">
        <v>0</v>
      </c>
      <c r="AC199" s="6">
        <v>1.6155494421403529</v>
      </c>
      <c r="AD199" s="6">
        <v>1.2083045973594579</v>
      </c>
      <c r="AE199" s="6">
        <v>1.4317821063276359</v>
      </c>
      <c r="AF199" s="6">
        <v>1.0488088481701523</v>
      </c>
    </row>
    <row r="200" spans="8:32" x14ac:dyDescent="0.25">
      <c r="H200" t="s">
        <v>46</v>
      </c>
      <c r="I200" s="14">
        <v>5.0507425196697584</v>
      </c>
      <c r="J200" s="6">
        <v>2.3237900077244507</v>
      </c>
      <c r="K200" s="6">
        <v>3.8392707640904917</v>
      </c>
      <c r="L200" s="6">
        <v>4.4294469180700222</v>
      </c>
      <c r="M200" s="6">
        <v>3.4539832078341073</v>
      </c>
      <c r="N200" s="6">
        <v>3.6083237105337456</v>
      </c>
      <c r="O200" s="6">
        <v>3.1240998703626648</v>
      </c>
      <c r="P200" s="6">
        <v>3.016620625799673</v>
      </c>
      <c r="Q200" s="6">
        <v>2.9444863728670914</v>
      </c>
      <c r="R200" s="6">
        <v>1.7492855684535926</v>
      </c>
      <c r="S200" s="6">
        <v>5.1439284598446759</v>
      </c>
      <c r="T200" s="6">
        <v>4.190465367951397</v>
      </c>
      <c r="U200" s="6">
        <v>3.0248966924508394</v>
      </c>
      <c r="V200" s="6">
        <v>2.3345235059857505</v>
      </c>
      <c r="W200" s="6">
        <v>2.6419689627245777</v>
      </c>
      <c r="X200" s="6">
        <v>2.9933259094191511</v>
      </c>
      <c r="Y200" s="6">
        <v>3.555277766926233</v>
      </c>
      <c r="Z200" s="6">
        <v>2.3323807579381208</v>
      </c>
      <c r="AA200" s="6">
        <v>3.2863353450310004</v>
      </c>
      <c r="AB200" s="6">
        <v>1.6155494421403529</v>
      </c>
      <c r="AC200" s="12">
        <v>0</v>
      </c>
      <c r="AD200" s="6">
        <v>2.5903667693977304</v>
      </c>
      <c r="AE200" s="6">
        <v>2.0880613017821141</v>
      </c>
      <c r="AF200" s="6">
        <v>2.2693611435820467</v>
      </c>
    </row>
    <row r="201" spans="8:32" x14ac:dyDescent="0.25">
      <c r="H201" t="s">
        <v>47</v>
      </c>
      <c r="I201" s="14">
        <v>3.3286633954186473</v>
      </c>
      <c r="J201" s="6">
        <v>1.6093476939431104</v>
      </c>
      <c r="K201" s="6">
        <v>2.5709920264364867</v>
      </c>
      <c r="L201" s="6">
        <v>3.4684290392049264</v>
      </c>
      <c r="M201" s="6">
        <v>2.249444375840397</v>
      </c>
      <c r="N201" s="6">
        <v>2.5903667693977246</v>
      </c>
      <c r="O201" s="6">
        <v>2.0904544960366911</v>
      </c>
      <c r="P201" s="6">
        <v>1.4106735979665879</v>
      </c>
      <c r="Q201" s="6">
        <v>1.5684387141358156</v>
      </c>
      <c r="R201" s="6">
        <v>2.03224014329016</v>
      </c>
      <c r="S201" s="6">
        <v>3.4394767043839667</v>
      </c>
      <c r="T201" s="6">
        <v>2.3473389188611011</v>
      </c>
      <c r="U201" s="6">
        <v>2.8879058156387303</v>
      </c>
      <c r="V201" s="6">
        <v>3.2218007387174024</v>
      </c>
      <c r="W201" s="6">
        <v>2.5357444666211921</v>
      </c>
      <c r="X201" s="6">
        <v>2.0469489490458717</v>
      </c>
      <c r="Y201" s="6">
        <v>2.5748786379167452</v>
      </c>
      <c r="Z201" s="6">
        <v>1.5459624833740313</v>
      </c>
      <c r="AA201" s="6">
        <v>1.7748239349298836</v>
      </c>
      <c r="AB201" s="6">
        <v>1.2083045973594579</v>
      </c>
      <c r="AC201" s="6">
        <v>2.5903667693977304</v>
      </c>
      <c r="AD201" s="12">
        <v>0</v>
      </c>
      <c r="AE201" s="6">
        <v>1.634013463836824</v>
      </c>
      <c r="AF201" s="6">
        <v>1.086278049120025</v>
      </c>
    </row>
    <row r="202" spans="8:32" x14ac:dyDescent="0.25">
      <c r="H202" t="s">
        <v>48</v>
      </c>
      <c r="I202" s="14">
        <v>4.2953463189829071</v>
      </c>
      <c r="J202" s="6">
        <v>1.9390719429665326</v>
      </c>
      <c r="K202" s="6">
        <v>3.3970575502926041</v>
      </c>
      <c r="L202" s="6">
        <v>4.3243496620879327</v>
      </c>
      <c r="M202" s="6">
        <v>3.1352830813181765</v>
      </c>
      <c r="N202" s="6">
        <v>3.095157508108433</v>
      </c>
      <c r="O202" s="6">
        <v>2.9291637031753663</v>
      </c>
      <c r="P202" s="6">
        <v>2.2715633383201119</v>
      </c>
      <c r="Q202" s="6">
        <v>2.3769728648009476</v>
      </c>
      <c r="R202" s="6">
        <v>1.0295630140987029</v>
      </c>
      <c r="S202" s="6">
        <v>4.1976183723630722</v>
      </c>
      <c r="T202" s="6">
        <v>2.9461839725312502</v>
      </c>
      <c r="U202" s="6">
        <v>2.5903667693977273</v>
      </c>
      <c r="V202" s="6">
        <v>3.0049958402633448</v>
      </c>
      <c r="W202" s="6">
        <v>2.9461839725312444</v>
      </c>
      <c r="X202" s="6">
        <v>3.0099833886584824</v>
      </c>
      <c r="Y202" s="6">
        <v>3.1968734726291541</v>
      </c>
      <c r="Z202" s="6">
        <v>2.1213203435596406</v>
      </c>
      <c r="AA202" s="6">
        <v>2.0049937655763421</v>
      </c>
      <c r="AB202" s="6">
        <v>1.4317821063276359</v>
      </c>
      <c r="AC202" s="6">
        <v>2.0880613017821141</v>
      </c>
      <c r="AD202" s="6">
        <v>1.634013463836824</v>
      </c>
      <c r="AE202" s="12">
        <v>0</v>
      </c>
      <c r="AF202" s="6">
        <v>1.1269427669584666</v>
      </c>
    </row>
    <row r="203" spans="8:32" x14ac:dyDescent="0.25">
      <c r="H203" t="s">
        <v>49</v>
      </c>
      <c r="I203" s="14">
        <v>3.4727510708370684</v>
      </c>
      <c r="J203" s="6">
        <v>1.5588457268119893</v>
      </c>
      <c r="K203" s="6">
        <v>2.5119713374160915</v>
      </c>
      <c r="L203" s="6">
        <v>3.5142566781611175</v>
      </c>
      <c r="M203" s="6">
        <v>2.3194827009486385</v>
      </c>
      <c r="N203" s="6">
        <v>2.9715315916207272</v>
      </c>
      <c r="O203" s="6">
        <v>1.8303005217723152</v>
      </c>
      <c r="P203" s="6">
        <v>1.1958260743101394</v>
      </c>
      <c r="Q203" s="6">
        <v>1.7435595774162733</v>
      </c>
      <c r="R203" s="6">
        <v>1.6703293088490068</v>
      </c>
      <c r="S203" s="6">
        <v>3.4249087579087427</v>
      </c>
      <c r="T203" s="6">
        <v>2.3895606290697073</v>
      </c>
      <c r="U203" s="6">
        <v>2.6038433132583081</v>
      </c>
      <c r="V203" s="6">
        <v>2.7531799795872383</v>
      </c>
      <c r="W203" s="6">
        <v>2.3515952032609664</v>
      </c>
      <c r="X203" s="6">
        <v>2.4392621835300932</v>
      </c>
      <c r="Y203" s="6">
        <v>2.5748786379167456</v>
      </c>
      <c r="Z203" s="6">
        <v>1.3152946437965893</v>
      </c>
      <c r="AA203" s="6">
        <v>1.8574175621006725</v>
      </c>
      <c r="AB203" s="6">
        <v>1.0488088481701523</v>
      </c>
      <c r="AC203" s="6">
        <v>2.2693611435820467</v>
      </c>
      <c r="AD203" s="6">
        <v>1.086278049120025</v>
      </c>
      <c r="AE203" s="6">
        <v>1.1269427669584666</v>
      </c>
      <c r="AF203" s="12">
        <v>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 Mezentsev -X (dmezents - SOFTSERVE INC at Cisco)</dc:creator>
  <cp:lastModifiedBy>merkyr</cp:lastModifiedBy>
  <dcterms:created xsi:type="dcterms:W3CDTF">2023-12-03T08:39:27Z</dcterms:created>
  <dcterms:modified xsi:type="dcterms:W3CDTF">2023-12-10T11:39:14Z</dcterms:modified>
</cp:coreProperties>
</file>