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1.1\"/>
    </mc:Choice>
  </mc:AlternateContent>
  <xr:revisionPtr revIDLastSave="0" documentId="13_ncr:1_{22DAE15B-7C77-4C8A-BD51-02C3DC3201E3}" xr6:coauthVersionLast="45" xr6:coauthVersionMax="45" xr10:uidLastSave="{00000000-0000-0000-0000-000000000000}"/>
  <bookViews>
    <workbookView xWindow="-120" yWindow="-120" windowWidth="29040" windowHeight="15840" xr2:uid="{E559155D-9198-479D-B098-A705296734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1" l="1"/>
  <c r="K21" i="1"/>
  <c r="M15" i="1"/>
  <c r="K19" i="1"/>
  <c r="H21" i="1"/>
  <c r="E21" i="1"/>
  <c r="H20" i="1"/>
  <c r="H19" i="1"/>
  <c r="G4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20" i="1"/>
  <c r="E19" i="1"/>
  <c r="B32" i="1" s="1"/>
  <c r="C32" i="1" s="1"/>
  <c r="B35" i="1" l="1"/>
  <c r="C35" i="1" s="1"/>
  <c r="B36" i="1"/>
  <c r="C36" i="1" s="1"/>
  <c r="B38" i="1"/>
  <c r="C38" i="1" s="1"/>
  <c r="B40" i="1"/>
  <c r="C40" i="1" s="1"/>
  <c r="B27" i="1"/>
  <c r="C27" i="1" s="1"/>
  <c r="B42" i="1"/>
  <c r="C42" i="1" s="1"/>
  <c r="B34" i="1"/>
  <c r="C34" i="1" s="1"/>
  <c r="B39" i="1"/>
  <c r="C39" i="1" s="1"/>
  <c r="B26" i="1"/>
  <c r="C26" i="1" s="1"/>
  <c r="B41" i="1"/>
  <c r="C41" i="1" s="1"/>
  <c r="B37" i="1"/>
  <c r="C37" i="1" s="1"/>
  <c r="B28" i="1"/>
  <c r="C28" i="1" s="1"/>
  <c r="B33" i="1"/>
  <c r="C33" i="1" s="1"/>
  <c r="B29" i="1"/>
  <c r="C29" i="1" s="1"/>
  <c r="B43" i="1"/>
  <c r="C43" i="1" s="1"/>
  <c r="B30" i="1"/>
  <c r="C30" i="1" s="1"/>
  <c r="B44" i="1"/>
  <c r="C44" i="1" s="1"/>
  <c r="B31" i="1"/>
  <c r="C31" i="1" s="1"/>
  <c r="B45" i="1"/>
  <c r="C45" i="1" s="1"/>
  <c r="C46" i="1" l="1"/>
</calcChain>
</file>

<file path=xl/sharedStrings.xml><?xml version="1.0" encoding="utf-8"?>
<sst xmlns="http://schemas.openxmlformats.org/spreadsheetml/2006/main" count="23" uniqueCount="20">
  <si>
    <t>x</t>
  </si>
  <si>
    <t>y</t>
  </si>
  <si>
    <r>
      <t>x</t>
    </r>
    <r>
      <rPr>
        <sz val="11"/>
        <color theme="1"/>
        <rFont val="Calibri"/>
        <family val="2"/>
        <charset val="204"/>
      </rPr>
      <t>¯</t>
    </r>
  </si>
  <si>
    <t>N=</t>
  </si>
  <si>
    <t>y¯</t>
  </si>
  <si>
    <t>x¯y¯</t>
  </si>
  <si>
    <t>Sx^</t>
  </si>
  <si>
    <t>x-x¯</t>
  </si>
  <si>
    <t>(x-x¯)^2</t>
  </si>
  <si>
    <t>Сумма</t>
  </si>
  <si>
    <t>y-y¯</t>
  </si>
  <si>
    <t>(y-y¯)^2</t>
  </si>
  <si>
    <t>Sy^</t>
  </si>
  <si>
    <t>r^</t>
  </si>
  <si>
    <t>t</t>
  </si>
  <si>
    <t>t1-a/2,v</t>
  </si>
  <si>
    <t>Отже, коефіціент кореляції Пірсона равен нулю</t>
  </si>
  <si>
    <t>Відсутній зв'язок між показниками x та y</t>
  </si>
  <si>
    <t>rн</t>
  </si>
  <si>
    <t>rв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</si>
</sst>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0" xfId="0" applyFill="1"/>
    <xf numFmtId="170" fontId="0" fillId="0" borderId="0" xfId="0" applyNumberFormat="1"/>
    <xf numFmtId="2" fontId="0" fillId="0" borderId="0" xfId="0" applyNumberFormat="1"/>
    <xf numFmtId="170" fontId="0" fillId="2" borderId="0" xfId="0" applyNumberFormat="1" applyFill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1</c:v>
                </c:pt>
                <c:pt idx="1">
                  <c:v>1.5</c:v>
                </c:pt>
                <c:pt idx="2">
                  <c:v>1.7</c:v>
                </c:pt>
                <c:pt idx="3">
                  <c:v>3.1</c:v>
                </c:pt>
                <c:pt idx="4">
                  <c:v>4.5999999999999996</c:v>
                </c:pt>
                <c:pt idx="5">
                  <c:v>6</c:v>
                </c:pt>
                <c:pt idx="6">
                  <c:v>6.8</c:v>
                </c:pt>
                <c:pt idx="7">
                  <c:v>8.1999999999999993</c:v>
                </c:pt>
                <c:pt idx="8">
                  <c:v>8.9</c:v>
                </c:pt>
                <c:pt idx="9">
                  <c:v>9.5</c:v>
                </c:pt>
                <c:pt idx="10">
                  <c:v>11.1</c:v>
                </c:pt>
                <c:pt idx="11">
                  <c:v>12.3</c:v>
                </c:pt>
                <c:pt idx="12">
                  <c:v>13.2</c:v>
                </c:pt>
                <c:pt idx="13">
                  <c:v>14</c:v>
                </c:pt>
                <c:pt idx="14">
                  <c:v>15.5</c:v>
                </c:pt>
                <c:pt idx="15">
                  <c:v>16.100000000000001</c:v>
                </c:pt>
                <c:pt idx="16">
                  <c:v>16.7</c:v>
                </c:pt>
                <c:pt idx="17">
                  <c:v>18</c:v>
                </c:pt>
                <c:pt idx="18">
                  <c:v>19.2</c:v>
                </c:pt>
                <c:pt idx="19">
                  <c:v>20.5</c:v>
                </c:pt>
              </c:numCache>
            </c:numRef>
          </c:xVal>
          <c:yVal>
            <c:numRef>
              <c:f>Лист1!$B$3:$B$22</c:f>
              <c:numCache>
                <c:formatCode>General</c:formatCode>
                <c:ptCount val="20"/>
                <c:pt idx="0">
                  <c:v>69.099999999999994</c:v>
                </c:pt>
                <c:pt idx="1">
                  <c:v>64</c:v>
                </c:pt>
                <c:pt idx="2">
                  <c:v>61.3</c:v>
                </c:pt>
                <c:pt idx="3">
                  <c:v>68.400000000000006</c:v>
                </c:pt>
                <c:pt idx="4">
                  <c:v>52.8</c:v>
                </c:pt>
                <c:pt idx="5">
                  <c:v>52.1</c:v>
                </c:pt>
                <c:pt idx="6">
                  <c:v>51.5</c:v>
                </c:pt>
                <c:pt idx="7">
                  <c:v>53.4</c:v>
                </c:pt>
                <c:pt idx="8">
                  <c:v>40.4</c:v>
                </c:pt>
                <c:pt idx="9">
                  <c:v>40.700000000000003</c:v>
                </c:pt>
                <c:pt idx="10">
                  <c:v>36.4</c:v>
                </c:pt>
                <c:pt idx="11">
                  <c:v>35.9</c:v>
                </c:pt>
                <c:pt idx="12">
                  <c:v>43.5</c:v>
                </c:pt>
                <c:pt idx="13">
                  <c:v>29.3</c:v>
                </c:pt>
                <c:pt idx="14">
                  <c:v>23.1</c:v>
                </c:pt>
                <c:pt idx="15">
                  <c:v>23.2</c:v>
                </c:pt>
                <c:pt idx="16">
                  <c:v>22.4</c:v>
                </c:pt>
                <c:pt idx="17">
                  <c:v>11.5</c:v>
                </c:pt>
                <c:pt idx="18">
                  <c:v>9.8000000000000007</c:v>
                </c:pt>
                <c:pt idx="19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B4-40A2-B0F1-2A78EA1A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791056"/>
        <c:axId val="560050912"/>
      </c:scatterChart>
      <c:valAx>
        <c:axId val="2617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0050912"/>
        <c:crosses val="autoZero"/>
        <c:crossBetween val="midCat"/>
      </c:valAx>
      <c:valAx>
        <c:axId val="560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17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85725</xdr:rowOff>
    </xdr:from>
    <xdr:to>
      <xdr:col>10</xdr:col>
      <xdr:colOff>247650</xdr:colOff>
      <xdr:row>15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0B9E9C-B577-4089-AA1E-3710200D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1073-2B09-49F5-9FFA-5F7D6155F182}">
  <dimension ref="A2:M46"/>
  <sheetViews>
    <sheetView tabSelected="1" workbookViewId="0">
      <selection activeCell="L32" sqref="L32"/>
    </sheetView>
  </sheetViews>
  <sheetFormatPr defaultRowHeight="15" x14ac:dyDescent="0.25"/>
  <cols>
    <col min="8" max="8" width="11.5703125" bestFit="1" customWidth="1"/>
    <col min="12" max="12" width="48.140625" customWidth="1"/>
  </cols>
  <sheetData>
    <row r="2" spans="1:13" x14ac:dyDescent="0.25">
      <c r="A2" t="s">
        <v>0</v>
      </c>
      <c r="B2" t="s">
        <v>1</v>
      </c>
      <c r="L2" t="s">
        <v>3</v>
      </c>
      <c r="M2">
        <v>20</v>
      </c>
    </row>
    <row r="3" spans="1:13" x14ac:dyDescent="0.25">
      <c r="A3" s="1">
        <v>1</v>
      </c>
      <c r="B3" s="1">
        <v>69.099999999999994</v>
      </c>
    </row>
    <row r="4" spans="1:13" x14ac:dyDescent="0.25">
      <c r="A4" s="1">
        <v>1.5</v>
      </c>
      <c r="B4" s="1">
        <v>64</v>
      </c>
    </row>
    <row r="5" spans="1:13" x14ac:dyDescent="0.25">
      <c r="A5" s="1">
        <v>1.7</v>
      </c>
      <c r="B5" s="1">
        <v>61.3</v>
      </c>
    </row>
    <row r="6" spans="1:13" x14ac:dyDescent="0.25">
      <c r="A6" s="1">
        <v>3.1</v>
      </c>
      <c r="B6" s="1">
        <v>68.400000000000006</v>
      </c>
    </row>
    <row r="7" spans="1:13" x14ac:dyDescent="0.25">
      <c r="A7" s="1">
        <v>4.5999999999999996</v>
      </c>
      <c r="B7" s="1">
        <v>52.8</v>
      </c>
    </row>
    <row r="8" spans="1:13" x14ac:dyDescent="0.25">
      <c r="A8" s="1">
        <v>6</v>
      </c>
      <c r="B8" s="1">
        <v>52.1</v>
      </c>
    </row>
    <row r="9" spans="1:13" x14ac:dyDescent="0.25">
      <c r="A9" s="1">
        <v>6.8</v>
      </c>
      <c r="B9" s="1">
        <v>51.5</v>
      </c>
      <c r="L9" s="2" t="s">
        <v>16</v>
      </c>
    </row>
    <row r="10" spans="1:13" x14ac:dyDescent="0.25">
      <c r="A10" s="1">
        <v>8.1999999999999993</v>
      </c>
      <c r="B10" s="1">
        <v>53.4</v>
      </c>
      <c r="L10" s="2" t="s">
        <v>17</v>
      </c>
    </row>
    <row r="11" spans="1:13" x14ac:dyDescent="0.25">
      <c r="A11" s="1">
        <v>8.9</v>
      </c>
      <c r="B11" s="1">
        <v>40.4</v>
      </c>
    </row>
    <row r="12" spans="1:13" x14ac:dyDescent="0.25">
      <c r="A12" s="1">
        <v>9.5</v>
      </c>
      <c r="B12" s="1">
        <v>40.700000000000003</v>
      </c>
    </row>
    <row r="13" spans="1:13" x14ac:dyDescent="0.25">
      <c r="A13" s="1">
        <v>11.1</v>
      </c>
      <c r="B13" s="1">
        <v>36.4</v>
      </c>
    </row>
    <row r="14" spans="1:13" x14ac:dyDescent="0.25">
      <c r="A14" s="1">
        <v>12.3</v>
      </c>
      <c r="B14" s="1">
        <v>35.9</v>
      </c>
    </row>
    <row r="15" spans="1:13" x14ac:dyDescent="0.25">
      <c r="A15" s="1">
        <v>13.2</v>
      </c>
      <c r="B15" s="1">
        <v>43.5</v>
      </c>
      <c r="L15" t="s">
        <v>15</v>
      </c>
      <c r="M15">
        <f>2.1</f>
        <v>2.1</v>
      </c>
    </row>
    <row r="16" spans="1:13" x14ac:dyDescent="0.25">
      <c r="A16" s="1">
        <v>14</v>
      </c>
      <c r="B16" s="1">
        <v>29.3</v>
      </c>
    </row>
    <row r="17" spans="1:11" x14ac:dyDescent="0.25">
      <c r="A17" s="1">
        <v>15.5</v>
      </c>
      <c r="B17" s="1">
        <v>23.1</v>
      </c>
    </row>
    <row r="18" spans="1:11" x14ac:dyDescent="0.25">
      <c r="A18" s="1">
        <v>16.100000000000001</v>
      </c>
      <c r="B18" s="1">
        <v>23.2</v>
      </c>
    </row>
    <row r="19" spans="1:11" x14ac:dyDescent="0.25">
      <c r="A19" s="1">
        <v>16.7</v>
      </c>
      <c r="B19" s="1">
        <v>22.4</v>
      </c>
      <c r="D19" t="s">
        <v>2</v>
      </c>
      <c r="E19" s="4">
        <f>SUM(A3:A22)*1/M2</f>
        <v>10.395</v>
      </c>
      <c r="G19" t="s">
        <v>6</v>
      </c>
      <c r="H19" s="3">
        <f>SQRT(C46/M2)</f>
        <v>6.0444582056624396</v>
      </c>
      <c r="J19" t="s">
        <v>14</v>
      </c>
      <c r="K19" s="2">
        <f xml:space="preserve"> 0</f>
        <v>0</v>
      </c>
    </row>
    <row r="20" spans="1:11" x14ac:dyDescent="0.25">
      <c r="A20" s="1">
        <v>18</v>
      </c>
      <c r="B20" s="1">
        <v>11.5</v>
      </c>
      <c r="D20" t="s">
        <v>4</v>
      </c>
      <c r="E20" s="4">
        <f>SUM(B3:B22)*1/M2</f>
        <v>40.024999999999999</v>
      </c>
      <c r="G20" t="s">
        <v>12</v>
      </c>
      <c r="H20">
        <f>SQRT(G46/M2)</f>
        <v>18.527084902919835</v>
      </c>
    </row>
    <row r="21" spans="1:11" x14ac:dyDescent="0.25">
      <c r="A21" s="1">
        <v>19.2</v>
      </c>
      <c r="B21" s="1">
        <v>9.8000000000000007</v>
      </c>
      <c r="D21" s="2" t="s">
        <v>5</v>
      </c>
      <c r="E21" s="5">
        <f>E19*E20</f>
        <v>416.05987499999998</v>
      </c>
      <c r="G21" t="s">
        <v>13</v>
      </c>
      <c r="H21" s="6">
        <f>(E21-E19*E20)/H19*H20</f>
        <v>0</v>
      </c>
      <c r="J21" t="s">
        <v>18</v>
      </c>
      <c r="K21" s="2">
        <f>H21+((H21*(1-POWER(H21,2)))/2*M2)-1.96*((1-POWER(H21,2))/SQRT(M2-1))</f>
        <v>-0.44965483838630099</v>
      </c>
    </row>
    <row r="22" spans="1:11" x14ac:dyDescent="0.25">
      <c r="A22" s="1">
        <v>20.5</v>
      </c>
      <c r="B22" s="1">
        <v>11.7</v>
      </c>
      <c r="J22" t="s">
        <v>19</v>
      </c>
      <c r="K22" s="2">
        <f>H21+((H21*(1-POWER(H21,2)))/2*M2)+1.96*((1-POWER(H21,2))/SQRT(M2-1))</f>
        <v>0.44965483838630099</v>
      </c>
    </row>
    <row r="25" spans="1:11" x14ac:dyDescent="0.25">
      <c r="A25" t="s">
        <v>0</v>
      </c>
      <c r="B25" t="s">
        <v>7</v>
      </c>
      <c r="C25" t="s">
        <v>8</v>
      </c>
      <c r="E25" t="s">
        <v>1</v>
      </c>
      <c r="F25" t="s">
        <v>10</v>
      </c>
      <c r="G25" t="s">
        <v>11</v>
      </c>
    </row>
    <row r="26" spans="1:11" x14ac:dyDescent="0.25">
      <c r="A26" s="1">
        <v>1</v>
      </c>
      <c r="B26">
        <f>A26-E19</f>
        <v>-9.3949999999999996</v>
      </c>
      <c r="C26">
        <f>POWER(B26,2)</f>
        <v>88.266024999999999</v>
      </c>
      <c r="E26" s="1">
        <v>69.099999999999994</v>
      </c>
      <c r="F26">
        <f>E26-E20</f>
        <v>29.074999999999996</v>
      </c>
      <c r="G26">
        <f>POWER(F26,2)</f>
        <v>845.3556249999998</v>
      </c>
    </row>
    <row r="27" spans="1:11" x14ac:dyDescent="0.25">
      <c r="A27" s="1">
        <v>1.5</v>
      </c>
      <c r="B27">
        <f>A27-E19</f>
        <v>-8.8949999999999996</v>
      </c>
      <c r="C27">
        <f t="shared" ref="C27:C45" si="0">POWER(B27,2)</f>
        <v>79.121024999999989</v>
      </c>
      <c r="E27" s="1">
        <v>64</v>
      </c>
      <c r="F27">
        <f>E27-E20</f>
        <v>23.975000000000001</v>
      </c>
      <c r="G27">
        <f t="shared" ref="G27:G45" si="1">POWER(F27,2)</f>
        <v>574.80062500000008</v>
      </c>
    </row>
    <row r="28" spans="1:11" x14ac:dyDescent="0.25">
      <c r="A28" s="1">
        <v>1.7</v>
      </c>
      <c r="B28">
        <f>A28-E19</f>
        <v>-8.6950000000000003</v>
      </c>
      <c r="C28">
        <f t="shared" si="0"/>
        <v>75.603025000000002</v>
      </c>
      <c r="E28" s="1">
        <v>61.3</v>
      </c>
      <c r="F28">
        <f>E28-E20</f>
        <v>21.274999999999999</v>
      </c>
      <c r="G28">
        <f t="shared" si="1"/>
        <v>452.62562499999996</v>
      </c>
    </row>
    <row r="29" spans="1:11" x14ac:dyDescent="0.25">
      <c r="A29" s="1">
        <v>3.1</v>
      </c>
      <c r="B29">
        <f>A29-E19</f>
        <v>-7.2949999999999999</v>
      </c>
      <c r="C29">
        <f t="shared" si="0"/>
        <v>53.217025</v>
      </c>
      <c r="E29" s="1">
        <v>68.400000000000006</v>
      </c>
      <c r="F29">
        <f>E29-E20</f>
        <v>28.375000000000007</v>
      </c>
      <c r="G29">
        <f t="shared" si="1"/>
        <v>805.14062500000045</v>
      </c>
    </row>
    <row r="30" spans="1:11" x14ac:dyDescent="0.25">
      <c r="A30" s="1">
        <v>4.5999999999999996</v>
      </c>
      <c r="B30">
        <f>A30-E19</f>
        <v>-5.7949999999999999</v>
      </c>
      <c r="C30">
        <f t="shared" si="0"/>
        <v>33.582025000000002</v>
      </c>
      <c r="E30" s="1">
        <v>52.8</v>
      </c>
      <c r="F30">
        <f>E30-E20</f>
        <v>12.774999999999999</v>
      </c>
      <c r="G30">
        <f t="shared" si="1"/>
        <v>163.20062499999997</v>
      </c>
    </row>
    <row r="31" spans="1:11" x14ac:dyDescent="0.25">
      <c r="A31" s="1">
        <v>6</v>
      </c>
      <c r="B31">
        <f>A31-E19</f>
        <v>-4.3949999999999996</v>
      </c>
      <c r="C31">
        <f t="shared" si="0"/>
        <v>19.316024999999996</v>
      </c>
      <c r="E31" s="1">
        <v>52.1</v>
      </c>
      <c r="F31">
        <f>E31-E20</f>
        <v>12.075000000000003</v>
      </c>
      <c r="G31">
        <f t="shared" si="1"/>
        <v>145.80562500000008</v>
      </c>
    </row>
    <row r="32" spans="1:11" x14ac:dyDescent="0.25">
      <c r="A32" s="1">
        <v>6.8</v>
      </c>
      <c r="B32">
        <f>A32-E19</f>
        <v>-3.5949999999999998</v>
      </c>
      <c r="C32">
        <f t="shared" si="0"/>
        <v>12.924024999999999</v>
      </c>
      <c r="E32" s="1">
        <v>51.5</v>
      </c>
      <c r="F32">
        <f>E32-E20</f>
        <v>11.475000000000001</v>
      </c>
      <c r="G32">
        <f t="shared" si="1"/>
        <v>131.67562500000003</v>
      </c>
    </row>
    <row r="33" spans="1:7" x14ac:dyDescent="0.25">
      <c r="A33" s="1">
        <v>8.1999999999999993</v>
      </c>
      <c r="B33">
        <f>A33-E19</f>
        <v>-2.1950000000000003</v>
      </c>
      <c r="C33">
        <f t="shared" si="0"/>
        <v>4.8180250000000013</v>
      </c>
      <c r="E33" s="1">
        <v>53.4</v>
      </c>
      <c r="F33">
        <f>E33-E20</f>
        <v>13.375</v>
      </c>
      <c r="G33">
        <f t="shared" si="1"/>
        <v>178.890625</v>
      </c>
    </row>
    <row r="34" spans="1:7" x14ac:dyDescent="0.25">
      <c r="A34" s="1">
        <v>8.9</v>
      </c>
      <c r="B34">
        <f>A34-E19</f>
        <v>-1.4949999999999992</v>
      </c>
      <c r="C34">
        <f t="shared" si="0"/>
        <v>2.2350249999999976</v>
      </c>
      <c r="E34" s="1">
        <v>40.4</v>
      </c>
      <c r="F34">
        <f>E34-E20</f>
        <v>0.375</v>
      </c>
      <c r="G34">
        <f t="shared" si="1"/>
        <v>0.140625</v>
      </c>
    </row>
    <row r="35" spans="1:7" x14ac:dyDescent="0.25">
      <c r="A35" s="1">
        <v>9.5</v>
      </c>
      <c r="B35">
        <f>A35-E19</f>
        <v>-0.89499999999999957</v>
      </c>
      <c r="C35">
        <f t="shared" si="0"/>
        <v>0.80102499999999921</v>
      </c>
      <c r="E35" s="1">
        <v>40.700000000000003</v>
      </c>
      <c r="F35">
        <f>E35-E20</f>
        <v>0.67500000000000426</v>
      </c>
      <c r="G35">
        <f t="shared" si="1"/>
        <v>0.45562500000000578</v>
      </c>
    </row>
    <row r="36" spans="1:7" x14ac:dyDescent="0.25">
      <c r="A36" s="1">
        <v>11.1</v>
      </c>
      <c r="B36">
        <f>A36-E19</f>
        <v>0.70500000000000007</v>
      </c>
      <c r="C36">
        <f t="shared" si="0"/>
        <v>0.49702500000000011</v>
      </c>
      <c r="E36" s="1">
        <v>36.4</v>
      </c>
      <c r="F36">
        <f>E36-E20</f>
        <v>-3.625</v>
      </c>
      <c r="G36">
        <f t="shared" si="1"/>
        <v>13.140625</v>
      </c>
    </row>
    <row r="37" spans="1:7" x14ac:dyDescent="0.25">
      <c r="A37" s="1">
        <v>12.3</v>
      </c>
      <c r="B37">
        <f>A37-E19</f>
        <v>1.9050000000000011</v>
      </c>
      <c r="C37">
        <f t="shared" si="0"/>
        <v>3.6290250000000044</v>
      </c>
      <c r="E37" s="1">
        <v>35.9</v>
      </c>
      <c r="F37">
        <f>E37-E20</f>
        <v>-4.125</v>
      </c>
      <c r="G37">
        <f t="shared" si="1"/>
        <v>17.015625</v>
      </c>
    </row>
    <row r="38" spans="1:7" x14ac:dyDescent="0.25">
      <c r="A38" s="1">
        <v>13.2</v>
      </c>
      <c r="B38">
        <f>A38-E19</f>
        <v>2.8049999999999997</v>
      </c>
      <c r="C38">
        <f t="shared" si="0"/>
        <v>7.8680249999999985</v>
      </c>
      <c r="E38" s="1">
        <v>43.5</v>
      </c>
      <c r="F38">
        <f>E38-E20</f>
        <v>3.4750000000000014</v>
      </c>
      <c r="G38">
        <f t="shared" si="1"/>
        <v>12.075625000000009</v>
      </c>
    </row>
    <row r="39" spans="1:7" x14ac:dyDescent="0.25">
      <c r="A39" s="1">
        <v>14</v>
      </c>
      <c r="B39">
        <f>A39-E19</f>
        <v>3.6050000000000004</v>
      </c>
      <c r="C39">
        <f t="shared" si="0"/>
        <v>12.996025000000003</v>
      </c>
      <c r="E39" s="1">
        <v>29.3</v>
      </c>
      <c r="F39">
        <f>E39-E20</f>
        <v>-10.724999999999998</v>
      </c>
      <c r="G39">
        <f t="shared" si="1"/>
        <v>115.02562499999995</v>
      </c>
    </row>
    <row r="40" spans="1:7" x14ac:dyDescent="0.25">
      <c r="A40" s="1">
        <v>15.5</v>
      </c>
      <c r="B40">
        <f>A40-E19</f>
        <v>5.1050000000000004</v>
      </c>
      <c r="C40">
        <f t="shared" si="0"/>
        <v>26.061025000000004</v>
      </c>
      <c r="E40" s="1">
        <v>23.1</v>
      </c>
      <c r="F40">
        <f>E40-E20</f>
        <v>-16.924999999999997</v>
      </c>
      <c r="G40">
        <f t="shared" si="1"/>
        <v>286.45562499999988</v>
      </c>
    </row>
    <row r="41" spans="1:7" x14ac:dyDescent="0.25">
      <c r="A41" s="1">
        <v>16.100000000000001</v>
      </c>
      <c r="B41">
        <f>A41-E19</f>
        <v>5.7050000000000018</v>
      </c>
      <c r="C41">
        <f t="shared" si="0"/>
        <v>32.547025000000019</v>
      </c>
      <c r="E41" s="1">
        <v>23.2</v>
      </c>
      <c r="F41">
        <f>E41-E20</f>
        <v>-16.824999999999999</v>
      </c>
      <c r="G41">
        <f t="shared" si="1"/>
        <v>283.080625</v>
      </c>
    </row>
    <row r="42" spans="1:7" x14ac:dyDescent="0.25">
      <c r="A42" s="1">
        <v>16.7</v>
      </c>
      <c r="B42">
        <f>A42-E19</f>
        <v>6.3049999999999997</v>
      </c>
      <c r="C42">
        <f t="shared" si="0"/>
        <v>39.753024999999994</v>
      </c>
      <c r="E42" s="1">
        <v>22.4</v>
      </c>
      <c r="F42">
        <f>E42-E20</f>
        <v>-17.625</v>
      </c>
      <c r="G42">
        <f t="shared" si="1"/>
        <v>310.640625</v>
      </c>
    </row>
    <row r="43" spans="1:7" x14ac:dyDescent="0.25">
      <c r="A43" s="1">
        <v>18</v>
      </c>
      <c r="B43">
        <f>A43-E19</f>
        <v>7.6050000000000004</v>
      </c>
      <c r="C43">
        <f t="shared" si="0"/>
        <v>57.836025000000006</v>
      </c>
      <c r="E43" s="1">
        <v>11.5</v>
      </c>
      <c r="F43">
        <f>E43-E20</f>
        <v>-28.524999999999999</v>
      </c>
      <c r="G43">
        <f t="shared" si="1"/>
        <v>813.67562499999997</v>
      </c>
    </row>
    <row r="44" spans="1:7" x14ac:dyDescent="0.25">
      <c r="A44" s="1">
        <v>19.2</v>
      </c>
      <c r="B44">
        <f>A44-E19</f>
        <v>8.8049999999999997</v>
      </c>
      <c r="C44">
        <f t="shared" si="0"/>
        <v>77.528025</v>
      </c>
      <c r="E44" s="1">
        <v>9.8000000000000007</v>
      </c>
      <c r="F44">
        <f>E44-E20</f>
        <v>-30.224999999999998</v>
      </c>
      <c r="G44">
        <f t="shared" si="1"/>
        <v>913.55062499999985</v>
      </c>
    </row>
    <row r="45" spans="1:7" x14ac:dyDescent="0.25">
      <c r="A45" s="1">
        <v>20.5</v>
      </c>
      <c r="B45">
        <f>A45-E19</f>
        <v>10.105</v>
      </c>
      <c r="C45">
        <f t="shared" si="0"/>
        <v>102.11102500000001</v>
      </c>
      <c r="E45" s="1">
        <v>11.7</v>
      </c>
      <c r="F45">
        <f>E45-E20</f>
        <v>-28.324999999999999</v>
      </c>
      <c r="G45">
        <f t="shared" si="1"/>
        <v>802.30562499999996</v>
      </c>
    </row>
    <row r="46" spans="1:7" x14ac:dyDescent="0.25">
      <c r="B46" t="s">
        <v>9</v>
      </c>
      <c r="C46">
        <f>SUM(C26:C45)</f>
        <v>730.70949999999993</v>
      </c>
      <c r="F46" t="s">
        <v>9</v>
      </c>
      <c r="G46">
        <f>SUM(G26:G45)</f>
        <v>6865.0574999999999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merkyr</dc:creator>
  <cp:lastModifiedBy>merkyr</cp:lastModifiedBy>
  <dcterms:created xsi:type="dcterms:W3CDTF">2023-04-03T16:20:22Z</dcterms:created>
  <dcterms:modified xsi:type="dcterms:W3CDTF">2023-04-03T18:17:07Z</dcterms:modified>
</cp:coreProperties>
</file>