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V:\1.1\Geology\"/>
    </mc:Choice>
  </mc:AlternateContent>
  <xr:revisionPtr revIDLastSave="0" documentId="13_ncr:1_{9B40B56D-CD00-4867-8B97-AE77AC7C4778}" xr6:coauthVersionLast="45" xr6:coauthVersionMax="47" xr10:uidLastSave="{00000000-0000-0000-0000-000000000000}"/>
  <bookViews>
    <workbookView xWindow="-120" yWindow="-120" windowWidth="29040" windowHeight="15840" xr2:uid="{36C7CB11-A68C-D34C-B9CA-04EF08CCCA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7" i="1" l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BN41" i="1"/>
  <c r="BN40" i="1"/>
  <c r="BN39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L40" i="1"/>
  <c r="BR40" i="1"/>
  <c r="BS40" i="1"/>
  <c r="BT40" i="1"/>
  <c r="BU40" i="1"/>
  <c r="BQ40" i="1"/>
  <c r="BR39" i="1"/>
  <c r="BS39" i="1"/>
  <c r="BT39" i="1"/>
  <c r="BU39" i="1"/>
  <c r="BQ39" i="1"/>
  <c r="BR38" i="1"/>
  <c r="BS38" i="1"/>
  <c r="BT38" i="1"/>
  <c r="BU38" i="1"/>
  <c r="BQ38" i="1"/>
  <c r="BF40" i="1"/>
  <c r="BG40" i="1"/>
  <c r="BH40" i="1"/>
  <c r="BI40" i="1"/>
  <c r="BE40" i="1"/>
  <c r="BF39" i="1"/>
  <c r="BG39" i="1"/>
  <c r="BH39" i="1"/>
  <c r="BI39" i="1"/>
  <c r="BE39" i="1"/>
  <c r="BF38" i="1"/>
  <c r="BG38" i="1"/>
  <c r="BH38" i="1"/>
  <c r="BI38" i="1"/>
  <c r="BE38" i="1"/>
  <c r="AT40" i="1"/>
  <c r="AU40" i="1"/>
  <c r="AV40" i="1"/>
  <c r="AW40" i="1"/>
  <c r="AS40" i="1"/>
  <c r="AT39" i="1"/>
  <c r="AU39" i="1"/>
  <c r="AV39" i="1"/>
  <c r="AW39" i="1"/>
  <c r="AS39" i="1"/>
  <c r="AT38" i="1"/>
  <c r="AU38" i="1"/>
  <c r="AV38" i="1"/>
  <c r="AW38" i="1"/>
  <c r="AS38" i="1"/>
  <c r="AH40" i="1"/>
  <c r="AI40" i="1"/>
  <c r="AJ40" i="1"/>
  <c r="AK40" i="1"/>
  <c r="AG40" i="1"/>
  <c r="AH39" i="1"/>
  <c r="AI39" i="1"/>
  <c r="AJ39" i="1"/>
  <c r="AK39" i="1"/>
  <c r="AG39" i="1"/>
  <c r="AH38" i="1"/>
  <c r="AI38" i="1"/>
  <c r="AJ38" i="1"/>
  <c r="AK38" i="1"/>
  <c r="AG38" i="1"/>
  <c r="V40" i="1"/>
  <c r="W40" i="1"/>
  <c r="X40" i="1"/>
  <c r="Y40" i="1"/>
  <c r="U40" i="1"/>
  <c r="V39" i="1"/>
  <c r="W39" i="1"/>
  <c r="X39" i="1"/>
  <c r="Y39" i="1"/>
  <c r="U39" i="1"/>
  <c r="V38" i="1"/>
  <c r="W38" i="1"/>
  <c r="X38" i="1"/>
  <c r="Y38" i="1"/>
  <c r="U38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Y3" i="1"/>
  <c r="BZ3" i="1"/>
  <c r="CA3" i="1"/>
  <c r="CB3" i="1"/>
  <c r="BX3" i="1"/>
  <c r="BL3" i="1"/>
  <c r="BY2" i="1" l="1"/>
  <c r="BZ2" i="1"/>
  <c r="CA2" i="1"/>
  <c r="CB2" i="1"/>
  <c r="BX2" i="1" l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" i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" i="1"/>
  <c r="BT5" i="1" l="1"/>
  <c r="BT8" i="1"/>
  <c r="BT9" i="1"/>
  <c r="BT13" i="1"/>
  <c r="BT14" i="1"/>
  <c r="BT15" i="1"/>
  <c r="BT20" i="1"/>
  <c r="BT21" i="1"/>
  <c r="BT22" i="1"/>
  <c r="BT25" i="1"/>
  <c r="BT26" i="1"/>
  <c r="BT27" i="1"/>
  <c r="BT3" i="1"/>
  <c r="BT31" i="1"/>
  <c r="BT30" i="1"/>
  <c r="BT29" i="1"/>
  <c r="BT28" i="1"/>
  <c r="BT24" i="1"/>
  <c r="BT23" i="1"/>
  <c r="BT19" i="1"/>
  <c r="BT18" i="1"/>
  <c r="BT17" i="1"/>
  <c r="BT16" i="1"/>
  <c r="BT12" i="1"/>
  <c r="BT11" i="1"/>
  <c r="BT10" i="1"/>
  <c r="BT7" i="1"/>
  <c r="BT6" i="1"/>
  <c r="BT4" i="1"/>
  <c r="BM2" i="1"/>
  <c r="BN2" i="1"/>
  <c r="BO2" i="1"/>
  <c r="BP2" i="1"/>
  <c r="BL2" i="1"/>
  <c r="BB3" i="1"/>
  <c r="BC3" i="1"/>
  <c r="BD3" i="1"/>
  <c r="BE3" i="1"/>
  <c r="BA3" i="1"/>
  <c r="BB2" i="1"/>
  <c r="BC2" i="1"/>
  <c r="BD2" i="1"/>
  <c r="BE2" i="1"/>
  <c r="BA2" i="1"/>
  <c r="AQ3" i="1"/>
  <c r="AR3" i="1"/>
  <c r="AS3" i="1"/>
  <c r="AT3" i="1"/>
  <c r="AP3" i="1"/>
  <c r="AQ2" i="1"/>
  <c r="AR2" i="1"/>
  <c r="AS2" i="1"/>
  <c r="AT2" i="1"/>
  <c r="AP2" i="1"/>
  <c r="AK3" i="1"/>
  <c r="AF3" i="1"/>
  <c r="AG3" i="1"/>
  <c r="AH3" i="1"/>
  <c r="AI3" i="1"/>
  <c r="AE3" i="1"/>
  <c r="AF2" i="1"/>
  <c r="AG2" i="1"/>
  <c r="AH2" i="1"/>
  <c r="AI2" i="1"/>
  <c r="AE2" i="1"/>
  <c r="U3" i="1"/>
  <c r="V3" i="1"/>
  <c r="W3" i="1"/>
  <c r="X3" i="1"/>
  <c r="T3" i="1"/>
  <c r="X2" i="1"/>
  <c r="W2" i="1"/>
  <c r="V2" i="1"/>
  <c r="U2" i="1"/>
  <c r="T2" i="1"/>
  <c r="BK41" i="1" l="1"/>
  <c r="AM65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39" i="1"/>
  <c r="BM3" i="1"/>
  <c r="BN3" i="1"/>
  <c r="BO3" i="1"/>
  <c r="BP3" i="1"/>
  <c r="BH1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" i="1"/>
  <c r="O4" i="1"/>
  <c r="O5" i="1"/>
  <c r="O6" i="1"/>
  <c r="O7" i="1"/>
  <c r="O8" i="1"/>
  <c r="O9" i="1"/>
  <c r="O10" i="1"/>
  <c r="O11" i="1"/>
  <c r="O12" i="1"/>
  <c r="Q12" i="1" s="1"/>
  <c r="O13" i="1"/>
  <c r="Q13" i="1" s="1"/>
  <c r="O14" i="1"/>
  <c r="Q14" i="1" s="1"/>
  <c r="O15" i="1"/>
  <c r="O16" i="1"/>
  <c r="O17" i="1"/>
  <c r="O18" i="1"/>
  <c r="O19" i="1"/>
  <c r="O20" i="1"/>
  <c r="Q20" i="1" s="1"/>
  <c r="O21" i="1"/>
  <c r="Q21" i="1" s="1"/>
  <c r="O22" i="1"/>
  <c r="O23" i="1"/>
  <c r="O24" i="1"/>
  <c r="Q24" i="1" s="1"/>
  <c r="O25" i="1"/>
  <c r="Q25" i="1" s="1"/>
  <c r="O26" i="1"/>
  <c r="Q26" i="1" s="1"/>
  <c r="O27" i="1"/>
  <c r="O28" i="1"/>
  <c r="O29" i="1"/>
  <c r="O30" i="1"/>
  <c r="O31" i="1"/>
  <c r="O3" i="1"/>
  <c r="AA47" i="1" l="1"/>
  <c r="BM40" i="1"/>
  <c r="R40" i="1"/>
  <c r="AO63" i="1"/>
  <c r="AZ48" i="1"/>
  <c r="AB40" i="1"/>
  <c r="AM46" i="1"/>
  <c r="AO49" i="1"/>
  <c r="AP49" i="1" s="1"/>
  <c r="AM50" i="1"/>
  <c r="BA45" i="1"/>
  <c r="R47" i="1"/>
  <c r="AZ60" i="1"/>
  <c r="R59" i="1"/>
  <c r="AZ61" i="1"/>
  <c r="AC45" i="1"/>
  <c r="BK43" i="1"/>
  <c r="AW21" i="1"/>
  <c r="AV3" i="1"/>
  <c r="Q22" i="1"/>
  <c r="Q10" i="1"/>
  <c r="Q23" i="1"/>
  <c r="Q11" i="1"/>
  <c r="BH23" i="1"/>
  <c r="Q31" i="1"/>
  <c r="Q19" i="1"/>
  <c r="Q7" i="1"/>
  <c r="BH22" i="1"/>
  <c r="Q30" i="1"/>
  <c r="Q18" i="1"/>
  <c r="Q6" i="1"/>
  <c r="BH10" i="1"/>
  <c r="Q27" i="1"/>
  <c r="Q15" i="1"/>
  <c r="Q3" i="1"/>
  <c r="Q8" i="1"/>
  <c r="AW23" i="1"/>
  <c r="R60" i="1"/>
  <c r="R48" i="1"/>
  <c r="AA46" i="1"/>
  <c r="AM41" i="1"/>
  <c r="BK42" i="1"/>
  <c r="AB63" i="1"/>
  <c r="AM40" i="1"/>
  <c r="AB62" i="1"/>
  <c r="BM64" i="1"/>
  <c r="Q29" i="1"/>
  <c r="Q17" i="1"/>
  <c r="Q5" i="1"/>
  <c r="BG7" i="1"/>
  <c r="BH21" i="1"/>
  <c r="AB61" i="1"/>
  <c r="AM64" i="1"/>
  <c r="AO62" i="1"/>
  <c r="AZ49" i="1"/>
  <c r="BL57" i="1"/>
  <c r="BM52" i="1"/>
  <c r="AV9" i="1"/>
  <c r="BH11" i="1"/>
  <c r="AB60" i="1"/>
  <c r="AN47" i="1"/>
  <c r="AM63" i="1"/>
  <c r="AO61" i="1"/>
  <c r="BM63" i="1"/>
  <c r="AA8" i="1"/>
  <c r="AB59" i="1"/>
  <c r="AM62" i="1"/>
  <c r="AO51" i="1"/>
  <c r="BM62" i="1"/>
  <c r="AB51" i="1"/>
  <c r="AN58" i="1"/>
  <c r="AM61" i="1"/>
  <c r="AO50" i="1"/>
  <c r="BL48" i="1"/>
  <c r="R65" i="1"/>
  <c r="R53" i="1"/>
  <c r="R41" i="1"/>
  <c r="AC39" i="1"/>
  <c r="AB50" i="1"/>
  <c r="AN57" i="1"/>
  <c r="AM53" i="1"/>
  <c r="BM41" i="1"/>
  <c r="R64" i="1"/>
  <c r="R52" i="1"/>
  <c r="AC67" i="1"/>
  <c r="AB49" i="1"/>
  <c r="AN56" i="1"/>
  <c r="AM52" i="1"/>
  <c r="AY42" i="1"/>
  <c r="BA57" i="1"/>
  <c r="BB57" i="1" s="1"/>
  <c r="BK66" i="1"/>
  <c r="AK20" i="1"/>
  <c r="AW10" i="1"/>
  <c r="AC54" i="1"/>
  <c r="AB48" i="1"/>
  <c r="AO40" i="1"/>
  <c r="AM51" i="1"/>
  <c r="BA46" i="1"/>
  <c r="BK65" i="1"/>
  <c r="AK21" i="1"/>
  <c r="AW25" i="1"/>
  <c r="AC48" i="1"/>
  <c r="AB47" i="1"/>
  <c r="AZ50" i="1"/>
  <c r="BK54" i="1"/>
  <c r="Q9" i="1"/>
  <c r="AL7" i="1"/>
  <c r="AW7" i="1"/>
  <c r="AA58" i="1"/>
  <c r="AM42" i="1"/>
  <c r="AM49" i="1"/>
  <c r="AZ39" i="1"/>
  <c r="BK53" i="1"/>
  <c r="AY65" i="1"/>
  <c r="BM51" i="1"/>
  <c r="AK11" i="1"/>
  <c r="AC42" i="1"/>
  <c r="BK64" i="1"/>
  <c r="AA67" i="1"/>
  <c r="AA55" i="1"/>
  <c r="AA43" i="1"/>
  <c r="AC65" i="1"/>
  <c r="AC53" i="1"/>
  <c r="AC41" i="1"/>
  <c r="AN67" i="1"/>
  <c r="AN55" i="1"/>
  <c r="AN43" i="1"/>
  <c r="AO60" i="1"/>
  <c r="AO48" i="1"/>
  <c r="BA66" i="1"/>
  <c r="BA54" i="1"/>
  <c r="BA42" i="1"/>
  <c r="AZ58" i="1"/>
  <c r="AZ46" i="1"/>
  <c r="AY62" i="1"/>
  <c r="AY50" i="1"/>
  <c r="BK63" i="1"/>
  <c r="BK51" i="1"/>
  <c r="BL39" i="1"/>
  <c r="BL56" i="1"/>
  <c r="BL44" i="1"/>
  <c r="BM61" i="1"/>
  <c r="BM49" i="1"/>
  <c r="AY41" i="1"/>
  <c r="BL59" i="1"/>
  <c r="AW24" i="1"/>
  <c r="BA44" i="1"/>
  <c r="AA44" i="1"/>
  <c r="AY51" i="1"/>
  <c r="BK52" i="1"/>
  <c r="AA54" i="1"/>
  <c r="AA42" i="1"/>
  <c r="AC64" i="1"/>
  <c r="AC52" i="1"/>
  <c r="AC40" i="1"/>
  <c r="AN66" i="1"/>
  <c r="AN54" i="1"/>
  <c r="AN42" i="1"/>
  <c r="AO59" i="1"/>
  <c r="AO47" i="1"/>
  <c r="BA65" i="1"/>
  <c r="BA53" i="1"/>
  <c r="BA41" i="1"/>
  <c r="AZ57" i="1"/>
  <c r="AZ45" i="1"/>
  <c r="AY61" i="1"/>
  <c r="AY49" i="1"/>
  <c r="BK62" i="1"/>
  <c r="BK50" i="1"/>
  <c r="BL67" i="1"/>
  <c r="BL55" i="1"/>
  <c r="BL43" i="1"/>
  <c r="BM60" i="1"/>
  <c r="BM48" i="1"/>
  <c r="AW8" i="1"/>
  <c r="AN46" i="1"/>
  <c r="AC55" i="1"/>
  <c r="AN45" i="1"/>
  <c r="BL46" i="1"/>
  <c r="AN44" i="1"/>
  <c r="BA55" i="1"/>
  <c r="BK40" i="1"/>
  <c r="AL17" i="1"/>
  <c r="R39" i="1"/>
  <c r="AA66" i="1"/>
  <c r="Q28" i="1"/>
  <c r="Q16" i="1"/>
  <c r="Q4" i="1"/>
  <c r="Z5" i="1"/>
  <c r="AA20" i="1"/>
  <c r="AL4" i="1"/>
  <c r="AK8" i="1"/>
  <c r="AV31" i="1"/>
  <c r="AW20" i="1"/>
  <c r="BG5" i="1"/>
  <c r="BH9" i="1"/>
  <c r="R55" i="1"/>
  <c r="R43" i="1"/>
  <c r="AA65" i="1"/>
  <c r="AA53" i="1"/>
  <c r="AA41" i="1"/>
  <c r="AB58" i="1"/>
  <c r="AB46" i="1"/>
  <c r="AC63" i="1"/>
  <c r="AC51" i="1"/>
  <c r="AM60" i="1"/>
  <c r="AM48" i="1"/>
  <c r="AN65" i="1"/>
  <c r="AN53" i="1"/>
  <c r="AN41" i="1"/>
  <c r="AO58" i="1"/>
  <c r="AO46" i="1"/>
  <c r="BA64" i="1"/>
  <c r="BA52" i="1"/>
  <c r="BA40" i="1"/>
  <c r="AZ56" i="1"/>
  <c r="AZ44" i="1"/>
  <c r="AY60" i="1"/>
  <c r="AY48" i="1"/>
  <c r="BK61" i="1"/>
  <c r="BK49" i="1"/>
  <c r="BL66" i="1"/>
  <c r="BL54" i="1"/>
  <c r="BL42" i="1"/>
  <c r="BM59" i="1"/>
  <c r="BM47" i="1"/>
  <c r="AK12" i="1"/>
  <c r="BA39" i="1"/>
  <c r="BL58" i="1"/>
  <c r="AA39" i="1"/>
  <c r="BA43" i="1"/>
  <c r="BL45" i="1"/>
  <c r="AA64" i="1"/>
  <c r="AA52" i="1"/>
  <c r="AA40" i="1"/>
  <c r="AB57" i="1"/>
  <c r="AB45" i="1"/>
  <c r="AC62" i="1"/>
  <c r="AC50" i="1"/>
  <c r="AM59" i="1"/>
  <c r="AM47" i="1"/>
  <c r="AN64" i="1"/>
  <c r="AN52" i="1"/>
  <c r="AN40" i="1"/>
  <c r="AO57" i="1"/>
  <c r="AO45" i="1"/>
  <c r="BA63" i="1"/>
  <c r="BA51" i="1"/>
  <c r="AZ67" i="1"/>
  <c r="AZ55" i="1"/>
  <c r="AZ43" i="1"/>
  <c r="AY59" i="1"/>
  <c r="AY47" i="1"/>
  <c r="BK60" i="1"/>
  <c r="BK48" i="1"/>
  <c r="BL65" i="1"/>
  <c r="BL53" i="1"/>
  <c r="BL41" i="1"/>
  <c r="BM58" i="1"/>
  <c r="BM46" i="1"/>
  <c r="AC56" i="1"/>
  <c r="AA45" i="1"/>
  <c r="AD45" i="1" s="1"/>
  <c r="BM50" i="1"/>
  <c r="AK10" i="1"/>
  <c r="AA31" i="1"/>
  <c r="R66" i="1"/>
  <c r="AA51" i="1"/>
  <c r="AB39" i="1"/>
  <c r="AB56" i="1"/>
  <c r="AB44" i="1"/>
  <c r="AC61" i="1"/>
  <c r="AC49" i="1"/>
  <c r="AM58" i="1"/>
  <c r="AN63" i="1"/>
  <c r="AP63" i="1" s="1"/>
  <c r="AN51" i="1"/>
  <c r="AO39" i="1"/>
  <c r="AO56" i="1"/>
  <c r="AO44" i="1"/>
  <c r="BA62" i="1"/>
  <c r="BA50" i="1"/>
  <c r="AZ66" i="1"/>
  <c r="AZ54" i="1"/>
  <c r="AZ42" i="1"/>
  <c r="AY58" i="1"/>
  <c r="AY46" i="1"/>
  <c r="BK59" i="1"/>
  <c r="BK47" i="1"/>
  <c r="BL64" i="1"/>
  <c r="BL52" i="1"/>
  <c r="BM57" i="1"/>
  <c r="BM45" i="1"/>
  <c r="AC44" i="1"/>
  <c r="AY64" i="1"/>
  <c r="R58" i="1"/>
  <c r="AA56" i="1"/>
  <c r="AN39" i="1"/>
  <c r="AZ59" i="1"/>
  <c r="AW22" i="1"/>
  <c r="R56" i="1"/>
  <c r="AA19" i="1"/>
  <c r="R54" i="1"/>
  <c r="AA63" i="1"/>
  <c r="BH31" i="1"/>
  <c r="AA62" i="1"/>
  <c r="AA50" i="1"/>
  <c r="AB67" i="1"/>
  <c r="AB55" i="1"/>
  <c r="AB43" i="1"/>
  <c r="AC60" i="1"/>
  <c r="AD60" i="1" s="1"/>
  <c r="AM57" i="1"/>
  <c r="AM45" i="1"/>
  <c r="AN62" i="1"/>
  <c r="AN50" i="1"/>
  <c r="AP50" i="1" s="1"/>
  <c r="AO67" i="1"/>
  <c r="AO55" i="1"/>
  <c r="AO43" i="1"/>
  <c r="BA61" i="1"/>
  <c r="BA49" i="1"/>
  <c r="AZ65" i="1"/>
  <c r="AZ53" i="1"/>
  <c r="AZ41" i="1"/>
  <c r="AY57" i="1"/>
  <c r="AY45" i="1"/>
  <c r="BB45" i="1" s="1"/>
  <c r="BK58" i="1"/>
  <c r="BK46" i="1"/>
  <c r="BL63" i="1"/>
  <c r="BL51" i="1"/>
  <c r="BM39" i="1"/>
  <c r="BM56" i="1"/>
  <c r="BM44" i="1"/>
  <c r="AY53" i="1"/>
  <c r="BL47" i="1"/>
  <c r="AA57" i="1"/>
  <c r="AC43" i="1"/>
  <c r="AY52" i="1"/>
  <c r="R46" i="1"/>
  <c r="AY63" i="1"/>
  <c r="AK9" i="1"/>
  <c r="R44" i="1"/>
  <c r="AL6" i="1"/>
  <c r="AW19" i="1"/>
  <c r="AW13" i="1"/>
  <c r="Z15" i="1"/>
  <c r="AK24" i="1"/>
  <c r="AV8" i="1"/>
  <c r="Z4" i="1"/>
  <c r="AK13" i="1"/>
  <c r="AK23" i="1"/>
  <c r="AV7" i="1"/>
  <c r="AX7" i="1" s="1"/>
  <c r="AW11" i="1"/>
  <c r="R63" i="1"/>
  <c r="R51" i="1"/>
  <c r="AA61" i="1"/>
  <c r="AA49" i="1"/>
  <c r="AD49" i="1" s="1"/>
  <c r="AB66" i="1"/>
  <c r="AB54" i="1"/>
  <c r="AB42" i="1"/>
  <c r="AD42" i="1" s="1"/>
  <c r="AC59" i="1"/>
  <c r="AC47" i="1"/>
  <c r="AD47" i="1" s="1"/>
  <c r="AM39" i="1"/>
  <c r="AM56" i="1"/>
  <c r="AP56" i="1" s="1"/>
  <c r="AM44" i="1"/>
  <c r="AN61" i="1"/>
  <c r="AP61" i="1" s="1"/>
  <c r="AN49" i="1"/>
  <c r="AO66" i="1"/>
  <c r="AO54" i="1"/>
  <c r="AO42" i="1"/>
  <c r="BA60" i="1"/>
  <c r="BA48" i="1"/>
  <c r="BB48" i="1" s="1"/>
  <c r="AZ64" i="1"/>
  <c r="AZ52" i="1"/>
  <c r="AZ40" i="1"/>
  <c r="AY56" i="1"/>
  <c r="AY44" i="1"/>
  <c r="BK57" i="1"/>
  <c r="BK45" i="1"/>
  <c r="BL62" i="1"/>
  <c r="BL50" i="1"/>
  <c r="BM67" i="1"/>
  <c r="BM55" i="1"/>
  <c r="BM43" i="1"/>
  <c r="BA56" i="1"/>
  <c r="AC66" i="1"/>
  <c r="AZ47" i="1"/>
  <c r="AA3" i="1"/>
  <c r="R45" i="1"/>
  <c r="BG30" i="1"/>
  <c r="AV20" i="1"/>
  <c r="AX20" i="1" s="1"/>
  <c r="R42" i="1"/>
  <c r="AV19" i="1"/>
  <c r="AX19" i="1" s="1"/>
  <c r="AA7" i="1"/>
  <c r="AW12" i="1"/>
  <c r="AA9" i="1"/>
  <c r="AK22" i="1"/>
  <c r="AW3" i="1"/>
  <c r="AX3" i="1" s="1"/>
  <c r="R62" i="1"/>
  <c r="R50" i="1"/>
  <c r="R67" i="1"/>
  <c r="AA60" i="1"/>
  <c r="AA48" i="1"/>
  <c r="AD48" i="1" s="1"/>
  <c r="AB65" i="1"/>
  <c r="AB53" i="1"/>
  <c r="AB41" i="1"/>
  <c r="AC58" i="1"/>
  <c r="AC46" i="1"/>
  <c r="AD46" i="1" s="1"/>
  <c r="AM67" i="1"/>
  <c r="AP67" i="1" s="1"/>
  <c r="AM55" i="1"/>
  <c r="AP55" i="1" s="1"/>
  <c r="AM43" i="1"/>
  <c r="AN60" i="1"/>
  <c r="AN48" i="1"/>
  <c r="AP48" i="1" s="1"/>
  <c r="AO65" i="1"/>
  <c r="AO53" i="1"/>
  <c r="AO41" i="1"/>
  <c r="AP41" i="1" s="1"/>
  <c r="BA59" i="1"/>
  <c r="BA47" i="1"/>
  <c r="AZ63" i="1"/>
  <c r="AZ51" i="1"/>
  <c r="BB51" i="1" s="1"/>
  <c r="AY67" i="1"/>
  <c r="BB67" i="1" s="1"/>
  <c r="AY55" i="1"/>
  <c r="AY43" i="1"/>
  <c r="BK39" i="1"/>
  <c r="BK56" i="1"/>
  <c r="BK44" i="1"/>
  <c r="BL61" i="1"/>
  <c r="BL49" i="1"/>
  <c r="BM66" i="1"/>
  <c r="BM54" i="1"/>
  <c r="BM42" i="1"/>
  <c r="AY40" i="1"/>
  <c r="BA67" i="1"/>
  <c r="R57" i="1"/>
  <c r="BG31" i="1"/>
  <c r="AW14" i="1"/>
  <c r="AW31" i="1"/>
  <c r="AW9" i="1"/>
  <c r="R61" i="1"/>
  <c r="R49" i="1"/>
  <c r="AA59" i="1"/>
  <c r="AB64" i="1"/>
  <c r="AB52" i="1"/>
  <c r="AC57" i="1"/>
  <c r="AD57" i="1" s="1"/>
  <c r="AM66" i="1"/>
  <c r="AM54" i="1"/>
  <c r="AN59" i="1"/>
  <c r="AO64" i="1"/>
  <c r="AO52" i="1"/>
  <c r="AY39" i="1"/>
  <c r="BA58" i="1"/>
  <c r="BB58" i="1" s="1"/>
  <c r="AZ62" i="1"/>
  <c r="AY66" i="1"/>
  <c r="AY54" i="1"/>
  <c r="BK67" i="1"/>
  <c r="BK55" i="1"/>
  <c r="BL60" i="1"/>
  <c r="BM65" i="1"/>
  <c r="BM53" i="1"/>
  <c r="BB53" i="1"/>
  <c r="BB65" i="1"/>
  <c r="AP47" i="1"/>
  <c r="AD50" i="1"/>
  <c r="AD61" i="1"/>
  <c r="AA6" i="1"/>
  <c r="AV18" i="1"/>
  <c r="BG4" i="1"/>
  <c r="AL14" i="1"/>
  <c r="AV29" i="1"/>
  <c r="AV17" i="1"/>
  <c r="AV5" i="1"/>
  <c r="BG27" i="1"/>
  <c r="BG15" i="1"/>
  <c r="BH3" i="1"/>
  <c r="BH20" i="1"/>
  <c r="BH8" i="1"/>
  <c r="Z27" i="1"/>
  <c r="AL5" i="1"/>
  <c r="BG6" i="1"/>
  <c r="AL27" i="1"/>
  <c r="BG28" i="1"/>
  <c r="Z12" i="1"/>
  <c r="AV28" i="1"/>
  <c r="AV4" i="1"/>
  <c r="BH19" i="1"/>
  <c r="BH7" i="1"/>
  <c r="BG16" i="1"/>
  <c r="AA5" i="1"/>
  <c r="Z11" i="1"/>
  <c r="AV16" i="1"/>
  <c r="AA15" i="1"/>
  <c r="AK7" i="1"/>
  <c r="AM7" i="1" s="1"/>
  <c r="AV15" i="1"/>
  <c r="BG25" i="1"/>
  <c r="BG13" i="1"/>
  <c r="BH30" i="1"/>
  <c r="BH18" i="1"/>
  <c r="BH6" i="1"/>
  <c r="AL29" i="1"/>
  <c r="BG18" i="1"/>
  <c r="AA30" i="1"/>
  <c r="AV30" i="1"/>
  <c r="AA16" i="1"/>
  <c r="Z9" i="1"/>
  <c r="AL23" i="1"/>
  <c r="AV26" i="1"/>
  <c r="BG24" i="1"/>
  <c r="BG12" i="1"/>
  <c r="BH29" i="1"/>
  <c r="BH17" i="1"/>
  <c r="BH5" i="1"/>
  <c r="BG29" i="1"/>
  <c r="AA18" i="1"/>
  <c r="AL15" i="1"/>
  <c r="Z24" i="1"/>
  <c r="AL26" i="1"/>
  <c r="AA4" i="1"/>
  <c r="BG14" i="1"/>
  <c r="AA27" i="1"/>
  <c r="AL12" i="1"/>
  <c r="AM12" i="1" s="1"/>
  <c r="Z21" i="1"/>
  <c r="AA14" i="1"/>
  <c r="AK18" i="1"/>
  <c r="AV14" i="1"/>
  <c r="Z20" i="1"/>
  <c r="AA25" i="1"/>
  <c r="AA13" i="1"/>
  <c r="AK29" i="1"/>
  <c r="AK17" i="1"/>
  <c r="AK5" i="1"/>
  <c r="AL22" i="1"/>
  <c r="AL10" i="1"/>
  <c r="AV25" i="1"/>
  <c r="AV13" i="1"/>
  <c r="AW30" i="1"/>
  <c r="AW18" i="1"/>
  <c r="AW6" i="1"/>
  <c r="BG23" i="1"/>
  <c r="BG11" i="1"/>
  <c r="BH28" i="1"/>
  <c r="BH16" i="1"/>
  <c r="BH4" i="1"/>
  <c r="AL16" i="1"/>
  <c r="BG17" i="1"/>
  <c r="AA29" i="1"/>
  <c r="AK31" i="1"/>
  <c r="AV27" i="1"/>
  <c r="Z19" i="1"/>
  <c r="AB19" i="1" s="1"/>
  <c r="AA12" i="1"/>
  <c r="AK28" i="1"/>
  <c r="AK4" i="1"/>
  <c r="AL9" i="1"/>
  <c r="AV24" i="1"/>
  <c r="AV12" i="1"/>
  <c r="AW29" i="1"/>
  <c r="AW17" i="1"/>
  <c r="AW5" i="1"/>
  <c r="BG22" i="1"/>
  <c r="BG10" i="1"/>
  <c r="BH27" i="1"/>
  <c r="BH15" i="1"/>
  <c r="Z26" i="1"/>
  <c r="AV6" i="1"/>
  <c r="Z22" i="1"/>
  <c r="AK19" i="1"/>
  <c r="AA26" i="1"/>
  <c r="AL11" i="1"/>
  <c r="AM11" i="1" s="1"/>
  <c r="Z8" i="1"/>
  <c r="AB8" i="1" s="1"/>
  <c r="Z31" i="1"/>
  <c r="AL21" i="1"/>
  <c r="Z30" i="1"/>
  <c r="Z18" i="1"/>
  <c r="Z6" i="1"/>
  <c r="AA23" i="1"/>
  <c r="AA11" i="1"/>
  <c r="AK27" i="1"/>
  <c r="AK15" i="1"/>
  <c r="AL3" i="1"/>
  <c r="AM3" i="1" s="1"/>
  <c r="AL20" i="1"/>
  <c r="AL8" i="1"/>
  <c r="AV23" i="1"/>
  <c r="AX23" i="1" s="1"/>
  <c r="AV11" i="1"/>
  <c r="AW28" i="1"/>
  <c r="AW16" i="1"/>
  <c r="AW4" i="1"/>
  <c r="BG21" i="1"/>
  <c r="BG9" i="1"/>
  <c r="BH26" i="1"/>
  <c r="BH14" i="1"/>
  <c r="Z14" i="1"/>
  <c r="AL28" i="1"/>
  <c r="Z13" i="1"/>
  <c r="AB13" i="1" s="1"/>
  <c r="Z23" i="1"/>
  <c r="AL25" i="1"/>
  <c r="Z10" i="1"/>
  <c r="AK6" i="1"/>
  <c r="Z3" i="1"/>
  <c r="Z7" i="1"/>
  <c r="AA24" i="1"/>
  <c r="AK16" i="1"/>
  <c r="Z29" i="1"/>
  <c r="Z17" i="1"/>
  <c r="AA22" i="1"/>
  <c r="AA10" i="1"/>
  <c r="AK26" i="1"/>
  <c r="AK14" i="1"/>
  <c r="AL31" i="1"/>
  <c r="AL19" i="1"/>
  <c r="AV22" i="1"/>
  <c r="AV10" i="1"/>
  <c r="AX10" i="1" s="1"/>
  <c r="AW27" i="1"/>
  <c r="AW15" i="1"/>
  <c r="BG3" i="1"/>
  <c r="BG20" i="1"/>
  <c r="BG8" i="1"/>
  <c r="BH25" i="1"/>
  <c r="BH13" i="1"/>
  <c r="Z25" i="1"/>
  <c r="AA17" i="1"/>
  <c r="AA28" i="1"/>
  <c r="AL13" i="1"/>
  <c r="AM13" i="1" s="1"/>
  <c r="BG26" i="1"/>
  <c r="AL24" i="1"/>
  <c r="AK30" i="1"/>
  <c r="Z28" i="1"/>
  <c r="Z16" i="1"/>
  <c r="AA21" i="1"/>
  <c r="AK25" i="1"/>
  <c r="AL30" i="1"/>
  <c r="AL18" i="1"/>
  <c r="AV21" i="1"/>
  <c r="AX21" i="1" s="1"/>
  <c r="AW26" i="1"/>
  <c r="BG19" i="1"/>
  <c r="BH24" i="1"/>
  <c r="BB61" i="1" l="1"/>
  <c r="BB60" i="1"/>
  <c r="AP58" i="1"/>
  <c r="AP40" i="1"/>
  <c r="AD51" i="1"/>
  <c r="AD62" i="1"/>
  <c r="BB59" i="1"/>
  <c r="BB41" i="1"/>
  <c r="AP45" i="1"/>
  <c r="AP66" i="1"/>
  <c r="AD59" i="1"/>
  <c r="AP57" i="1"/>
  <c r="BB49" i="1"/>
  <c r="AD56" i="1"/>
  <c r="AP46" i="1"/>
  <c r="BB39" i="1"/>
  <c r="AD39" i="1"/>
  <c r="AX8" i="1"/>
  <c r="AX13" i="1"/>
  <c r="AX26" i="1"/>
  <c r="AM26" i="1"/>
  <c r="AB7" i="1"/>
  <c r="AB5" i="1"/>
  <c r="AB15" i="1"/>
  <c r="AB27" i="1"/>
  <c r="AM6" i="1"/>
  <c r="AB25" i="1"/>
  <c r="AX11" i="1"/>
  <c r="AM21" i="1"/>
  <c r="AB14" i="1"/>
  <c r="AX25" i="1"/>
  <c r="AX9" i="1"/>
  <c r="AM20" i="1"/>
  <c r="AX12" i="1"/>
  <c r="AB24" i="1"/>
  <c r="AP51" i="1"/>
  <c r="BB54" i="1"/>
  <c r="BB46" i="1"/>
  <c r="BB66" i="1"/>
  <c r="AM8" i="1"/>
  <c r="AX15" i="1"/>
  <c r="AX29" i="1"/>
  <c r="BB42" i="1"/>
  <c r="AM27" i="1"/>
  <c r="AM14" i="1"/>
  <c r="AP53" i="1"/>
  <c r="AB26" i="1"/>
  <c r="AX30" i="1"/>
  <c r="AP65" i="1"/>
  <c r="BB50" i="1"/>
  <c r="AB12" i="1"/>
  <c r="AB20" i="1"/>
  <c r="BB56" i="1"/>
  <c r="AM9" i="1"/>
  <c r="AD63" i="1"/>
  <c r="AP52" i="1"/>
  <c r="BB62" i="1"/>
  <c r="AX22" i="1"/>
  <c r="BB43" i="1"/>
  <c r="AP39" i="1"/>
  <c r="BB63" i="1"/>
  <c r="AP64" i="1"/>
  <c r="AP60" i="1"/>
  <c r="AP42" i="1"/>
  <c r="AX24" i="1"/>
  <c r="AX27" i="1"/>
  <c r="AM18" i="1"/>
  <c r="AP54" i="1"/>
  <c r="BB55" i="1"/>
  <c r="AP62" i="1"/>
  <c r="BB47" i="1"/>
  <c r="AX31" i="1"/>
  <c r="BB40" i="1"/>
  <c r="AP44" i="1"/>
  <c r="AD55" i="1"/>
  <c r="AB30" i="1"/>
  <c r="AD67" i="1"/>
  <c r="AX16" i="1"/>
  <c r="AM31" i="1"/>
  <c r="AD66" i="1"/>
  <c r="AD43" i="1"/>
  <c r="AD58" i="1"/>
  <c r="AB3" i="1"/>
  <c r="BB52" i="1"/>
  <c r="AB31" i="1"/>
  <c r="AD41" i="1"/>
  <c r="AX14" i="1"/>
  <c r="AD40" i="1"/>
  <c r="AD53" i="1"/>
  <c r="AM25" i="1"/>
  <c r="AB17" i="1"/>
  <c r="AD52" i="1"/>
  <c r="AD65" i="1"/>
  <c r="AD54" i="1"/>
  <c r="AP43" i="1"/>
  <c r="AB28" i="1"/>
  <c r="AM19" i="1"/>
  <c r="AM17" i="1"/>
  <c r="AX4" i="1"/>
  <c r="AM23" i="1"/>
  <c r="AD44" i="1"/>
  <c r="AD64" i="1"/>
  <c r="AP59" i="1"/>
  <c r="AM10" i="1"/>
  <c r="AM22" i="1"/>
  <c r="AB16" i="1"/>
  <c r="AB29" i="1"/>
  <c r="AM15" i="1"/>
  <c r="AB4" i="1"/>
  <c r="BB64" i="1"/>
  <c r="AM30" i="1"/>
  <c r="AM16" i="1"/>
  <c r="AM24" i="1"/>
  <c r="AM4" i="1"/>
  <c r="AB9" i="1"/>
  <c r="BB44" i="1"/>
  <c r="AX18" i="1"/>
  <c r="AB21" i="1"/>
  <c r="AM5" i="1"/>
  <c r="AB11" i="1"/>
  <c r="AB23" i="1"/>
  <c r="AB22" i="1"/>
  <c r="AB10" i="1"/>
  <c r="AB6" i="1"/>
  <c r="AX28" i="1"/>
  <c r="AX5" i="1"/>
  <c r="AX6" i="1"/>
  <c r="AM29" i="1"/>
  <c r="AB18" i="1"/>
  <c r="AM28" i="1"/>
  <c r="AX17" i="1"/>
</calcChain>
</file>

<file path=xl/sharedStrings.xml><?xml version="1.0" encoding="utf-8"?>
<sst xmlns="http://schemas.openxmlformats.org/spreadsheetml/2006/main" count="95" uniqueCount="20">
  <si>
    <t>t36</t>
  </si>
  <si>
    <t>t35</t>
  </si>
  <si>
    <t>t34</t>
  </si>
  <si>
    <t>t33</t>
  </si>
  <si>
    <t>t32</t>
  </si>
  <si>
    <t>it=0</t>
  </si>
  <si>
    <t>C1</t>
  </si>
  <si>
    <t>C2</t>
  </si>
  <si>
    <t>it=1</t>
  </si>
  <si>
    <t>d(O, C1)</t>
  </si>
  <si>
    <t>d(O, C2)</t>
  </si>
  <si>
    <t>y</t>
  </si>
  <si>
    <t>it=2</t>
  </si>
  <si>
    <t>it=3</t>
  </si>
  <si>
    <t>it=4</t>
  </si>
  <si>
    <t>it=5</t>
  </si>
  <si>
    <t>C3</t>
  </si>
  <si>
    <t>d(O, C3)</t>
  </si>
  <si>
    <t>it=6</t>
  </si>
  <si>
    <t>Напряжение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</si>
</sst>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/>
    <xf numFmtId="0" fontId="3" fillId="2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2" fontId="0" fillId="0" borderId="0" xfId="0" applyNumberFormat="1"/>
    <xf numFmtId="0" fontId="0" fillId="0" borderId="0" xfId="0" applyFill="1"/>
    <xf numFmtId="0" fontId="0" fillId="3" borderId="0" xfId="0" applyFill="1"/>
    <xf numFmtId="0" fontId="3" fillId="4" borderId="0" xfId="0" applyFont="1" applyFill="1" applyAlignment="1">
      <alignment horizontal="left"/>
    </xf>
    <xf numFmtId="0" fontId="3" fillId="5" borderId="0" xfId="0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4577934986454915E-2"/>
          <c:y val="1.4275554736944432E-2"/>
          <c:w val="0.96542206501354511"/>
          <c:h val="0.9384255038295651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Sheet1!$B$3:$F$3</c:f>
              <c:numCache>
                <c:formatCode>General</c:formatCode>
                <c:ptCount val="5"/>
                <c:pt idx="0">
                  <c:v>37.4</c:v>
                </c:pt>
                <c:pt idx="1">
                  <c:v>36.9</c:v>
                </c:pt>
                <c:pt idx="2">
                  <c:v>36.5</c:v>
                </c:pt>
                <c:pt idx="3">
                  <c:v>34.4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DC-402E-8518-695C4103DCA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Sheet1!$B$4:$F$4</c:f>
              <c:numCache>
                <c:formatCode>General</c:formatCode>
                <c:ptCount val="5"/>
                <c:pt idx="0">
                  <c:v>40</c:v>
                </c:pt>
                <c:pt idx="1">
                  <c:v>38</c:v>
                </c:pt>
                <c:pt idx="2">
                  <c:v>37.1</c:v>
                </c:pt>
                <c:pt idx="3">
                  <c:v>35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DC-402E-8518-695C4103DCAA}"/>
            </c:ext>
          </c:extLst>
        </c:ser>
        <c:ser>
          <c:idx val="2"/>
          <c:order val="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Sheet1!$B$5:$F$5</c:f>
              <c:numCache>
                <c:formatCode>General</c:formatCode>
                <c:ptCount val="5"/>
                <c:pt idx="0">
                  <c:v>38.200000000000003</c:v>
                </c:pt>
                <c:pt idx="1">
                  <c:v>37.4</c:v>
                </c:pt>
                <c:pt idx="2">
                  <c:v>36.700000000000003</c:v>
                </c:pt>
                <c:pt idx="3">
                  <c:v>34.9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DC-402E-8518-695C4103DCAA}"/>
            </c:ext>
          </c:extLst>
        </c:ser>
        <c:ser>
          <c:idx val="3"/>
          <c:order val="3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Sheet1!$B$6:$F$6</c:f>
              <c:numCache>
                <c:formatCode>General</c:formatCode>
                <c:ptCount val="5"/>
                <c:pt idx="0">
                  <c:v>37.4</c:v>
                </c:pt>
                <c:pt idx="1">
                  <c:v>36.9</c:v>
                </c:pt>
                <c:pt idx="2">
                  <c:v>36.799999999999997</c:v>
                </c:pt>
                <c:pt idx="3">
                  <c:v>35</c:v>
                </c:pt>
                <c:pt idx="4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9DC-402E-8518-695C4103DCAA}"/>
            </c:ext>
          </c:extLst>
        </c:ser>
        <c:ser>
          <c:idx val="4"/>
          <c:order val="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Sheet1!$B$7:$F$7</c:f>
              <c:numCache>
                <c:formatCode>General</c:formatCode>
                <c:ptCount val="5"/>
                <c:pt idx="0">
                  <c:v>39</c:v>
                </c:pt>
                <c:pt idx="1">
                  <c:v>37.799999999999997</c:v>
                </c:pt>
                <c:pt idx="2">
                  <c:v>36.9</c:v>
                </c:pt>
                <c:pt idx="3">
                  <c:v>34.4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9DC-402E-8518-695C4103DCAA}"/>
            </c:ext>
          </c:extLst>
        </c:ser>
        <c:ser>
          <c:idx val="5"/>
          <c:order val="5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Sheet1!$B$8:$F$8</c:f>
              <c:numCache>
                <c:formatCode>General</c:formatCode>
                <c:ptCount val="5"/>
                <c:pt idx="0">
                  <c:v>37.4</c:v>
                </c:pt>
                <c:pt idx="1">
                  <c:v>36.9</c:v>
                </c:pt>
                <c:pt idx="2">
                  <c:v>36</c:v>
                </c:pt>
                <c:pt idx="3">
                  <c:v>34.1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9DC-402E-8518-695C4103DCAA}"/>
            </c:ext>
          </c:extLst>
        </c:ser>
        <c:ser>
          <c:idx val="6"/>
          <c:order val="6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Sheet1!$B$9:$F$9</c:f>
              <c:numCache>
                <c:formatCode>General</c:formatCode>
                <c:ptCount val="5"/>
                <c:pt idx="0">
                  <c:v>40.1</c:v>
                </c:pt>
                <c:pt idx="1">
                  <c:v>38</c:v>
                </c:pt>
                <c:pt idx="2">
                  <c:v>36.299999999999997</c:v>
                </c:pt>
                <c:pt idx="3">
                  <c:v>33.9</c:v>
                </c:pt>
                <c:pt idx="4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9DC-402E-8518-695C4103DCAA}"/>
            </c:ext>
          </c:extLst>
        </c:ser>
        <c:ser>
          <c:idx val="7"/>
          <c:order val="7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Sheet1!$B$10:$F$10</c:f>
              <c:numCache>
                <c:formatCode>General</c:formatCode>
                <c:ptCount val="5"/>
                <c:pt idx="0">
                  <c:v>38.299999999999997</c:v>
                </c:pt>
                <c:pt idx="1">
                  <c:v>37.9</c:v>
                </c:pt>
                <c:pt idx="2">
                  <c:v>37.200000000000003</c:v>
                </c:pt>
                <c:pt idx="3">
                  <c:v>36</c:v>
                </c:pt>
                <c:pt idx="4">
                  <c:v>35.1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9DC-402E-8518-695C4103DCAA}"/>
            </c:ext>
          </c:extLst>
        </c:ser>
        <c:ser>
          <c:idx val="8"/>
          <c:order val="8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Sheet1!$B$11:$F$11</c:f>
              <c:numCache>
                <c:formatCode>General</c:formatCode>
                <c:ptCount val="5"/>
                <c:pt idx="0">
                  <c:v>39</c:v>
                </c:pt>
                <c:pt idx="1">
                  <c:v>38</c:v>
                </c:pt>
                <c:pt idx="2">
                  <c:v>36.6</c:v>
                </c:pt>
                <c:pt idx="3">
                  <c:v>36</c:v>
                </c:pt>
                <c:pt idx="4">
                  <c:v>34.5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9DC-402E-8518-695C4103DCAA}"/>
            </c:ext>
          </c:extLst>
        </c:ser>
        <c:ser>
          <c:idx val="9"/>
          <c:order val="9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Sheet1!$B$12:$F$12</c:f>
              <c:numCache>
                <c:formatCode>General</c:formatCode>
                <c:ptCount val="5"/>
                <c:pt idx="0">
                  <c:v>38.6</c:v>
                </c:pt>
                <c:pt idx="1">
                  <c:v>38.1</c:v>
                </c:pt>
                <c:pt idx="2">
                  <c:v>37.1</c:v>
                </c:pt>
                <c:pt idx="3">
                  <c:v>34.6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9DC-402E-8518-695C4103DCAA}"/>
            </c:ext>
          </c:extLst>
        </c:ser>
        <c:ser>
          <c:idx val="10"/>
          <c:order val="1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Sheet1!$B$13:$F$13</c:f>
              <c:numCache>
                <c:formatCode>General</c:formatCode>
                <c:ptCount val="5"/>
                <c:pt idx="0">
                  <c:v>39.299999999999997</c:v>
                </c:pt>
                <c:pt idx="1">
                  <c:v>37.5</c:v>
                </c:pt>
                <c:pt idx="2">
                  <c:v>36.200000000000003</c:v>
                </c:pt>
                <c:pt idx="3">
                  <c:v>35.200000000000003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9DC-402E-8518-695C4103DCAA}"/>
            </c:ext>
          </c:extLst>
        </c:ser>
        <c:ser>
          <c:idx val="11"/>
          <c:order val="1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Sheet1!$B$14:$F$14</c:f>
              <c:numCache>
                <c:formatCode>General</c:formatCode>
                <c:ptCount val="5"/>
                <c:pt idx="0">
                  <c:v>41.5</c:v>
                </c:pt>
                <c:pt idx="1">
                  <c:v>38.1</c:v>
                </c:pt>
                <c:pt idx="2">
                  <c:v>37.1</c:v>
                </c:pt>
                <c:pt idx="3">
                  <c:v>36</c:v>
                </c:pt>
                <c:pt idx="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9DC-402E-8518-695C4103DCAA}"/>
            </c:ext>
          </c:extLst>
        </c:ser>
        <c:ser>
          <c:idx val="12"/>
          <c:order val="1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Sheet1!$B$15:$F$15</c:f>
              <c:numCache>
                <c:formatCode>General</c:formatCode>
                <c:ptCount val="5"/>
                <c:pt idx="0">
                  <c:v>38</c:v>
                </c:pt>
                <c:pt idx="1">
                  <c:v>37</c:v>
                </c:pt>
                <c:pt idx="2">
                  <c:v>36.799999999999997</c:v>
                </c:pt>
                <c:pt idx="3">
                  <c:v>35.1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9DC-402E-8518-695C4103DCAA}"/>
            </c:ext>
          </c:extLst>
        </c:ser>
        <c:ser>
          <c:idx val="13"/>
          <c:order val="13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Sheet1!$B$16:$F$16</c:f>
              <c:numCache>
                <c:formatCode>General</c:formatCode>
                <c:ptCount val="5"/>
                <c:pt idx="0">
                  <c:v>38.1</c:v>
                </c:pt>
                <c:pt idx="1">
                  <c:v>37.4</c:v>
                </c:pt>
                <c:pt idx="2">
                  <c:v>36.9</c:v>
                </c:pt>
                <c:pt idx="3">
                  <c:v>34.700000000000003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9DC-402E-8518-695C4103DCAA}"/>
            </c:ext>
          </c:extLst>
        </c:ser>
        <c:ser>
          <c:idx val="14"/>
          <c:order val="1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Sheet1!$B$17:$F$17</c:f>
              <c:numCache>
                <c:formatCode>General</c:formatCode>
                <c:ptCount val="5"/>
                <c:pt idx="0">
                  <c:v>37.5</c:v>
                </c:pt>
                <c:pt idx="1">
                  <c:v>36</c:v>
                </c:pt>
                <c:pt idx="2">
                  <c:v>35</c:v>
                </c:pt>
                <c:pt idx="3">
                  <c:v>36.4</c:v>
                </c:pt>
                <c:pt idx="4">
                  <c:v>34.6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9DC-402E-8518-695C4103DCAA}"/>
            </c:ext>
          </c:extLst>
        </c:ser>
        <c:ser>
          <c:idx val="15"/>
          <c:order val="1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Sheet1!$B$18:$F$18</c:f>
              <c:numCache>
                <c:formatCode>General</c:formatCode>
                <c:ptCount val="5"/>
                <c:pt idx="0">
                  <c:v>39.1</c:v>
                </c:pt>
                <c:pt idx="1">
                  <c:v>37.1</c:v>
                </c:pt>
                <c:pt idx="2">
                  <c:v>35</c:v>
                </c:pt>
                <c:pt idx="3">
                  <c:v>36.700000000000003</c:v>
                </c:pt>
                <c:pt idx="4">
                  <c:v>33.799999999999997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9DC-402E-8518-695C4103DCAA}"/>
            </c:ext>
          </c:extLst>
        </c:ser>
        <c:ser>
          <c:idx val="16"/>
          <c:order val="16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Sheet1!$B$19:$F$19</c:f>
              <c:numCache>
                <c:formatCode>General</c:formatCode>
                <c:ptCount val="5"/>
                <c:pt idx="0">
                  <c:v>41.1</c:v>
                </c:pt>
                <c:pt idx="1">
                  <c:v>39.200000000000003</c:v>
                </c:pt>
                <c:pt idx="2">
                  <c:v>37.299999999999997</c:v>
                </c:pt>
                <c:pt idx="3">
                  <c:v>36.5</c:v>
                </c:pt>
                <c:pt idx="4">
                  <c:v>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9DC-402E-8518-695C4103DCAA}"/>
            </c:ext>
          </c:extLst>
        </c:ser>
        <c:ser>
          <c:idx val="17"/>
          <c:order val="17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Sheet1!$B$20:$F$20</c:f>
              <c:numCache>
                <c:formatCode>General</c:formatCode>
                <c:ptCount val="5"/>
                <c:pt idx="0">
                  <c:v>40.4</c:v>
                </c:pt>
                <c:pt idx="1">
                  <c:v>39.1</c:v>
                </c:pt>
                <c:pt idx="2">
                  <c:v>38.9</c:v>
                </c:pt>
                <c:pt idx="3">
                  <c:v>36</c:v>
                </c:pt>
                <c:pt idx="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9DC-402E-8518-695C4103DCAA}"/>
            </c:ext>
          </c:extLst>
        </c:ser>
        <c:ser>
          <c:idx val="18"/>
          <c:order val="18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Sheet1!$B$21:$F$21</c:f>
              <c:numCache>
                <c:formatCode>General</c:formatCode>
                <c:ptCount val="5"/>
                <c:pt idx="0">
                  <c:v>39.200000000000003</c:v>
                </c:pt>
                <c:pt idx="1">
                  <c:v>38</c:v>
                </c:pt>
                <c:pt idx="2">
                  <c:v>37.9</c:v>
                </c:pt>
                <c:pt idx="3">
                  <c:v>35.1</c:v>
                </c:pt>
                <c:pt idx="4">
                  <c:v>36.5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9DC-402E-8518-695C4103DCAA}"/>
            </c:ext>
          </c:extLst>
        </c:ser>
        <c:ser>
          <c:idx val="19"/>
          <c:order val="19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Sheet1!$B$22:$F$22</c:f>
              <c:numCache>
                <c:formatCode>General</c:formatCode>
                <c:ptCount val="5"/>
                <c:pt idx="0">
                  <c:v>39.1</c:v>
                </c:pt>
                <c:pt idx="1">
                  <c:v>38.200000000000003</c:v>
                </c:pt>
                <c:pt idx="2">
                  <c:v>36.6</c:v>
                </c:pt>
                <c:pt idx="3">
                  <c:v>35.1</c:v>
                </c:pt>
                <c:pt idx="4">
                  <c:v>36.9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9DC-402E-8518-695C4103DCAA}"/>
            </c:ext>
          </c:extLst>
        </c:ser>
        <c:ser>
          <c:idx val="20"/>
          <c:order val="2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Sheet1!$B$23:$F$23</c:f>
              <c:numCache>
                <c:formatCode>General</c:formatCode>
                <c:ptCount val="5"/>
                <c:pt idx="0">
                  <c:v>38.700000000000003</c:v>
                </c:pt>
                <c:pt idx="1">
                  <c:v>37</c:v>
                </c:pt>
                <c:pt idx="2">
                  <c:v>36.799999999999997</c:v>
                </c:pt>
                <c:pt idx="3">
                  <c:v>34.700000000000003</c:v>
                </c:pt>
                <c:pt idx="4">
                  <c:v>36.700000000000003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9DC-402E-8518-695C4103DCAA}"/>
            </c:ext>
          </c:extLst>
        </c:ser>
        <c:ser>
          <c:idx val="21"/>
          <c:order val="2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Sheet1!$B$24:$F$24</c:f>
              <c:numCache>
                <c:formatCode>General</c:formatCode>
                <c:ptCount val="5"/>
                <c:pt idx="0">
                  <c:v>39.299999999999997</c:v>
                </c:pt>
                <c:pt idx="1">
                  <c:v>37.700000000000003</c:v>
                </c:pt>
                <c:pt idx="2">
                  <c:v>36.6</c:v>
                </c:pt>
                <c:pt idx="3">
                  <c:v>35</c:v>
                </c:pt>
                <c:pt idx="4">
                  <c:v>36.200000000000003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9DC-402E-8518-695C4103DCAA}"/>
            </c:ext>
          </c:extLst>
        </c:ser>
        <c:ser>
          <c:idx val="22"/>
          <c:order val="2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Sheet1!$B$25:$F$25</c:f>
              <c:numCache>
                <c:formatCode>General</c:formatCode>
                <c:ptCount val="5"/>
                <c:pt idx="0">
                  <c:v>39.200000000000003</c:v>
                </c:pt>
                <c:pt idx="1">
                  <c:v>37.299999999999997</c:v>
                </c:pt>
                <c:pt idx="2">
                  <c:v>36.799999999999997</c:v>
                </c:pt>
                <c:pt idx="3">
                  <c:v>36.1</c:v>
                </c:pt>
                <c:pt idx="4">
                  <c:v>35.9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9DC-402E-8518-695C4103DCAA}"/>
            </c:ext>
          </c:extLst>
        </c:ser>
        <c:ser>
          <c:idx val="23"/>
          <c:order val="2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Sheet1!$B$26:$F$26</c:f>
              <c:numCache>
                <c:formatCode>General</c:formatCode>
                <c:ptCount val="5"/>
                <c:pt idx="0">
                  <c:v>40</c:v>
                </c:pt>
                <c:pt idx="1">
                  <c:v>36.700000000000003</c:v>
                </c:pt>
                <c:pt idx="2">
                  <c:v>35.799999999999997</c:v>
                </c:pt>
                <c:pt idx="3">
                  <c:v>34.9</c:v>
                </c:pt>
                <c:pt idx="4">
                  <c:v>35.9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9DC-402E-8518-695C4103DCAA}"/>
            </c:ext>
          </c:extLst>
        </c:ser>
        <c:ser>
          <c:idx val="24"/>
          <c:order val="24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Sheet1!$B$27:$F$27</c:f>
              <c:numCache>
                <c:formatCode>General</c:formatCode>
                <c:ptCount val="5"/>
                <c:pt idx="0">
                  <c:v>40.1</c:v>
                </c:pt>
                <c:pt idx="1">
                  <c:v>37.700000000000003</c:v>
                </c:pt>
                <c:pt idx="2">
                  <c:v>36.799999999999997</c:v>
                </c:pt>
                <c:pt idx="3">
                  <c:v>36.1</c:v>
                </c:pt>
                <c:pt idx="4">
                  <c:v>35.9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9DC-402E-8518-695C4103DCAA}"/>
            </c:ext>
          </c:extLst>
        </c:ser>
        <c:ser>
          <c:idx val="25"/>
          <c:order val="2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Sheet1!$B$28:$F$28</c:f>
              <c:numCache>
                <c:formatCode>General</c:formatCode>
                <c:ptCount val="5"/>
                <c:pt idx="0">
                  <c:v>41</c:v>
                </c:pt>
                <c:pt idx="1">
                  <c:v>38</c:v>
                </c:pt>
                <c:pt idx="2">
                  <c:v>37.700000000000003</c:v>
                </c:pt>
                <c:pt idx="3">
                  <c:v>37</c:v>
                </c:pt>
                <c:pt idx="4">
                  <c:v>36.200000000000003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D9DC-402E-8518-695C4103DCAA}"/>
            </c:ext>
          </c:extLst>
        </c:ser>
        <c:ser>
          <c:idx val="26"/>
          <c:order val="26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Sheet1!$B$29:$F$29</c:f>
              <c:numCache>
                <c:formatCode>General</c:formatCode>
                <c:ptCount val="5"/>
                <c:pt idx="0">
                  <c:v>39.9</c:v>
                </c:pt>
                <c:pt idx="1">
                  <c:v>38.1</c:v>
                </c:pt>
                <c:pt idx="2">
                  <c:v>35.9</c:v>
                </c:pt>
                <c:pt idx="3">
                  <c:v>35.799999999999997</c:v>
                </c:pt>
                <c:pt idx="4">
                  <c:v>35.299999999999997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D9DC-402E-8518-695C4103DCAA}"/>
            </c:ext>
          </c:extLst>
        </c:ser>
        <c:ser>
          <c:idx val="27"/>
          <c:order val="27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Sheet1!$B$30:$F$30</c:f>
              <c:numCache>
                <c:formatCode>General</c:formatCode>
                <c:ptCount val="5"/>
                <c:pt idx="0">
                  <c:v>41.1</c:v>
                </c:pt>
                <c:pt idx="1">
                  <c:v>37.299999999999997</c:v>
                </c:pt>
                <c:pt idx="2">
                  <c:v>36.6</c:v>
                </c:pt>
                <c:pt idx="3">
                  <c:v>35.9</c:v>
                </c:pt>
                <c:pt idx="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D9DC-402E-8518-695C4103DCAA}"/>
            </c:ext>
          </c:extLst>
        </c:ser>
        <c:ser>
          <c:idx val="28"/>
          <c:order val="28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Sheet1!$B$31:$F$31</c:f>
              <c:numCache>
                <c:formatCode>General</c:formatCode>
                <c:ptCount val="5"/>
                <c:pt idx="0">
                  <c:v>40</c:v>
                </c:pt>
                <c:pt idx="1">
                  <c:v>37.5</c:v>
                </c:pt>
                <c:pt idx="2">
                  <c:v>36.700000000000003</c:v>
                </c:pt>
                <c:pt idx="3">
                  <c:v>35.9</c:v>
                </c:pt>
                <c:pt idx="4">
                  <c:v>34.9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D9DC-402E-8518-695C4103D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898976"/>
        <c:axId val="561202208"/>
      </c:lineChart>
      <c:catAx>
        <c:axId val="309898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1202208"/>
        <c:crosses val="autoZero"/>
        <c:auto val="1"/>
        <c:lblAlgn val="ctr"/>
        <c:lblOffset val="100"/>
        <c:noMultiLvlLbl val="0"/>
      </c:catAx>
      <c:valAx>
        <c:axId val="561202208"/>
        <c:scaling>
          <c:orientation val="minMax"/>
          <c:min val="3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9898976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Sheet1!$B$39:$F$39</c:f>
              <c:numCache>
                <c:formatCode>General</c:formatCode>
                <c:ptCount val="5"/>
                <c:pt idx="0">
                  <c:v>37.4</c:v>
                </c:pt>
                <c:pt idx="1">
                  <c:v>36.9</c:v>
                </c:pt>
                <c:pt idx="2">
                  <c:v>36.5</c:v>
                </c:pt>
                <c:pt idx="3">
                  <c:v>34.4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77-40B1-BB1F-24B18A1F5D69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Sheet1!$B$40:$F$40</c:f>
              <c:numCache>
                <c:formatCode>General</c:formatCode>
                <c:ptCount val="5"/>
                <c:pt idx="0">
                  <c:v>40</c:v>
                </c:pt>
                <c:pt idx="1">
                  <c:v>38</c:v>
                </c:pt>
                <c:pt idx="2">
                  <c:v>37.1</c:v>
                </c:pt>
                <c:pt idx="3">
                  <c:v>35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77-40B1-BB1F-24B18A1F5D69}"/>
            </c:ext>
          </c:extLst>
        </c:ser>
        <c:ser>
          <c:idx val="2"/>
          <c:order val="2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Sheet1!$B$41:$F$41</c:f>
              <c:numCache>
                <c:formatCode>General</c:formatCode>
                <c:ptCount val="5"/>
                <c:pt idx="0">
                  <c:v>38.200000000000003</c:v>
                </c:pt>
                <c:pt idx="1">
                  <c:v>37.4</c:v>
                </c:pt>
                <c:pt idx="2">
                  <c:v>36.700000000000003</c:v>
                </c:pt>
                <c:pt idx="3">
                  <c:v>34.9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77-40B1-BB1F-24B18A1F5D6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Sheet1!$B$42:$F$42</c:f>
              <c:numCache>
                <c:formatCode>General</c:formatCode>
                <c:ptCount val="5"/>
                <c:pt idx="0">
                  <c:v>37.4</c:v>
                </c:pt>
                <c:pt idx="1">
                  <c:v>36.9</c:v>
                </c:pt>
                <c:pt idx="2">
                  <c:v>36.799999999999997</c:v>
                </c:pt>
                <c:pt idx="3">
                  <c:v>35</c:v>
                </c:pt>
                <c:pt idx="4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77-40B1-BB1F-24B18A1F5D69}"/>
            </c:ext>
          </c:extLst>
        </c:ser>
        <c:ser>
          <c:idx val="4"/>
          <c:order val="4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Sheet1!$B$43:$F$43</c:f>
              <c:numCache>
                <c:formatCode>General</c:formatCode>
                <c:ptCount val="5"/>
                <c:pt idx="0">
                  <c:v>39</c:v>
                </c:pt>
                <c:pt idx="1">
                  <c:v>37.799999999999997</c:v>
                </c:pt>
                <c:pt idx="2">
                  <c:v>36.9</c:v>
                </c:pt>
                <c:pt idx="3">
                  <c:v>34.4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77-40B1-BB1F-24B18A1F5D69}"/>
            </c:ext>
          </c:extLst>
        </c:ser>
        <c:ser>
          <c:idx val="5"/>
          <c:order val="5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Sheet1!$B$44:$F$44</c:f>
              <c:numCache>
                <c:formatCode>General</c:formatCode>
                <c:ptCount val="5"/>
                <c:pt idx="0">
                  <c:v>37.4</c:v>
                </c:pt>
                <c:pt idx="1">
                  <c:v>36.9</c:v>
                </c:pt>
                <c:pt idx="2">
                  <c:v>36</c:v>
                </c:pt>
                <c:pt idx="3">
                  <c:v>34.1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77-40B1-BB1F-24B18A1F5D69}"/>
            </c:ext>
          </c:extLst>
        </c:ser>
        <c:ser>
          <c:idx val="6"/>
          <c:order val="6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Sheet1!$B$45:$F$45</c:f>
              <c:numCache>
                <c:formatCode>General</c:formatCode>
                <c:ptCount val="5"/>
                <c:pt idx="0">
                  <c:v>40.1</c:v>
                </c:pt>
                <c:pt idx="1">
                  <c:v>38</c:v>
                </c:pt>
                <c:pt idx="2">
                  <c:v>36.299999999999997</c:v>
                </c:pt>
                <c:pt idx="3">
                  <c:v>33.9</c:v>
                </c:pt>
                <c:pt idx="4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77-40B1-BB1F-24B18A1F5D69}"/>
            </c:ext>
          </c:extLst>
        </c:ser>
        <c:ser>
          <c:idx val="7"/>
          <c:order val="7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Sheet1!$B$46:$F$46</c:f>
              <c:numCache>
                <c:formatCode>General</c:formatCode>
                <c:ptCount val="5"/>
                <c:pt idx="0">
                  <c:v>38.299999999999997</c:v>
                </c:pt>
                <c:pt idx="1">
                  <c:v>37.9</c:v>
                </c:pt>
                <c:pt idx="2">
                  <c:v>37.200000000000003</c:v>
                </c:pt>
                <c:pt idx="3">
                  <c:v>36</c:v>
                </c:pt>
                <c:pt idx="4">
                  <c:v>35.1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77-40B1-BB1F-24B18A1F5D69}"/>
            </c:ext>
          </c:extLst>
        </c:ser>
        <c:ser>
          <c:idx val="8"/>
          <c:order val="8"/>
          <c:tx>
            <c:v>Ряд 9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Sheet1!$B$47:$F$47</c:f>
              <c:numCache>
                <c:formatCode>General</c:formatCode>
                <c:ptCount val="5"/>
                <c:pt idx="0">
                  <c:v>39</c:v>
                </c:pt>
                <c:pt idx="1">
                  <c:v>38</c:v>
                </c:pt>
                <c:pt idx="2">
                  <c:v>36.6</c:v>
                </c:pt>
                <c:pt idx="3">
                  <c:v>36</c:v>
                </c:pt>
                <c:pt idx="4">
                  <c:v>34.5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677-40B1-BB1F-24B18A1F5D69}"/>
            </c:ext>
          </c:extLst>
        </c:ser>
        <c:ser>
          <c:idx val="9"/>
          <c:order val="9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Sheet1!$B$48:$F$48</c:f>
              <c:numCache>
                <c:formatCode>General</c:formatCode>
                <c:ptCount val="5"/>
                <c:pt idx="0">
                  <c:v>38.6</c:v>
                </c:pt>
                <c:pt idx="1">
                  <c:v>38.1</c:v>
                </c:pt>
                <c:pt idx="2">
                  <c:v>37.1</c:v>
                </c:pt>
                <c:pt idx="3">
                  <c:v>34.6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677-40B1-BB1F-24B18A1F5D69}"/>
            </c:ext>
          </c:extLst>
        </c:ser>
        <c:ser>
          <c:idx val="10"/>
          <c:order val="10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Sheet1!$B$49:$F$49</c:f>
              <c:numCache>
                <c:formatCode>General</c:formatCode>
                <c:ptCount val="5"/>
                <c:pt idx="0">
                  <c:v>39.299999999999997</c:v>
                </c:pt>
                <c:pt idx="1">
                  <c:v>37.5</c:v>
                </c:pt>
                <c:pt idx="2">
                  <c:v>36.200000000000003</c:v>
                </c:pt>
                <c:pt idx="3">
                  <c:v>35.200000000000003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677-40B1-BB1F-24B18A1F5D69}"/>
            </c:ext>
          </c:extLst>
        </c:ser>
        <c:ser>
          <c:idx val="11"/>
          <c:order val="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Sheet1!$B$50:$F$50</c:f>
              <c:numCache>
                <c:formatCode>General</c:formatCode>
                <c:ptCount val="5"/>
                <c:pt idx="0">
                  <c:v>41.5</c:v>
                </c:pt>
                <c:pt idx="1">
                  <c:v>38.1</c:v>
                </c:pt>
                <c:pt idx="2">
                  <c:v>37.1</c:v>
                </c:pt>
                <c:pt idx="3">
                  <c:v>36</c:v>
                </c:pt>
                <c:pt idx="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677-40B1-BB1F-24B18A1F5D69}"/>
            </c:ext>
          </c:extLst>
        </c:ser>
        <c:ser>
          <c:idx val="12"/>
          <c:order val="1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Sheet1!$B$51:$F$51</c:f>
              <c:numCache>
                <c:formatCode>General</c:formatCode>
                <c:ptCount val="5"/>
                <c:pt idx="0">
                  <c:v>38</c:v>
                </c:pt>
                <c:pt idx="1">
                  <c:v>37</c:v>
                </c:pt>
                <c:pt idx="2">
                  <c:v>36.799999999999997</c:v>
                </c:pt>
                <c:pt idx="3">
                  <c:v>35.1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677-40B1-BB1F-24B18A1F5D69}"/>
            </c:ext>
          </c:extLst>
        </c:ser>
        <c:ser>
          <c:idx val="13"/>
          <c:order val="13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Sheet1!$B$52:$F$52</c:f>
              <c:numCache>
                <c:formatCode>General</c:formatCode>
                <c:ptCount val="5"/>
                <c:pt idx="0">
                  <c:v>38.1</c:v>
                </c:pt>
                <c:pt idx="1">
                  <c:v>37.4</c:v>
                </c:pt>
                <c:pt idx="2">
                  <c:v>36.9</c:v>
                </c:pt>
                <c:pt idx="3">
                  <c:v>34.700000000000003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677-40B1-BB1F-24B18A1F5D69}"/>
            </c:ext>
          </c:extLst>
        </c:ser>
        <c:ser>
          <c:idx val="14"/>
          <c:order val="1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Sheet1!$B$53:$F$53</c:f>
              <c:numCache>
                <c:formatCode>General</c:formatCode>
                <c:ptCount val="5"/>
                <c:pt idx="0">
                  <c:v>37.5</c:v>
                </c:pt>
                <c:pt idx="1">
                  <c:v>36</c:v>
                </c:pt>
                <c:pt idx="2">
                  <c:v>35</c:v>
                </c:pt>
                <c:pt idx="3">
                  <c:v>36.4</c:v>
                </c:pt>
                <c:pt idx="4">
                  <c:v>34.6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677-40B1-BB1F-24B18A1F5D69}"/>
            </c:ext>
          </c:extLst>
        </c:ser>
        <c:ser>
          <c:idx val="15"/>
          <c:order val="15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Sheet1!$B$54:$F$54</c:f>
              <c:numCache>
                <c:formatCode>General</c:formatCode>
                <c:ptCount val="5"/>
                <c:pt idx="0">
                  <c:v>39.1</c:v>
                </c:pt>
                <c:pt idx="1">
                  <c:v>37.1</c:v>
                </c:pt>
                <c:pt idx="2">
                  <c:v>35</c:v>
                </c:pt>
                <c:pt idx="3">
                  <c:v>36.700000000000003</c:v>
                </c:pt>
                <c:pt idx="4">
                  <c:v>33.799999999999997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677-40B1-BB1F-24B18A1F5D69}"/>
            </c:ext>
          </c:extLst>
        </c:ser>
        <c:ser>
          <c:idx val="16"/>
          <c:order val="16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Sheet1!$B$55:$F$55</c:f>
              <c:numCache>
                <c:formatCode>General</c:formatCode>
                <c:ptCount val="5"/>
                <c:pt idx="0">
                  <c:v>41.1</c:v>
                </c:pt>
                <c:pt idx="1">
                  <c:v>39.200000000000003</c:v>
                </c:pt>
                <c:pt idx="2">
                  <c:v>37.299999999999997</c:v>
                </c:pt>
                <c:pt idx="3">
                  <c:v>36.5</c:v>
                </c:pt>
                <c:pt idx="4">
                  <c:v>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677-40B1-BB1F-24B18A1F5D69}"/>
            </c:ext>
          </c:extLst>
        </c:ser>
        <c:ser>
          <c:idx val="17"/>
          <c:order val="17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Sheet1!$B$56:$F$56</c:f>
              <c:numCache>
                <c:formatCode>General</c:formatCode>
                <c:ptCount val="5"/>
                <c:pt idx="0">
                  <c:v>40.4</c:v>
                </c:pt>
                <c:pt idx="1">
                  <c:v>39.1</c:v>
                </c:pt>
                <c:pt idx="2">
                  <c:v>38.9</c:v>
                </c:pt>
                <c:pt idx="3">
                  <c:v>36</c:v>
                </c:pt>
                <c:pt idx="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677-40B1-BB1F-24B18A1F5D69}"/>
            </c:ext>
          </c:extLst>
        </c:ser>
        <c:ser>
          <c:idx val="18"/>
          <c:order val="18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Sheet1!$B$57:$F$57</c:f>
              <c:numCache>
                <c:formatCode>General</c:formatCode>
                <c:ptCount val="5"/>
                <c:pt idx="0">
                  <c:v>39.200000000000003</c:v>
                </c:pt>
                <c:pt idx="1">
                  <c:v>38</c:v>
                </c:pt>
                <c:pt idx="2">
                  <c:v>37.9</c:v>
                </c:pt>
                <c:pt idx="3">
                  <c:v>35.1</c:v>
                </c:pt>
                <c:pt idx="4">
                  <c:v>36.5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677-40B1-BB1F-24B18A1F5D69}"/>
            </c:ext>
          </c:extLst>
        </c:ser>
        <c:ser>
          <c:idx val="19"/>
          <c:order val="19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Sheet1!$B$58:$F$58</c:f>
              <c:numCache>
                <c:formatCode>General</c:formatCode>
                <c:ptCount val="5"/>
                <c:pt idx="0">
                  <c:v>39.1</c:v>
                </c:pt>
                <c:pt idx="1">
                  <c:v>38.200000000000003</c:v>
                </c:pt>
                <c:pt idx="2">
                  <c:v>36.6</c:v>
                </c:pt>
                <c:pt idx="3">
                  <c:v>35.1</c:v>
                </c:pt>
                <c:pt idx="4">
                  <c:v>36.9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677-40B1-BB1F-24B18A1F5D69}"/>
            </c:ext>
          </c:extLst>
        </c:ser>
        <c:ser>
          <c:idx val="20"/>
          <c:order val="20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Sheet1!$B$59:$F$59</c:f>
              <c:numCache>
                <c:formatCode>General</c:formatCode>
                <c:ptCount val="5"/>
                <c:pt idx="0">
                  <c:v>38.700000000000003</c:v>
                </c:pt>
                <c:pt idx="1">
                  <c:v>37</c:v>
                </c:pt>
                <c:pt idx="2">
                  <c:v>36.799999999999997</c:v>
                </c:pt>
                <c:pt idx="3">
                  <c:v>34.700000000000003</c:v>
                </c:pt>
                <c:pt idx="4">
                  <c:v>36.700000000000003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677-40B1-BB1F-24B18A1F5D69}"/>
            </c:ext>
          </c:extLst>
        </c:ser>
        <c:ser>
          <c:idx val="21"/>
          <c:order val="21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Sheet1!$B$60:$F$60</c:f>
              <c:numCache>
                <c:formatCode>General</c:formatCode>
                <c:ptCount val="5"/>
                <c:pt idx="0">
                  <c:v>39.299999999999997</c:v>
                </c:pt>
                <c:pt idx="1">
                  <c:v>37.700000000000003</c:v>
                </c:pt>
                <c:pt idx="2">
                  <c:v>36.6</c:v>
                </c:pt>
                <c:pt idx="3">
                  <c:v>35</c:v>
                </c:pt>
                <c:pt idx="4">
                  <c:v>36.200000000000003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677-40B1-BB1F-24B18A1F5D69}"/>
            </c:ext>
          </c:extLst>
        </c:ser>
        <c:ser>
          <c:idx val="22"/>
          <c:order val="22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Sheet1!$B$61:$F$61</c:f>
              <c:numCache>
                <c:formatCode>General</c:formatCode>
                <c:ptCount val="5"/>
                <c:pt idx="0">
                  <c:v>39.200000000000003</c:v>
                </c:pt>
                <c:pt idx="1">
                  <c:v>37.299999999999997</c:v>
                </c:pt>
                <c:pt idx="2">
                  <c:v>36.799999999999997</c:v>
                </c:pt>
                <c:pt idx="3">
                  <c:v>36.1</c:v>
                </c:pt>
                <c:pt idx="4">
                  <c:v>35.9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677-40B1-BB1F-24B18A1F5D69}"/>
            </c:ext>
          </c:extLst>
        </c:ser>
        <c:ser>
          <c:idx val="23"/>
          <c:order val="23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Sheet1!$B$62:$F$62</c:f>
              <c:numCache>
                <c:formatCode>General</c:formatCode>
                <c:ptCount val="5"/>
                <c:pt idx="0">
                  <c:v>40</c:v>
                </c:pt>
                <c:pt idx="1">
                  <c:v>36.700000000000003</c:v>
                </c:pt>
                <c:pt idx="2">
                  <c:v>35.799999999999997</c:v>
                </c:pt>
                <c:pt idx="3">
                  <c:v>34.9</c:v>
                </c:pt>
                <c:pt idx="4">
                  <c:v>35.9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677-40B1-BB1F-24B18A1F5D69}"/>
            </c:ext>
          </c:extLst>
        </c:ser>
        <c:ser>
          <c:idx val="24"/>
          <c:order val="24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Sheet1!$B$63:$F$63</c:f>
              <c:numCache>
                <c:formatCode>General</c:formatCode>
                <c:ptCount val="5"/>
                <c:pt idx="0">
                  <c:v>40.1</c:v>
                </c:pt>
                <c:pt idx="1">
                  <c:v>37.700000000000003</c:v>
                </c:pt>
                <c:pt idx="2">
                  <c:v>36.799999999999997</c:v>
                </c:pt>
                <c:pt idx="3">
                  <c:v>36.1</c:v>
                </c:pt>
                <c:pt idx="4">
                  <c:v>35.9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677-40B1-BB1F-24B18A1F5D69}"/>
            </c:ext>
          </c:extLst>
        </c:ser>
        <c:ser>
          <c:idx val="25"/>
          <c:order val="2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Sheet1!$B$64:$F$64</c:f>
              <c:numCache>
                <c:formatCode>General</c:formatCode>
                <c:ptCount val="5"/>
                <c:pt idx="0">
                  <c:v>41</c:v>
                </c:pt>
                <c:pt idx="1">
                  <c:v>38</c:v>
                </c:pt>
                <c:pt idx="2">
                  <c:v>37.700000000000003</c:v>
                </c:pt>
                <c:pt idx="3">
                  <c:v>37</c:v>
                </c:pt>
                <c:pt idx="4">
                  <c:v>36.200000000000003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677-40B1-BB1F-24B18A1F5D69}"/>
            </c:ext>
          </c:extLst>
        </c:ser>
        <c:ser>
          <c:idx val="26"/>
          <c:order val="26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Sheet1!$B$65:$F$65</c:f>
              <c:numCache>
                <c:formatCode>General</c:formatCode>
                <c:ptCount val="5"/>
                <c:pt idx="0">
                  <c:v>39.9</c:v>
                </c:pt>
                <c:pt idx="1">
                  <c:v>38.1</c:v>
                </c:pt>
                <c:pt idx="2">
                  <c:v>35.9</c:v>
                </c:pt>
                <c:pt idx="3">
                  <c:v>35.799999999999997</c:v>
                </c:pt>
                <c:pt idx="4">
                  <c:v>35.299999999999997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677-40B1-BB1F-24B18A1F5D69}"/>
            </c:ext>
          </c:extLst>
        </c:ser>
        <c:ser>
          <c:idx val="27"/>
          <c:order val="2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Sheet1!$B$66:$F$66</c:f>
              <c:numCache>
                <c:formatCode>General</c:formatCode>
                <c:ptCount val="5"/>
                <c:pt idx="0">
                  <c:v>41.1</c:v>
                </c:pt>
                <c:pt idx="1">
                  <c:v>37.299999999999997</c:v>
                </c:pt>
                <c:pt idx="2">
                  <c:v>36.6</c:v>
                </c:pt>
                <c:pt idx="3">
                  <c:v>35.9</c:v>
                </c:pt>
                <c:pt idx="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677-40B1-BB1F-24B18A1F5D69}"/>
            </c:ext>
          </c:extLst>
        </c:ser>
        <c:ser>
          <c:idx val="28"/>
          <c:order val="28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Sheet1!$B$67:$F$67</c:f>
              <c:numCache>
                <c:formatCode>General</c:formatCode>
                <c:ptCount val="5"/>
                <c:pt idx="0">
                  <c:v>40</c:v>
                </c:pt>
                <c:pt idx="1">
                  <c:v>37.5</c:v>
                </c:pt>
                <c:pt idx="2">
                  <c:v>36.700000000000003</c:v>
                </c:pt>
                <c:pt idx="3">
                  <c:v>35.9</c:v>
                </c:pt>
                <c:pt idx="4">
                  <c:v>34.9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4677-40B1-BB1F-24B18A1F5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797664"/>
        <c:axId val="410513728"/>
      </c:lineChart>
      <c:catAx>
        <c:axId val="314797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0513728"/>
        <c:crosses val="autoZero"/>
        <c:auto val="1"/>
        <c:lblAlgn val="ctr"/>
        <c:lblOffset val="100"/>
        <c:noMultiLvlLbl val="0"/>
      </c:catAx>
      <c:valAx>
        <c:axId val="410513728"/>
        <c:scaling>
          <c:orientation val="minMax"/>
          <c:min val="3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solidFill>
              <a:srgbClr val="00B05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479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215614</xdr:colOff>
      <xdr:row>3</xdr:row>
      <xdr:rowOff>190501</xdr:rowOff>
    </xdr:from>
    <xdr:to>
      <xdr:col>13</xdr:col>
      <xdr:colOff>693964</xdr:colOff>
      <xdr:row>23</xdr:row>
      <xdr:rowOff>108858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3F2B273-9DD6-4529-95C7-4C7E63D83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166687</xdr:colOff>
      <xdr:row>41</xdr:row>
      <xdr:rowOff>104775</xdr:rowOff>
    </xdr:from>
    <xdr:to>
      <xdr:col>13</xdr:col>
      <xdr:colOff>781051</xdr:colOff>
      <xdr:row>59</xdr:row>
      <xdr:rowOff>190501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34335AD-7FC0-4E94-A5C3-7AF5CB368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1BC35-1DCF-B949-B442-4A532CF834FD}">
  <dimension ref="A1:CL67"/>
  <sheetViews>
    <sheetView tabSelected="1" topLeftCell="A34" zoomScaleNormal="100" workbookViewId="0">
      <selection activeCell="M64" sqref="M64"/>
    </sheetView>
  </sheetViews>
  <sheetFormatPr defaultColWidth="11" defaultRowHeight="15.75" x14ac:dyDescent="0.25"/>
  <sheetData>
    <row r="1" spans="1:80" x14ac:dyDescent="0.25">
      <c r="H1" s="1" t="s">
        <v>5</v>
      </c>
      <c r="O1" t="s">
        <v>8</v>
      </c>
      <c r="Z1" t="s">
        <v>12</v>
      </c>
      <c r="AK1" t="s">
        <v>13</v>
      </c>
      <c r="AV1" t="s">
        <v>14</v>
      </c>
      <c r="BG1" t="s">
        <v>15</v>
      </c>
      <c r="BR1" t="s">
        <v>18</v>
      </c>
    </row>
    <row r="2" spans="1:80" x14ac:dyDescent="0.25">
      <c r="A2" s="1" t="s">
        <v>19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H2" t="s">
        <v>6</v>
      </c>
      <c r="I2" s="2">
        <v>37.4</v>
      </c>
      <c r="J2" s="2">
        <v>36.9</v>
      </c>
      <c r="K2" s="2">
        <v>36.5</v>
      </c>
      <c r="L2" s="2">
        <v>34.4</v>
      </c>
      <c r="M2" s="2">
        <v>36</v>
      </c>
      <c r="O2" t="s">
        <v>9</v>
      </c>
      <c r="P2" t="s">
        <v>10</v>
      </c>
      <c r="Q2" s="3" t="s">
        <v>11</v>
      </c>
      <c r="S2" t="s">
        <v>6</v>
      </c>
      <c r="T2" s="6">
        <f>AVERAGE(B3,B5,B6,B8,B15,B17,B16,B23)</f>
        <v>37.837499999999999</v>
      </c>
      <c r="U2" s="6">
        <f>AVERAGE(C3,C5,C6,C8,C15,C17,C16,C23)</f>
        <v>36.9375</v>
      </c>
      <c r="V2" s="6">
        <f>AVERAGE(D3,D5,D6,D8,D15,D17,D16,D23)</f>
        <v>36.4375</v>
      </c>
      <c r="W2" s="6">
        <f>AVERAGE(E3,E5,E6,E8,E15,E17,E16,E23)</f>
        <v>34.912500000000001</v>
      </c>
      <c r="X2" s="6">
        <f>AVERAGE(F3,F5,F6,F8,F15,F17,F16,F23)</f>
        <v>36.037500000000001</v>
      </c>
      <c r="Z2" t="s">
        <v>9</v>
      </c>
      <c r="AA2" t="s">
        <v>10</v>
      </c>
      <c r="AB2" s="3" t="s">
        <v>11</v>
      </c>
      <c r="AD2" t="s">
        <v>6</v>
      </c>
      <c r="AE2" s="6">
        <f>AVERAGE(B$3,B$5,B$6,B$8,B$12,B$15:B$17,B$23)</f>
        <v>37.922222222222224</v>
      </c>
      <c r="AF2" s="6">
        <f t="shared" ref="AF2:AI2" si="0">AVERAGE(C$3,C$5,C$6,C$8,C$12,C$15:C$17,C$23)</f>
        <v>37.066666666666663</v>
      </c>
      <c r="AG2" s="6">
        <f t="shared" si="0"/>
        <v>36.511111111111106</v>
      </c>
      <c r="AH2" s="6">
        <f t="shared" si="0"/>
        <v>34.877777777777773</v>
      </c>
      <c r="AI2" s="6">
        <f t="shared" si="0"/>
        <v>36.033333333333331</v>
      </c>
      <c r="AK2" t="s">
        <v>9</v>
      </c>
      <c r="AL2" t="s">
        <v>10</v>
      </c>
      <c r="AM2" s="3" t="s">
        <v>11</v>
      </c>
      <c r="AO2" t="s">
        <v>6</v>
      </c>
      <c r="AP2" s="6">
        <f>AVERAGE(B$3,B$5,B$6,B$7,B$8,B$12,B$15,B$16,B$17,B$23)</f>
        <v>38.03</v>
      </c>
      <c r="AQ2" s="6">
        <f t="shared" ref="AQ2:AT2" si="1">AVERAGE(C$3,C$5,C$6,C$7,C$8,C$12,C$15,C$16,C$17,C$23)</f>
        <v>37.14</v>
      </c>
      <c r="AR2" s="6">
        <f t="shared" si="1"/>
        <v>36.549999999999997</v>
      </c>
      <c r="AS2" s="6">
        <f t="shared" si="1"/>
        <v>34.83</v>
      </c>
      <c r="AT2" s="6">
        <f t="shared" si="1"/>
        <v>36.03</v>
      </c>
      <c r="AV2" t="s">
        <v>9</v>
      </c>
      <c r="AW2" t="s">
        <v>10</v>
      </c>
      <c r="AX2" s="3" t="s">
        <v>11</v>
      </c>
      <c r="AZ2" t="s">
        <v>6</v>
      </c>
      <c r="BA2" s="6">
        <f>AVERAGE(B$3:B$8,B$12,B$15:B$17,B$23)</f>
        <v>38.209090909090911</v>
      </c>
      <c r="BB2" s="6">
        <f t="shared" ref="BB2:BE2" si="2">AVERAGE(C$3:C$8,C$12,C$15:C$17,C$23)</f>
        <v>37.218181818181819</v>
      </c>
      <c r="BC2" s="6">
        <f t="shared" si="2"/>
        <v>36.6</v>
      </c>
      <c r="BD2" s="6">
        <f t="shared" si="2"/>
        <v>34.845454545454544</v>
      </c>
      <c r="BE2" s="6">
        <f t="shared" si="2"/>
        <v>36.027272727272731</v>
      </c>
      <c r="BG2" t="s">
        <v>9</v>
      </c>
      <c r="BH2" t="s">
        <v>10</v>
      </c>
      <c r="BI2" s="3" t="s">
        <v>11</v>
      </c>
      <c r="BK2" t="s">
        <v>6</v>
      </c>
      <c r="BL2" s="6">
        <f>AVERAGE(B$3,B$5:B$8,B$12,B$15:B$17,B$22,B$23)</f>
        <v>38.127272727272732</v>
      </c>
      <c r="BM2" s="6">
        <f t="shared" ref="BM2:BP2" si="3">AVERAGE(C$3,C$5:C$8,C$12,C$15:C$17,C$22,C$23)</f>
        <v>37.236363636363635</v>
      </c>
      <c r="BN2" s="6">
        <f t="shared" si="3"/>
        <v>36.554545454545455</v>
      </c>
      <c r="BO2" s="6">
        <f t="shared" si="3"/>
        <v>34.854545454545452</v>
      </c>
      <c r="BP2" s="6">
        <f t="shared" si="3"/>
        <v>36.109090909090909</v>
      </c>
      <c r="BR2" t="s">
        <v>9</v>
      </c>
      <c r="BS2" t="s">
        <v>10</v>
      </c>
      <c r="BT2" s="3" t="s">
        <v>11</v>
      </c>
      <c r="BW2" t="s">
        <v>6</v>
      </c>
      <c r="BX2" s="6">
        <f>AVERAGE(B$3,B$5:B$8,B$12,B$15:B$17,B$22,B$23)</f>
        <v>38.127272727272732</v>
      </c>
      <c r="BY2" s="6">
        <f t="shared" ref="BY2:CB2" si="4">AVERAGE(C$3,C$5:C$8,C$12,C$15:C$17,C$22,C$23)</f>
        <v>37.236363636363635</v>
      </c>
      <c r="BZ2" s="6">
        <f t="shared" si="4"/>
        <v>36.554545454545455</v>
      </c>
      <c r="CA2" s="6">
        <f t="shared" si="4"/>
        <v>34.854545454545452</v>
      </c>
      <c r="CB2" s="6">
        <f t="shared" si="4"/>
        <v>36.109090909090909</v>
      </c>
    </row>
    <row r="3" spans="1:80" x14ac:dyDescent="0.25">
      <c r="A3" s="1">
        <v>1</v>
      </c>
      <c r="B3" s="2">
        <v>37.4</v>
      </c>
      <c r="C3" s="2">
        <v>36.9</v>
      </c>
      <c r="D3" s="2">
        <v>36.5</v>
      </c>
      <c r="E3" s="2">
        <v>34.4</v>
      </c>
      <c r="F3" s="2">
        <v>36</v>
      </c>
      <c r="G3" s="8">
        <f>IF($BG3&lt;$BH3, 1, 2)</f>
        <v>1</v>
      </c>
      <c r="H3" t="s">
        <v>7</v>
      </c>
      <c r="I3" s="2">
        <v>40</v>
      </c>
      <c r="J3" s="2">
        <v>38</v>
      </c>
      <c r="K3" s="2">
        <v>37.1</v>
      </c>
      <c r="L3" s="2">
        <v>35</v>
      </c>
      <c r="M3" s="2">
        <v>36</v>
      </c>
      <c r="O3" s="6">
        <f>SQRT(SUMXMY2($I$2:$M$2,B3:F3))</f>
        <v>0</v>
      </c>
      <c r="P3" s="6">
        <f>SQRT(SUMXMY2($I$3:$M$3,B3:F3))</f>
        <v>2.9478805945967372</v>
      </c>
      <c r="Q3">
        <f>IF(O3&lt;P3, 1, 2)</f>
        <v>1</v>
      </c>
      <c r="S3" t="s">
        <v>7</v>
      </c>
      <c r="T3" s="6">
        <f>AVERAGE(B$4,B$7,B$9:B$14,B$18:B$22,B$24:B$31)</f>
        <v>39.776190476190472</v>
      </c>
      <c r="U3" s="6">
        <f t="shared" ref="U3:X3" si="5">AVERAGE(C$4,C$7,C$9:C$14,C$18:C$22,C$24:C$31)</f>
        <v>37.871428571428574</v>
      </c>
      <c r="V3" s="6">
        <f t="shared" si="5"/>
        <v>36.81428571428571</v>
      </c>
      <c r="W3" s="6">
        <f t="shared" si="5"/>
        <v>35.580952380952375</v>
      </c>
      <c r="X3" s="6">
        <f t="shared" si="5"/>
        <v>35.55238095238095</v>
      </c>
      <c r="Z3" s="6">
        <f>SQRT(SUMXMY2($T$2:$X$2,B3:F3))</f>
        <v>0.67880869911927555</v>
      </c>
      <c r="AA3" s="6">
        <f>SQRT(SUMXMY2($T$3:$X$3,B3:F3))</f>
        <v>2.8781489705362056</v>
      </c>
      <c r="AB3">
        <f>IF(Z3&lt;AA3, 1, 2)</f>
        <v>1</v>
      </c>
      <c r="AD3" t="s">
        <v>7</v>
      </c>
      <c r="AE3" s="6">
        <f>AVERAGE(B$4,B$7,B$9,B$10,B$11,B$13,B$14,B$18,B$19,B$20,B$21,B$22,B$24,B$25,B$26:B$31)</f>
        <v>39.835000000000001</v>
      </c>
      <c r="AF3" s="6">
        <f t="shared" ref="AF3:AI3" si="6">AVERAGE(C$4,C$7,C$9,C$10,C$11,C$13,C$14,C$18,C$19,C$20,C$21,C$22,C$24,C$25,C$26:C$31)</f>
        <v>37.86</v>
      </c>
      <c r="AG3" s="6">
        <f t="shared" si="6"/>
        <v>36.799999999999997</v>
      </c>
      <c r="AH3" s="6">
        <f t="shared" si="6"/>
        <v>35.630000000000003</v>
      </c>
      <c r="AI3" s="6">
        <f t="shared" si="6"/>
        <v>35.529999999999994</v>
      </c>
      <c r="AK3" s="6">
        <f>SQRT(SUMXMY2($AE$2:$AI$2,$B3:$F3))</f>
        <v>0.72801098892805127</v>
      </c>
      <c r="AL3" s="6">
        <f>SQRT(SUMXMY2($AE$3:$AI$3,$B3:$F3))</f>
        <v>2.945271634331887</v>
      </c>
      <c r="AM3">
        <f>IF(AK3&lt;AL3, 1, 2)</f>
        <v>1</v>
      </c>
      <c r="AO3" t="s">
        <v>7</v>
      </c>
      <c r="AP3" s="6">
        <f>AVERAGE(B$4,B$9,B$11,B$10,B$13,B$14,B$18,B$19,B$20,B$21,B$22,B$24:B$31)</f>
        <v>39.878947368421052</v>
      </c>
      <c r="AQ3" s="6">
        <f t="shared" ref="AQ3:AT3" si="7">AVERAGE(C$4,C$9,C$11,C$10,C$13,C$14,C$18,C$19,C$20,C$21,C$22,C$24:C$31)</f>
        <v>37.863157894736844</v>
      </c>
      <c r="AR3" s="6">
        <f t="shared" si="7"/>
        <v>36.794736842105266</v>
      </c>
      <c r="AS3" s="6">
        <f t="shared" si="7"/>
        <v>35.694736842105257</v>
      </c>
      <c r="AT3" s="6">
        <f t="shared" si="7"/>
        <v>35.505263157894731</v>
      </c>
      <c r="AV3" s="6">
        <f>SQRT(SUMXMY2($AP$2:$AT$2,$B3:$F3))</f>
        <v>0.80174809011310022</v>
      </c>
      <c r="AW3" s="6">
        <f>SQRT(SUMXMY2($AP$3:$AT$3,$B3:$F3))</f>
        <v>3.0134417241637101</v>
      </c>
      <c r="AX3">
        <f>IF(AV3&lt;AW3, 1, 2)</f>
        <v>1</v>
      </c>
      <c r="AY3" s="1"/>
      <c r="AZ3" t="s">
        <v>7</v>
      </c>
      <c r="BA3" s="6">
        <f>AVERAGE(B$4,B$9:B$11,B$13,B$14,B$18:B$22,B$24:B$31)</f>
        <v>39.878947368421052</v>
      </c>
      <c r="BB3" s="6">
        <f t="shared" ref="BB3:BE3" si="8">AVERAGE(C$4,C$9:C$11,C$13,C$14,C$18:C$22,C$24:C$31)</f>
        <v>37.863157894736844</v>
      </c>
      <c r="BC3" s="6">
        <f t="shared" si="8"/>
        <v>36.794736842105266</v>
      </c>
      <c r="BD3" s="6">
        <f t="shared" si="8"/>
        <v>35.694736842105257</v>
      </c>
      <c r="BE3" s="6">
        <f t="shared" si="8"/>
        <v>35.505263157894731</v>
      </c>
      <c r="BG3" s="6">
        <f>SQRT(SUMXMY2($BA$2:$BE$2,$B3:$F3))</f>
        <v>0.98236516749834746</v>
      </c>
      <c r="BH3" s="6">
        <f>SQRT(SUMXMY2($BA$3:$BE$3,$B3:$F3))</f>
        <v>3.0134417241637101</v>
      </c>
      <c r="BI3" s="8">
        <f>IF($BG3&lt;$BH3, 1, 2)</f>
        <v>1</v>
      </c>
      <c r="BJ3" s="1">
        <v>1</v>
      </c>
      <c r="BK3" t="s">
        <v>7</v>
      </c>
      <c r="BL3" s="6">
        <f>AVERAGE(B$4,B$9:B$11,B$13,B$14,B$18:B$21,B$24:B$31)</f>
        <v>39.922222222222224</v>
      </c>
      <c r="BM3" s="6">
        <f t="shared" ref="BM3:BP3" si="9">AVERAGE(C7,C9,C10,C12,C14,C18:C21,C23,C25,C26,C29:C30)</f>
        <v>37.835714285714289</v>
      </c>
      <c r="BN3" s="6">
        <f t="shared" si="9"/>
        <v>36.828571428571422</v>
      </c>
      <c r="BO3" s="6">
        <f t="shared" si="9"/>
        <v>35.471428571428575</v>
      </c>
      <c r="BP3" s="6">
        <f t="shared" si="9"/>
        <v>35.478571428571421</v>
      </c>
      <c r="BR3" s="6">
        <f>SQRT(SUMXMY2($BL$2:$BP$2,$B3:$F3))</f>
        <v>0.92927591113095809</v>
      </c>
      <c r="BS3" s="6">
        <f>SQRT(SUMXMY2($BL$3:$BP$3,$B3:$F3))</f>
        <v>2.960569587969589</v>
      </c>
      <c r="BT3" s="7">
        <f>IF(BR3&lt;BS3, 1, 2)</f>
        <v>1</v>
      </c>
      <c r="BU3" s="1">
        <v>1</v>
      </c>
      <c r="BW3" t="s">
        <v>7</v>
      </c>
      <c r="BX3" s="6">
        <f>AVERAGE(B$4,B$9:B$11,B$13,B$14,B$18:B$21,B$24:B$31)</f>
        <v>39.922222222222224</v>
      </c>
      <c r="BY3" s="6">
        <f t="shared" ref="BY3:CB3" si="10">AVERAGE(C$4,C$9:C$11,C$13,C$14,C$18:C$21,C$24:C$31)</f>
        <v>37.844444444444449</v>
      </c>
      <c r="BZ3" s="6">
        <f t="shared" si="10"/>
        <v>36.805555555555564</v>
      </c>
      <c r="CA3" s="6">
        <f t="shared" si="10"/>
        <v>35.727777777777774</v>
      </c>
      <c r="CB3" s="6">
        <f t="shared" si="10"/>
        <v>35.42777777777777</v>
      </c>
    </row>
    <row r="4" spans="1:80" x14ac:dyDescent="0.25">
      <c r="A4" s="1">
        <v>2</v>
      </c>
      <c r="B4" s="10">
        <v>40</v>
      </c>
      <c r="C4" s="10">
        <v>38</v>
      </c>
      <c r="D4" s="10">
        <v>37.1</v>
      </c>
      <c r="E4" s="10">
        <v>35</v>
      </c>
      <c r="F4" s="10">
        <v>36</v>
      </c>
      <c r="G4" s="8">
        <f t="shared" ref="G4:G31" si="11">IF($BG4&lt;$BH4, 1, 2)</f>
        <v>2</v>
      </c>
      <c r="O4" s="6">
        <f t="shared" ref="O4:O31" si="12">SQRT(SUMXMY2($I$2:$M$2,B4:F4))</f>
        <v>2.9478805945967372</v>
      </c>
      <c r="P4" s="6">
        <f t="shared" ref="P4:P31" si="13">SQRT(SUMXMY2($I$3:$M$3,B4:F4))</f>
        <v>0</v>
      </c>
      <c r="Q4">
        <f t="shared" ref="Q4:Q31" si="14">IF(O4&lt;P4, 1, 2)</f>
        <v>2</v>
      </c>
      <c r="Z4" s="6">
        <f t="shared" ref="Z4:Z31" si="15">SQRT(SUMXMY2($T$2:$X$2,B4:F4))</f>
        <v>2.5006561638897917</v>
      </c>
      <c r="AA4" s="6">
        <f t="shared" ref="AA4:AA31" si="16">SQRT(SUMXMY2($T$3:$X$3,B4:F4))</f>
        <v>0.828325086532813</v>
      </c>
      <c r="AB4">
        <f t="shared" ref="AB4:AB31" si="17">IF(Z4&lt;AA4, 1, 2)</f>
        <v>2</v>
      </c>
      <c r="AK4" s="6">
        <f t="shared" ref="AK4:AK31" si="18">SQRT(SUMXMY2($AE$2:$AI$2,$B4:$F4))</f>
        <v>2.3560796062763072</v>
      </c>
      <c r="AL4" s="6">
        <f t="shared" ref="AL4:AL31" si="19">SQRT(SUMXMY2($AE$3:$AI$3,$B4:$F4))</f>
        <v>0.86869154479597144</v>
      </c>
      <c r="AM4">
        <f t="shared" ref="AM4:AM31" si="20">IF(AK4&lt;AL4, 1, 2)</f>
        <v>2</v>
      </c>
      <c r="AV4" s="6">
        <f t="shared" ref="AV4:AV31" si="21">SQRT(SUMXMY2($AP$2:$AT$2,$B4:$F4))</f>
        <v>2.2254887103735213</v>
      </c>
      <c r="AW4" s="6">
        <f t="shared" ref="AW4:AW31" si="22">SQRT(SUMXMY2($AP$3:$AT$3,$B4:$F4))</f>
        <v>0.92411520908790712</v>
      </c>
      <c r="AX4">
        <f t="shared" ref="AX4:AX31" si="23">IF(AV4&lt;AW4, 1, 2)</f>
        <v>2</v>
      </c>
      <c r="AY4" s="1"/>
      <c r="BG4" s="6">
        <f t="shared" ref="BG4:BG31" si="24">SQRT(SUMXMY2($BA$2:$BE$2,$B4:$F4))</f>
        <v>2.023171554885018</v>
      </c>
      <c r="BH4" s="6">
        <f t="shared" ref="BH4:BH31" si="25">SQRT(SUMXMY2($BA$3:$BE$3,$B4:$F4))</f>
        <v>0.92411520908790712</v>
      </c>
      <c r="BI4" s="8">
        <f t="shared" ref="BI4:BI31" si="26">IF($BG4&lt;$BH4, 1, 2)</f>
        <v>2</v>
      </c>
      <c r="BJ4" s="1">
        <v>2</v>
      </c>
      <c r="BL4" s="6"/>
      <c r="BM4" s="6"/>
      <c r="BN4" s="6"/>
      <c r="BO4" s="6"/>
      <c r="BP4" s="6"/>
      <c r="BR4" s="6">
        <f t="shared" ref="BR4:BR31" si="27">SQRT(SUMXMY2($BL$2:$BP$2,$B4:$F4))</f>
        <v>2.1025761451802354</v>
      </c>
      <c r="BS4" s="6">
        <f t="shared" ref="BS4:BS31" si="28">SQRT(SUMXMY2($BL$3:$BP$3,$B4:$F4))</f>
        <v>0.77514211670080924</v>
      </c>
      <c r="BT4" s="7">
        <f t="shared" ref="BT4:BT31" si="29">IF(BR4&lt;BS4, 1, 2)</f>
        <v>2</v>
      </c>
      <c r="BU4" s="1">
        <v>2</v>
      </c>
    </row>
    <row r="5" spans="1:80" x14ac:dyDescent="0.25">
      <c r="A5" s="1">
        <v>3</v>
      </c>
      <c r="B5" s="2">
        <v>38.200000000000003</v>
      </c>
      <c r="C5" s="2">
        <v>37.4</v>
      </c>
      <c r="D5" s="2">
        <v>36.700000000000003</v>
      </c>
      <c r="E5" s="2">
        <v>34.9</v>
      </c>
      <c r="F5" s="2">
        <v>36</v>
      </c>
      <c r="G5" s="8">
        <f t="shared" si="11"/>
        <v>1</v>
      </c>
      <c r="O5" s="6">
        <f t="shared" si="12"/>
        <v>1.0862780491200252</v>
      </c>
      <c r="P5" s="6">
        <f t="shared" si="13"/>
        <v>1.9416487838947574</v>
      </c>
      <c r="Q5">
        <f t="shared" si="14"/>
        <v>1</v>
      </c>
      <c r="Z5" s="6">
        <f t="shared" si="15"/>
        <v>0.6448110188264492</v>
      </c>
      <c r="AA5" s="6">
        <f t="shared" si="16"/>
        <v>1.839494902574784</v>
      </c>
      <c r="AB5">
        <f t="shared" si="17"/>
        <v>1</v>
      </c>
      <c r="AK5" s="6">
        <f t="shared" si="18"/>
        <v>0.47492689495917229</v>
      </c>
      <c r="AL5" s="6">
        <f t="shared" si="19"/>
        <v>1.9101374296107609</v>
      </c>
      <c r="AM5">
        <f t="shared" si="20"/>
        <v>1</v>
      </c>
      <c r="AV5" s="6">
        <f t="shared" si="21"/>
        <v>0.35327043465311581</v>
      </c>
      <c r="AW5" s="6">
        <f t="shared" si="22"/>
        <v>1.9795771674205689</v>
      </c>
      <c r="AX5">
        <f t="shared" si="23"/>
        <v>1</v>
      </c>
      <c r="AY5" s="1"/>
      <c r="BG5" s="6">
        <f t="shared" si="24"/>
        <v>0.21647056181437507</v>
      </c>
      <c r="BH5" s="6">
        <f t="shared" si="25"/>
        <v>1.9795771674205689</v>
      </c>
      <c r="BI5" s="8">
        <f t="shared" si="26"/>
        <v>1</v>
      </c>
      <c r="BJ5" s="1">
        <v>3</v>
      </c>
      <c r="BR5" s="6">
        <f t="shared" si="27"/>
        <v>0.25921049871606061</v>
      </c>
      <c r="BS5" s="6">
        <f t="shared" si="28"/>
        <v>1.941866447797945</v>
      </c>
      <c r="BT5" s="7">
        <f t="shared" si="29"/>
        <v>1</v>
      </c>
      <c r="BU5" s="1">
        <v>3</v>
      </c>
    </row>
    <row r="6" spans="1:80" x14ac:dyDescent="0.25">
      <c r="A6" s="1">
        <v>4</v>
      </c>
      <c r="B6" s="2">
        <v>37.4</v>
      </c>
      <c r="C6" s="2">
        <v>36.9</v>
      </c>
      <c r="D6" s="2">
        <v>36.799999999999997</v>
      </c>
      <c r="E6" s="2">
        <v>35</v>
      </c>
      <c r="F6" s="2">
        <v>37</v>
      </c>
      <c r="G6" s="8">
        <f t="shared" si="11"/>
        <v>1</v>
      </c>
      <c r="O6" s="6">
        <f t="shared" si="12"/>
        <v>1.2041594578792296</v>
      </c>
      <c r="P6" s="6">
        <f t="shared" si="13"/>
        <v>3.0099833886584846</v>
      </c>
      <c r="Q6">
        <f t="shared" si="14"/>
        <v>1</v>
      </c>
      <c r="Z6" s="6">
        <f t="shared" si="15"/>
        <v>1.1217313626711143</v>
      </c>
      <c r="AA6" s="6">
        <f t="shared" si="16"/>
        <v>3.0038750483537826</v>
      </c>
      <c r="AB6">
        <f t="shared" si="17"/>
        <v>1</v>
      </c>
      <c r="AK6" s="6">
        <f t="shared" si="18"/>
        <v>1.1547005383792555</v>
      </c>
      <c r="AL6" s="6">
        <f t="shared" si="19"/>
        <v>3.0673482032531019</v>
      </c>
      <c r="AM6">
        <f t="shared" si="20"/>
        <v>1</v>
      </c>
      <c r="AV6" s="6">
        <f t="shared" si="21"/>
        <v>1.2193440859740956</v>
      </c>
      <c r="AW6" s="6">
        <f t="shared" si="22"/>
        <v>3.1288621563360408</v>
      </c>
      <c r="AX6">
        <f t="shared" si="23"/>
        <v>1</v>
      </c>
      <c r="AY6" s="1"/>
      <c r="BG6" s="6">
        <f t="shared" si="24"/>
        <v>1.3288906701542977</v>
      </c>
      <c r="BH6" s="6">
        <f t="shared" si="25"/>
        <v>3.1288621563360408</v>
      </c>
      <c r="BI6" s="8">
        <f t="shared" si="26"/>
        <v>1</v>
      </c>
      <c r="BJ6" s="1">
        <v>4</v>
      </c>
      <c r="BR6" s="6">
        <f t="shared" si="27"/>
        <v>1.2317427014781277</v>
      </c>
      <c r="BS6" s="6">
        <f t="shared" si="28"/>
        <v>3.1264952079301889</v>
      </c>
      <c r="BT6" s="7">
        <f t="shared" si="29"/>
        <v>1</v>
      </c>
      <c r="BU6" s="1">
        <v>4</v>
      </c>
    </row>
    <row r="7" spans="1:80" x14ac:dyDescent="0.25">
      <c r="A7" s="1">
        <v>5</v>
      </c>
      <c r="B7" s="2">
        <v>39</v>
      </c>
      <c r="C7" s="2">
        <v>37.799999999999997</v>
      </c>
      <c r="D7" s="2">
        <v>36.9</v>
      </c>
      <c r="E7" s="2">
        <v>34.4</v>
      </c>
      <c r="F7" s="2">
        <v>36</v>
      </c>
      <c r="G7" s="8">
        <f t="shared" si="11"/>
        <v>1</v>
      </c>
      <c r="O7" s="6">
        <f t="shared" si="12"/>
        <v>1.8788294228055937</v>
      </c>
      <c r="P7" s="6">
        <f t="shared" si="13"/>
        <v>1.2000000000000017</v>
      </c>
      <c r="Q7">
        <f t="shared" si="14"/>
        <v>2</v>
      </c>
      <c r="Z7" s="6">
        <f t="shared" si="15"/>
        <v>1.6041450214989916</v>
      </c>
      <c r="AA7" s="6">
        <f t="shared" si="16"/>
        <v>1.4865839945287658</v>
      </c>
      <c r="AB7">
        <f t="shared" si="17"/>
        <v>2</v>
      </c>
      <c r="AK7" s="6">
        <f t="shared" si="18"/>
        <v>1.4422205101855945</v>
      </c>
      <c r="AL7" s="6">
        <f t="shared" si="19"/>
        <v>1.5635296607356117</v>
      </c>
      <c r="AM7">
        <f t="shared" si="20"/>
        <v>1</v>
      </c>
      <c r="AV7" s="6">
        <f t="shared" si="21"/>
        <v>1.2979984591670339</v>
      </c>
      <c r="AW7" s="6">
        <f t="shared" si="22"/>
        <v>1.6458206955111623</v>
      </c>
      <c r="AX7">
        <f t="shared" si="23"/>
        <v>1</v>
      </c>
      <c r="AY7" s="1"/>
      <c r="BG7" s="6">
        <f t="shared" si="24"/>
        <v>1.1194744930081522</v>
      </c>
      <c r="BH7" s="6">
        <f t="shared" si="25"/>
        <v>1.6458206955111623</v>
      </c>
      <c r="BI7" s="8">
        <f t="shared" si="26"/>
        <v>1</v>
      </c>
      <c r="BJ7" s="1">
        <v>5</v>
      </c>
      <c r="BR7" s="6">
        <f t="shared" si="27"/>
        <v>1.1904579298087841</v>
      </c>
      <c r="BS7" s="6">
        <f t="shared" si="28"/>
        <v>1.5088798219064485</v>
      </c>
      <c r="BT7" s="7">
        <f t="shared" si="29"/>
        <v>1</v>
      </c>
      <c r="BU7" s="1">
        <v>5</v>
      </c>
    </row>
    <row r="8" spans="1:80" x14ac:dyDescent="0.25">
      <c r="A8" s="1">
        <v>6</v>
      </c>
      <c r="B8" s="2">
        <v>37.4</v>
      </c>
      <c r="C8" s="2">
        <v>36.9</v>
      </c>
      <c r="D8" s="2">
        <v>36</v>
      </c>
      <c r="E8" s="2">
        <v>34.1</v>
      </c>
      <c r="F8" s="2">
        <v>36</v>
      </c>
      <c r="G8" s="8">
        <f t="shared" si="11"/>
        <v>1</v>
      </c>
      <c r="O8" s="6">
        <f t="shared" si="12"/>
        <v>0.58309518948452854</v>
      </c>
      <c r="P8" s="6">
        <f t="shared" si="13"/>
        <v>3.1606961258558233</v>
      </c>
      <c r="Q8">
        <f t="shared" si="14"/>
        <v>1</v>
      </c>
      <c r="Z8" s="6">
        <f t="shared" si="15"/>
        <v>1.0226344654860797</v>
      </c>
      <c r="AA8" s="6">
        <f t="shared" si="16"/>
        <v>3.1058973968010837</v>
      </c>
      <c r="AB8">
        <f t="shared" si="17"/>
        <v>1</v>
      </c>
      <c r="AK8" s="6">
        <f t="shared" si="18"/>
        <v>1.0806376718298161</v>
      </c>
      <c r="AL8" s="6">
        <f t="shared" si="19"/>
        <v>3.1705874849939115</v>
      </c>
      <c r="AM8">
        <f t="shared" si="20"/>
        <v>1</v>
      </c>
      <c r="AV8" s="6">
        <f t="shared" si="21"/>
        <v>1.1361337949379011</v>
      </c>
      <c r="AW8" s="6">
        <f t="shared" si="22"/>
        <v>3.2391989707795301</v>
      </c>
      <c r="AX8">
        <f t="shared" si="23"/>
        <v>1</v>
      </c>
      <c r="AY8" s="1"/>
      <c r="BG8" s="6">
        <f t="shared" si="24"/>
        <v>1.2931798210561363</v>
      </c>
      <c r="BH8" s="6">
        <f t="shared" si="25"/>
        <v>3.2391989707795301</v>
      </c>
      <c r="BI8" s="8">
        <f t="shared" si="26"/>
        <v>1</v>
      </c>
      <c r="BJ8" s="1">
        <v>6</v>
      </c>
      <c r="BR8" s="6">
        <f t="shared" si="27"/>
        <v>1.2372657136933014</v>
      </c>
      <c r="BS8" s="6">
        <f t="shared" si="28"/>
        <v>3.1743347108707649</v>
      </c>
      <c r="BT8" s="7">
        <f t="shared" si="29"/>
        <v>1</v>
      </c>
      <c r="BU8" s="1">
        <v>6</v>
      </c>
    </row>
    <row r="9" spans="1:80" x14ac:dyDescent="0.25">
      <c r="A9" s="1">
        <v>7</v>
      </c>
      <c r="B9" s="10">
        <v>40.1</v>
      </c>
      <c r="C9" s="10">
        <v>38</v>
      </c>
      <c r="D9" s="10">
        <v>36.299999999999997</v>
      </c>
      <c r="E9" s="10">
        <v>33.9</v>
      </c>
      <c r="F9" s="10">
        <v>37</v>
      </c>
      <c r="G9" s="8">
        <f t="shared" si="11"/>
        <v>2</v>
      </c>
      <c r="O9" s="6">
        <f t="shared" si="12"/>
        <v>3.1288975694324059</v>
      </c>
      <c r="P9" s="6">
        <f t="shared" si="13"/>
        <v>1.6911534525287792</v>
      </c>
      <c r="Q9">
        <f t="shared" si="14"/>
        <v>2</v>
      </c>
      <c r="Z9" s="6">
        <f t="shared" si="15"/>
        <v>2.8667544802441691</v>
      </c>
      <c r="AA9" s="6">
        <f t="shared" si="16"/>
        <v>2.3037089290819632</v>
      </c>
      <c r="AB9">
        <f t="shared" si="17"/>
        <v>2</v>
      </c>
      <c r="AK9" s="6">
        <f t="shared" si="18"/>
        <v>2.7475241379993167</v>
      </c>
      <c r="AL9" s="6">
        <f t="shared" si="19"/>
        <v>2.3438483312706118</v>
      </c>
      <c r="AM9">
        <f t="shared" si="20"/>
        <v>2</v>
      </c>
      <c r="AV9" s="6">
        <f t="shared" si="21"/>
        <v>2.6254142530275097</v>
      </c>
      <c r="AW9" s="6">
        <f t="shared" si="22"/>
        <v>2.4015980367650855</v>
      </c>
      <c r="AX9">
        <f t="shared" si="23"/>
        <v>2</v>
      </c>
      <c r="AY9" s="1"/>
      <c r="BG9" s="6">
        <f t="shared" si="24"/>
        <v>2.4732285588138079</v>
      </c>
      <c r="BH9" s="6">
        <f t="shared" si="25"/>
        <v>2.4015980367650855</v>
      </c>
      <c r="BI9" s="8">
        <f t="shared" si="26"/>
        <v>2</v>
      </c>
      <c r="BJ9" s="1">
        <v>7</v>
      </c>
      <c r="BR9" s="6">
        <f t="shared" si="27"/>
        <v>2.4988923165909616</v>
      </c>
      <c r="BS9" s="6">
        <f t="shared" si="28"/>
        <v>2.2632090363802617</v>
      </c>
      <c r="BT9" s="7">
        <f t="shared" si="29"/>
        <v>2</v>
      </c>
      <c r="BU9" s="1">
        <v>7</v>
      </c>
    </row>
    <row r="10" spans="1:80" x14ac:dyDescent="0.25">
      <c r="A10" s="1">
        <v>8</v>
      </c>
      <c r="B10" s="10">
        <v>38.299999999999997</v>
      </c>
      <c r="C10" s="10">
        <v>37.9</v>
      </c>
      <c r="D10" s="10">
        <v>37.200000000000003</v>
      </c>
      <c r="E10" s="10">
        <v>36</v>
      </c>
      <c r="F10" s="10">
        <v>35.1</v>
      </c>
      <c r="G10" s="8">
        <f t="shared" si="11"/>
        <v>2</v>
      </c>
      <c r="O10" s="6">
        <f t="shared" si="12"/>
        <v>2.3811761799581324</v>
      </c>
      <c r="P10" s="6">
        <f t="shared" si="13"/>
        <v>2.1725560982400451</v>
      </c>
      <c r="Q10">
        <f t="shared" si="14"/>
        <v>2</v>
      </c>
      <c r="Z10" s="6">
        <f t="shared" si="15"/>
        <v>1.9450658729205028</v>
      </c>
      <c r="AA10" s="6">
        <f t="shared" si="16"/>
        <v>1.6458978072276351</v>
      </c>
      <c r="AB10">
        <f t="shared" si="17"/>
        <v>2</v>
      </c>
      <c r="AK10" s="6">
        <f t="shared" si="18"/>
        <v>1.8553226733434374</v>
      </c>
      <c r="AL10" s="6">
        <f t="shared" si="19"/>
        <v>1.6851186901817947</v>
      </c>
      <c r="AM10">
        <f t="shared" si="20"/>
        <v>2</v>
      </c>
      <c r="AV10" s="6">
        <f t="shared" si="21"/>
        <v>1.8184608876739707</v>
      </c>
      <c r="AW10" s="6">
        <f t="shared" si="22"/>
        <v>1.707657513327977</v>
      </c>
      <c r="AX10">
        <f t="shared" si="23"/>
        <v>2</v>
      </c>
      <c r="AY10" s="1"/>
      <c r="BG10" s="6">
        <f t="shared" si="24"/>
        <v>1.739525916226357</v>
      </c>
      <c r="BH10" s="6">
        <f t="shared" si="25"/>
        <v>1.707657513327977</v>
      </c>
      <c r="BI10" s="8">
        <f t="shared" si="26"/>
        <v>2</v>
      </c>
      <c r="BJ10" s="1">
        <v>8</v>
      </c>
      <c r="BR10" s="6">
        <f t="shared" si="27"/>
        <v>1.7936527207474231</v>
      </c>
      <c r="BS10" s="6">
        <f t="shared" si="28"/>
        <v>1.7878481078209534</v>
      </c>
      <c r="BT10" s="7">
        <f t="shared" si="29"/>
        <v>2</v>
      </c>
      <c r="BU10" s="1">
        <v>8</v>
      </c>
    </row>
    <row r="11" spans="1:80" x14ac:dyDescent="0.25">
      <c r="A11" s="1">
        <v>9</v>
      </c>
      <c r="B11" s="10">
        <v>39</v>
      </c>
      <c r="C11" s="10">
        <v>38</v>
      </c>
      <c r="D11" s="10">
        <v>36.6</v>
      </c>
      <c r="E11" s="10">
        <v>36</v>
      </c>
      <c r="F11" s="10">
        <v>34.5</v>
      </c>
      <c r="G11" s="8">
        <f t="shared" si="11"/>
        <v>2</v>
      </c>
      <c r="O11" s="6">
        <f t="shared" si="12"/>
        <v>2.9308701779505713</v>
      </c>
      <c r="P11" s="6">
        <f t="shared" si="13"/>
        <v>2.1213203435596424</v>
      </c>
      <c r="Q11">
        <f t="shared" si="14"/>
        <v>2</v>
      </c>
      <c r="Z11" s="6">
        <f t="shared" si="15"/>
        <v>2.4603416937490623</v>
      </c>
      <c r="AA11" s="6">
        <f t="shared" si="16"/>
        <v>1.3957174538151853</v>
      </c>
      <c r="AB11">
        <f t="shared" si="17"/>
        <v>2</v>
      </c>
      <c r="AK11" s="6">
        <f t="shared" si="18"/>
        <v>2.3772065772900599</v>
      </c>
      <c r="AL11" s="6">
        <f t="shared" si="19"/>
        <v>1.3980790392534987</v>
      </c>
      <c r="AM11">
        <f t="shared" si="20"/>
        <v>2</v>
      </c>
      <c r="AV11" s="6">
        <f t="shared" si="21"/>
        <v>2.3222402976436363</v>
      </c>
      <c r="AW11" s="6">
        <f t="shared" si="22"/>
        <v>1.3903007905085265</v>
      </c>
      <c r="AX11">
        <f t="shared" si="23"/>
        <v>2</v>
      </c>
      <c r="AY11" s="1"/>
      <c r="BG11" s="6">
        <f t="shared" si="24"/>
        <v>2.214116990943972</v>
      </c>
      <c r="BH11" s="6">
        <f t="shared" si="25"/>
        <v>1.3903007905085265</v>
      </c>
      <c r="BI11" s="8">
        <f t="shared" si="26"/>
        <v>2</v>
      </c>
      <c r="BJ11" s="1">
        <v>9</v>
      </c>
      <c r="BR11" s="6">
        <f t="shared" si="27"/>
        <v>2.290873015588974</v>
      </c>
      <c r="BS11" s="6">
        <f t="shared" si="28"/>
        <v>1.4719776890144742</v>
      </c>
      <c r="BT11" s="7">
        <f t="shared" si="29"/>
        <v>2</v>
      </c>
      <c r="BU11" s="1">
        <v>9</v>
      </c>
    </row>
    <row r="12" spans="1:80" x14ac:dyDescent="0.25">
      <c r="A12" s="1">
        <v>10</v>
      </c>
      <c r="B12" s="2">
        <v>38.6</v>
      </c>
      <c r="C12" s="2">
        <v>38.1</v>
      </c>
      <c r="D12" s="2">
        <v>37.1</v>
      </c>
      <c r="E12" s="2">
        <v>34.6</v>
      </c>
      <c r="F12" s="2">
        <v>36</v>
      </c>
      <c r="G12" s="8">
        <f t="shared" si="11"/>
        <v>1</v>
      </c>
      <c r="O12" s="6">
        <f t="shared" si="12"/>
        <v>1.8110770276274879</v>
      </c>
      <c r="P12" s="6">
        <f t="shared" si="13"/>
        <v>1.4594519519326408</v>
      </c>
      <c r="Q12">
        <f t="shared" si="14"/>
        <v>2</v>
      </c>
      <c r="Z12" s="6">
        <f t="shared" si="15"/>
        <v>1.5718718936351046</v>
      </c>
      <c r="AA12" s="6">
        <f t="shared" si="16"/>
        <v>1.6370497771262462</v>
      </c>
      <c r="AB12">
        <f t="shared" si="17"/>
        <v>1</v>
      </c>
      <c r="AK12" s="6">
        <f t="shared" si="18"/>
        <v>1.3972194610089843</v>
      </c>
      <c r="AL12" s="6">
        <f t="shared" si="19"/>
        <v>1.7189022659825688</v>
      </c>
      <c r="AM12">
        <f t="shared" si="20"/>
        <v>1</v>
      </c>
      <c r="AV12" s="6">
        <f t="shared" si="21"/>
        <v>1.2660173774478789</v>
      </c>
      <c r="AW12" s="6">
        <f t="shared" si="22"/>
        <v>1.796719078204315</v>
      </c>
      <c r="AX12">
        <f t="shared" si="23"/>
        <v>1</v>
      </c>
      <c r="AY12" s="1"/>
      <c r="BG12" s="6">
        <f t="shared" si="24"/>
        <v>1.1141835390444816</v>
      </c>
      <c r="BH12" s="6">
        <f t="shared" si="25"/>
        <v>1.796719078204315</v>
      </c>
      <c r="BI12" s="8">
        <f t="shared" si="26"/>
        <v>1</v>
      </c>
      <c r="BJ12" s="1">
        <v>10</v>
      </c>
      <c r="BR12" s="6">
        <f t="shared" si="27"/>
        <v>1.1591176467504349</v>
      </c>
      <c r="BS12" s="6">
        <f t="shared" si="28"/>
        <v>1.7096980795759338</v>
      </c>
      <c r="BT12" s="7">
        <f t="shared" si="29"/>
        <v>1</v>
      </c>
      <c r="BU12" s="1">
        <v>10</v>
      </c>
    </row>
    <row r="13" spans="1:80" x14ac:dyDescent="0.25">
      <c r="A13" s="1">
        <v>11</v>
      </c>
      <c r="B13" s="10">
        <v>39.299999999999997</v>
      </c>
      <c r="C13" s="10">
        <v>37.5</v>
      </c>
      <c r="D13" s="10">
        <v>36.200000000000003</v>
      </c>
      <c r="E13" s="10">
        <v>35.200000000000003</v>
      </c>
      <c r="F13" s="10">
        <v>36</v>
      </c>
      <c r="G13" s="8">
        <f t="shared" si="11"/>
        <v>2</v>
      </c>
      <c r="O13" s="6">
        <f t="shared" si="12"/>
        <v>2.1679483388678804</v>
      </c>
      <c r="P13" s="6">
        <f t="shared" si="13"/>
        <v>1.2609520212918501</v>
      </c>
      <c r="Q13">
        <f t="shared" si="14"/>
        <v>2</v>
      </c>
      <c r="Z13" s="6">
        <f t="shared" si="15"/>
        <v>1.6111428397258869</v>
      </c>
      <c r="AA13" s="6">
        <f t="shared" si="16"/>
        <v>1.0428571428571363</v>
      </c>
      <c r="AB13">
        <f t="shared" si="17"/>
        <v>2</v>
      </c>
      <c r="AK13" s="6">
        <f t="shared" si="18"/>
        <v>1.5125401739384536</v>
      </c>
      <c r="AL13" s="6">
        <f t="shared" si="19"/>
        <v>1.0870257586644403</v>
      </c>
      <c r="AM13">
        <f t="shared" si="20"/>
        <v>2</v>
      </c>
      <c r="AV13" s="6">
        <f t="shared" si="21"/>
        <v>1.4152031656267552</v>
      </c>
      <c r="AW13" s="6">
        <f t="shared" si="22"/>
        <v>1.1446854192926872</v>
      </c>
      <c r="AX13">
        <f t="shared" si="23"/>
        <v>2</v>
      </c>
      <c r="AY13" s="1"/>
      <c r="BG13" s="6">
        <f t="shared" si="24"/>
        <v>1.2473774141065455</v>
      </c>
      <c r="BH13" s="6">
        <f t="shared" si="25"/>
        <v>1.1446854192926872</v>
      </c>
      <c r="BI13" s="8">
        <f t="shared" si="26"/>
        <v>2</v>
      </c>
      <c r="BJ13" s="1">
        <v>11</v>
      </c>
      <c r="BR13" s="6">
        <f t="shared" si="27"/>
        <v>1.304505859392769</v>
      </c>
      <c r="BS13" s="6">
        <f t="shared" si="28"/>
        <v>1.1137898548496217</v>
      </c>
      <c r="BT13" s="7">
        <f t="shared" si="29"/>
        <v>2</v>
      </c>
      <c r="BU13" s="1">
        <v>11</v>
      </c>
    </row>
    <row r="14" spans="1:80" x14ac:dyDescent="0.25">
      <c r="A14" s="1">
        <v>12</v>
      </c>
      <c r="B14" s="10">
        <v>41.5</v>
      </c>
      <c r="C14" s="10">
        <v>38.1</v>
      </c>
      <c r="D14" s="10">
        <v>37.1</v>
      </c>
      <c r="E14" s="10">
        <v>36</v>
      </c>
      <c r="F14" s="10">
        <v>35</v>
      </c>
      <c r="G14" s="8">
        <f t="shared" si="11"/>
        <v>2</v>
      </c>
      <c r="O14" s="6">
        <f t="shared" si="12"/>
        <v>4.7085029467974246</v>
      </c>
      <c r="P14" s="6">
        <f t="shared" si="13"/>
        <v>2.0639767440550294</v>
      </c>
      <c r="Q14">
        <f t="shared" si="14"/>
        <v>2</v>
      </c>
      <c r="Z14" s="6">
        <f t="shared" si="15"/>
        <v>4.1789090980781118</v>
      </c>
      <c r="AA14" s="6">
        <f t="shared" si="16"/>
        <v>1.8937060091206379</v>
      </c>
      <c r="AB14">
        <f t="shared" si="17"/>
        <v>2</v>
      </c>
      <c r="AK14" s="6">
        <f t="shared" si="18"/>
        <v>4.0672130780452402</v>
      </c>
      <c r="AL14" s="6">
        <f t="shared" si="19"/>
        <v>1.8269168016086534</v>
      </c>
      <c r="AM14">
        <f t="shared" si="20"/>
        <v>2</v>
      </c>
      <c r="AV14" s="6">
        <f t="shared" si="21"/>
        <v>3.9616663160846857</v>
      </c>
      <c r="AW14" s="6">
        <f t="shared" si="22"/>
        <v>1.7679275627230913</v>
      </c>
      <c r="AX14">
        <f t="shared" si="23"/>
        <v>2</v>
      </c>
      <c r="AY14" s="1"/>
      <c r="BG14" s="6">
        <f t="shared" si="24"/>
        <v>3.7743807986507063</v>
      </c>
      <c r="BH14" s="6">
        <f t="shared" si="25"/>
        <v>1.7679275627230913</v>
      </c>
      <c r="BI14" s="8">
        <f t="shared" si="26"/>
        <v>2</v>
      </c>
      <c r="BJ14" s="1">
        <v>12</v>
      </c>
      <c r="BR14" s="6">
        <f t="shared" si="27"/>
        <v>3.8679227559868581</v>
      </c>
      <c r="BS14" s="6">
        <f t="shared" si="28"/>
        <v>1.7723773558583884</v>
      </c>
      <c r="BT14" s="7">
        <f t="shared" si="29"/>
        <v>2</v>
      </c>
      <c r="BU14" s="1">
        <v>12</v>
      </c>
    </row>
    <row r="15" spans="1:80" x14ac:dyDescent="0.25">
      <c r="A15" s="1">
        <v>13</v>
      </c>
      <c r="B15" s="2">
        <v>38</v>
      </c>
      <c r="C15" s="2">
        <v>37</v>
      </c>
      <c r="D15" s="2">
        <v>36.799999999999997</v>
      </c>
      <c r="E15" s="2">
        <v>35.1</v>
      </c>
      <c r="F15" s="2">
        <v>36</v>
      </c>
      <c r="G15" s="8">
        <f t="shared" si="11"/>
        <v>1</v>
      </c>
      <c r="O15" s="6">
        <f t="shared" si="12"/>
        <v>0.97467943448089855</v>
      </c>
      <c r="P15" s="6">
        <f t="shared" si="13"/>
        <v>2.2583179581272437</v>
      </c>
      <c r="Q15">
        <f t="shared" si="14"/>
        <v>1</v>
      </c>
      <c r="Z15" s="6">
        <f t="shared" si="15"/>
        <v>0.44528782826392022</v>
      </c>
      <c r="AA15" s="6">
        <f t="shared" si="16"/>
        <v>2.0847355825091047</v>
      </c>
      <c r="AB15">
        <f t="shared" si="17"/>
        <v>1</v>
      </c>
      <c r="AK15" s="6">
        <f t="shared" si="18"/>
        <v>0.38005847503305035</v>
      </c>
      <c r="AL15" s="6">
        <f t="shared" si="19"/>
        <v>2.1467708308061222</v>
      </c>
      <c r="AM15">
        <f t="shared" si="20"/>
        <v>1</v>
      </c>
      <c r="AV15" s="6">
        <f t="shared" si="21"/>
        <v>0.39597979746446915</v>
      </c>
      <c r="AW15" s="6">
        <f t="shared" si="22"/>
        <v>2.2077112401008394</v>
      </c>
      <c r="AX15">
        <f t="shared" si="23"/>
        <v>1</v>
      </c>
      <c r="AY15" s="1"/>
      <c r="BG15" s="6">
        <f t="shared" si="24"/>
        <v>0.44368852152408939</v>
      </c>
      <c r="BH15" s="6">
        <f t="shared" si="25"/>
        <v>2.2077112401008394</v>
      </c>
      <c r="BI15" s="8">
        <f t="shared" si="26"/>
        <v>1</v>
      </c>
      <c r="BJ15" s="1">
        <v>13</v>
      </c>
      <c r="BR15" s="6">
        <f t="shared" si="27"/>
        <v>0.45217564056166981</v>
      </c>
      <c r="BS15" s="6">
        <f t="shared" si="28"/>
        <v>2.1918074514559946</v>
      </c>
      <c r="BT15" s="7">
        <f t="shared" si="29"/>
        <v>1</v>
      </c>
      <c r="BU15" s="1">
        <v>13</v>
      </c>
    </row>
    <row r="16" spans="1:80" x14ac:dyDescent="0.25">
      <c r="A16" s="1">
        <v>14</v>
      </c>
      <c r="B16" s="2">
        <v>38.1</v>
      </c>
      <c r="C16" s="2">
        <v>37.4</v>
      </c>
      <c r="D16" s="2">
        <v>36.9</v>
      </c>
      <c r="E16" s="2">
        <v>34.700000000000003</v>
      </c>
      <c r="F16" s="2">
        <v>36</v>
      </c>
      <c r="G16" s="8">
        <f t="shared" si="11"/>
        <v>1</v>
      </c>
      <c r="O16" s="6">
        <f t="shared" si="12"/>
        <v>0.99498743710662263</v>
      </c>
      <c r="P16" s="6">
        <f t="shared" si="13"/>
        <v>2.0248456731316575</v>
      </c>
      <c r="Q16">
        <f t="shared" si="14"/>
        <v>1</v>
      </c>
      <c r="Z16" s="6">
        <f t="shared" si="15"/>
        <v>0.73707614939027732</v>
      </c>
      <c r="AA16" s="6">
        <f t="shared" si="16"/>
        <v>2.0039077470041811</v>
      </c>
      <c r="AB16">
        <f t="shared" si="17"/>
        <v>1</v>
      </c>
      <c r="AK16" s="6">
        <f t="shared" si="18"/>
        <v>0.57154760664940951</v>
      </c>
      <c r="AL16" s="6">
        <f t="shared" si="19"/>
        <v>2.0778895543315108</v>
      </c>
      <c r="AM16">
        <f t="shared" si="20"/>
        <v>1</v>
      </c>
      <c r="AV16" s="6">
        <f t="shared" si="21"/>
        <v>0.46130250378683063</v>
      </c>
      <c r="AW16" s="6">
        <f t="shared" si="22"/>
        <v>2.1504686083402955</v>
      </c>
      <c r="AX16">
        <f t="shared" si="23"/>
        <v>1</v>
      </c>
      <c r="AY16" s="1"/>
      <c r="BG16" s="6">
        <f t="shared" si="24"/>
        <v>0.39605492565075867</v>
      </c>
      <c r="BH16" s="6">
        <f t="shared" si="25"/>
        <v>2.1504686083402955</v>
      </c>
      <c r="BI16" s="8">
        <f t="shared" si="26"/>
        <v>1</v>
      </c>
      <c r="BJ16" s="1">
        <v>14</v>
      </c>
      <c r="BR16" s="6">
        <f t="shared" si="27"/>
        <v>0.42736942812883927</v>
      </c>
      <c r="BS16" s="6">
        <f t="shared" si="28"/>
        <v>2.0934260442324475</v>
      </c>
      <c r="BT16" s="7">
        <f t="shared" si="29"/>
        <v>1</v>
      </c>
      <c r="BU16" s="1">
        <v>14</v>
      </c>
    </row>
    <row r="17" spans="1:73" x14ac:dyDescent="0.25">
      <c r="A17" s="1">
        <v>15</v>
      </c>
      <c r="B17" s="2">
        <v>37.5</v>
      </c>
      <c r="C17" s="2">
        <v>36</v>
      </c>
      <c r="D17" s="2">
        <v>35</v>
      </c>
      <c r="E17" s="2">
        <v>36.4</v>
      </c>
      <c r="F17" s="2">
        <v>34.6</v>
      </c>
      <c r="G17" s="8">
        <f t="shared" si="11"/>
        <v>1</v>
      </c>
      <c r="O17" s="6">
        <f t="shared" si="12"/>
        <v>3.004995840263343</v>
      </c>
      <c r="P17" s="6">
        <f t="shared" si="13"/>
        <v>4.3104524124504611</v>
      </c>
      <c r="Q17">
        <f t="shared" si="14"/>
        <v>1</v>
      </c>
      <c r="Z17" s="6">
        <f t="shared" si="15"/>
        <v>2.7089262171569</v>
      </c>
      <c r="AA17" s="6">
        <f t="shared" si="16"/>
        <v>3.6814112940075341</v>
      </c>
      <c r="AB17">
        <f t="shared" si="17"/>
        <v>1</v>
      </c>
      <c r="AK17" s="6">
        <f t="shared" si="18"/>
        <v>2.8233156237146231</v>
      </c>
      <c r="AL17" s="6">
        <f t="shared" si="19"/>
        <v>3.6891225243951942</v>
      </c>
      <c r="AM17">
        <f t="shared" si="20"/>
        <v>1</v>
      </c>
      <c r="AV17" s="6">
        <f t="shared" si="21"/>
        <v>2.9142408960139163</v>
      </c>
      <c r="AW17" s="6">
        <f t="shared" si="22"/>
        <v>3.6971239851772433</v>
      </c>
      <c r="AX17">
        <f t="shared" si="23"/>
        <v>1</v>
      </c>
      <c r="AY17" s="1"/>
      <c r="BG17" s="6">
        <f t="shared" si="24"/>
        <v>3.0000826434897774</v>
      </c>
      <c r="BH17" s="6">
        <f t="shared" si="25"/>
        <v>3.6971239851772433</v>
      </c>
      <c r="BI17" s="8">
        <f t="shared" si="26"/>
        <v>1</v>
      </c>
      <c r="BJ17" s="1">
        <v>15</v>
      </c>
      <c r="BR17" s="6">
        <f t="shared" si="27"/>
        <v>3.0007437094689307</v>
      </c>
      <c r="BS17" s="6">
        <f t="shared" si="28"/>
        <v>3.7702537786005363</v>
      </c>
      <c r="BT17" s="7">
        <f t="shared" si="29"/>
        <v>1</v>
      </c>
      <c r="BU17" s="1">
        <v>15</v>
      </c>
    </row>
    <row r="18" spans="1:73" x14ac:dyDescent="0.25">
      <c r="A18" s="1">
        <v>16</v>
      </c>
      <c r="B18" s="10">
        <v>39.1</v>
      </c>
      <c r="C18" s="10">
        <v>37.1</v>
      </c>
      <c r="D18" s="10">
        <v>35</v>
      </c>
      <c r="E18" s="10">
        <v>36.700000000000003</v>
      </c>
      <c r="F18" s="10">
        <v>33.799999999999997</v>
      </c>
      <c r="G18" s="8">
        <f t="shared" si="11"/>
        <v>2</v>
      </c>
      <c r="O18" s="6">
        <f t="shared" si="12"/>
        <v>3.9127995093027756</v>
      </c>
      <c r="P18" s="6">
        <f t="shared" si="13"/>
        <v>3.7094473981982845</v>
      </c>
      <c r="Q18">
        <f t="shared" si="14"/>
        <v>2</v>
      </c>
      <c r="Z18" s="6">
        <f t="shared" si="15"/>
        <v>3.4479386958007292</v>
      </c>
      <c r="AA18" s="6">
        <f t="shared" si="16"/>
        <v>2.9439896110434849</v>
      </c>
      <c r="AB18">
        <f t="shared" si="17"/>
        <v>2</v>
      </c>
      <c r="AK18" s="6">
        <f t="shared" si="18"/>
        <v>3.4612136599753582</v>
      </c>
      <c r="AL18" s="6">
        <f t="shared" si="19"/>
        <v>2.9147255445410249</v>
      </c>
      <c r="AM18">
        <f t="shared" si="20"/>
        <v>2</v>
      </c>
      <c r="AV18" s="6">
        <f t="shared" si="21"/>
        <v>3.4668140994290462</v>
      </c>
      <c r="AW18" s="6">
        <f t="shared" si="22"/>
        <v>2.8859531808005601</v>
      </c>
      <c r="AX18">
        <f t="shared" si="23"/>
        <v>2</v>
      </c>
      <c r="AY18" s="1"/>
      <c r="BG18" s="6">
        <f t="shared" si="24"/>
        <v>3.4304181370557978</v>
      </c>
      <c r="BH18" s="6">
        <f t="shared" si="25"/>
        <v>2.8859531808005601</v>
      </c>
      <c r="BI18" s="8">
        <f t="shared" si="26"/>
        <v>2</v>
      </c>
      <c r="BJ18" s="1">
        <v>16</v>
      </c>
      <c r="BR18" s="6">
        <f t="shared" si="27"/>
        <v>3.4812365998970591</v>
      </c>
      <c r="BS18" s="6">
        <f t="shared" si="28"/>
        <v>2.9812729090484513</v>
      </c>
      <c r="BT18" s="7">
        <f t="shared" si="29"/>
        <v>2</v>
      </c>
      <c r="BU18" s="1">
        <v>16</v>
      </c>
    </row>
    <row r="19" spans="1:73" x14ac:dyDescent="0.25">
      <c r="A19" s="1">
        <v>17</v>
      </c>
      <c r="B19" s="10">
        <v>41.1</v>
      </c>
      <c r="C19" s="10">
        <v>39.200000000000003</v>
      </c>
      <c r="D19" s="10">
        <v>37.299999999999997</v>
      </c>
      <c r="E19" s="10">
        <v>36.5</v>
      </c>
      <c r="F19" s="10">
        <v>33.5</v>
      </c>
      <c r="G19" s="8">
        <f t="shared" si="11"/>
        <v>2</v>
      </c>
      <c r="O19" s="6">
        <f t="shared" si="12"/>
        <v>5.5027265968790458</v>
      </c>
      <c r="P19" s="6">
        <f t="shared" si="13"/>
        <v>3.3451457367355473</v>
      </c>
      <c r="Q19">
        <f t="shared" si="14"/>
        <v>2</v>
      </c>
      <c r="Z19" s="6">
        <f t="shared" si="15"/>
        <v>5.0463631706408156</v>
      </c>
      <c r="AA19" s="6">
        <f t="shared" si="16"/>
        <v>2.9682331719838535</v>
      </c>
      <c r="AB19">
        <f t="shared" si="17"/>
        <v>2</v>
      </c>
      <c r="AK19" s="6">
        <f t="shared" si="18"/>
        <v>4.9316438548531814</v>
      </c>
      <c r="AL19" s="6">
        <f t="shared" si="19"/>
        <v>2.9195247900985497</v>
      </c>
      <c r="AM19">
        <f t="shared" si="20"/>
        <v>2</v>
      </c>
      <c r="AV19" s="6">
        <f t="shared" si="21"/>
        <v>4.8395041068274773</v>
      </c>
      <c r="AW19" s="6">
        <f t="shared" si="22"/>
        <v>2.8640768649057993</v>
      </c>
      <c r="AX19">
        <f t="shared" si="23"/>
        <v>2</v>
      </c>
      <c r="AY19" s="1"/>
      <c r="BG19" s="6">
        <f t="shared" si="24"/>
        <v>4.6796994323203629</v>
      </c>
      <c r="BH19" s="6">
        <f t="shared" si="25"/>
        <v>2.8640768649057993</v>
      </c>
      <c r="BI19" s="8">
        <f t="shared" si="26"/>
        <v>2</v>
      </c>
      <c r="BJ19" s="1">
        <v>17</v>
      </c>
      <c r="BR19" s="6">
        <f t="shared" si="27"/>
        <v>4.7711166113403962</v>
      </c>
      <c r="BS19" s="6">
        <f t="shared" si="28"/>
        <v>2.905750330572646</v>
      </c>
      <c r="BT19" s="7">
        <f t="shared" si="29"/>
        <v>2</v>
      </c>
      <c r="BU19" s="1">
        <v>17</v>
      </c>
    </row>
    <row r="20" spans="1:73" x14ac:dyDescent="0.25">
      <c r="A20" s="1">
        <v>18</v>
      </c>
      <c r="B20" s="10">
        <v>40.4</v>
      </c>
      <c r="C20" s="10">
        <v>39.1</v>
      </c>
      <c r="D20" s="10">
        <v>38.9</v>
      </c>
      <c r="E20" s="10">
        <v>36</v>
      </c>
      <c r="F20" s="10">
        <v>35</v>
      </c>
      <c r="G20" s="8">
        <f t="shared" si="11"/>
        <v>2</v>
      </c>
      <c r="O20" s="6">
        <f t="shared" si="12"/>
        <v>4.8124837662063866</v>
      </c>
      <c r="P20" s="6">
        <f t="shared" si="13"/>
        <v>2.5709920264364867</v>
      </c>
      <c r="Q20">
        <f t="shared" si="14"/>
        <v>2</v>
      </c>
      <c r="Z20" s="6">
        <f t="shared" si="15"/>
        <v>4.4233224221166605</v>
      </c>
      <c r="AA20" s="6">
        <f t="shared" si="16"/>
        <v>2.594119461843063</v>
      </c>
      <c r="AB20">
        <f t="shared" si="17"/>
        <v>2</v>
      </c>
      <c r="AK20" s="6">
        <f t="shared" si="18"/>
        <v>4.2787589062458062</v>
      </c>
      <c r="AL20" s="6">
        <f t="shared" si="19"/>
        <v>2.5854641749596921</v>
      </c>
      <c r="AM20">
        <f t="shared" si="20"/>
        <v>2</v>
      </c>
      <c r="AV20" s="6">
        <f t="shared" si="21"/>
        <v>4.1726250730205807</v>
      </c>
      <c r="AW20" s="6">
        <f t="shared" si="22"/>
        <v>2.5655182042834297</v>
      </c>
      <c r="AX20">
        <f t="shared" si="23"/>
        <v>2</v>
      </c>
      <c r="AY20" s="1"/>
      <c r="BG20" s="6">
        <f t="shared" si="24"/>
        <v>4.0024475982652774</v>
      </c>
      <c r="BH20" s="6">
        <f t="shared" si="25"/>
        <v>2.5655182042834297</v>
      </c>
      <c r="BI20" s="8">
        <f t="shared" si="26"/>
        <v>2</v>
      </c>
      <c r="BJ20" s="1">
        <v>18</v>
      </c>
      <c r="BR20" s="6">
        <f t="shared" si="27"/>
        <v>4.0843280398604209</v>
      </c>
      <c r="BS20" s="6">
        <f t="shared" si="28"/>
        <v>2.5740871520138477</v>
      </c>
      <c r="BT20" s="7">
        <f t="shared" si="29"/>
        <v>2</v>
      </c>
      <c r="BU20" s="1">
        <v>18</v>
      </c>
    </row>
    <row r="21" spans="1:73" x14ac:dyDescent="0.25">
      <c r="A21" s="1">
        <v>19</v>
      </c>
      <c r="B21" s="10">
        <v>39.200000000000003</v>
      </c>
      <c r="C21" s="10">
        <v>38</v>
      </c>
      <c r="D21" s="10">
        <v>37.9</v>
      </c>
      <c r="E21" s="10">
        <v>35.1</v>
      </c>
      <c r="F21" s="10">
        <v>36.5</v>
      </c>
      <c r="G21" s="8">
        <f t="shared" si="11"/>
        <v>2</v>
      </c>
      <c r="O21" s="6">
        <f t="shared" si="12"/>
        <v>2.6739483914241911</v>
      </c>
      <c r="P21" s="6">
        <f t="shared" si="13"/>
        <v>1.2409673645990822</v>
      </c>
      <c r="Q21">
        <f t="shared" si="14"/>
        <v>2</v>
      </c>
      <c r="Z21" s="6">
        <f t="shared" si="15"/>
        <v>2.3180339190788404</v>
      </c>
      <c r="AA21" s="6">
        <f t="shared" si="16"/>
        <v>1.6299075554938007</v>
      </c>
      <c r="AB21">
        <f t="shared" si="17"/>
        <v>2</v>
      </c>
      <c r="AK21" s="6">
        <f t="shared" si="18"/>
        <v>2.1679483388678857</v>
      </c>
      <c r="AL21" s="6">
        <f t="shared" si="19"/>
        <v>1.6895635531106883</v>
      </c>
      <c r="AM21">
        <f t="shared" si="20"/>
        <v>2</v>
      </c>
      <c r="AV21" s="6">
        <f t="shared" si="21"/>
        <v>2.0554318281081492</v>
      </c>
      <c r="AW21" s="6">
        <f t="shared" si="22"/>
        <v>1.7448539295474141</v>
      </c>
      <c r="AX21">
        <f t="shared" si="23"/>
        <v>2</v>
      </c>
      <c r="AY21" s="1"/>
      <c r="BG21" s="6">
        <f t="shared" si="24"/>
        <v>1.8898161176891464</v>
      </c>
      <c r="BH21" s="6">
        <f t="shared" si="25"/>
        <v>1.7448539295474141</v>
      </c>
      <c r="BI21" s="8">
        <f t="shared" si="26"/>
        <v>2</v>
      </c>
      <c r="BJ21" s="1">
        <v>19</v>
      </c>
      <c r="BR21" s="6">
        <f t="shared" si="27"/>
        <v>1.938347255432995</v>
      </c>
      <c r="BS21" s="6">
        <f t="shared" si="28"/>
        <v>1.6964166434185766</v>
      </c>
      <c r="BT21" s="7">
        <f t="shared" si="29"/>
        <v>2</v>
      </c>
      <c r="BU21" s="1">
        <v>19</v>
      </c>
    </row>
    <row r="22" spans="1:73" x14ac:dyDescent="0.25">
      <c r="A22" s="1">
        <v>20</v>
      </c>
      <c r="B22" s="2">
        <v>39.1</v>
      </c>
      <c r="C22" s="2">
        <v>38.200000000000003</v>
      </c>
      <c r="D22" s="2">
        <v>36.6</v>
      </c>
      <c r="E22" s="2">
        <v>35.1</v>
      </c>
      <c r="F22" s="2">
        <v>36.9</v>
      </c>
      <c r="G22" s="8">
        <f t="shared" si="11"/>
        <v>1</v>
      </c>
      <c r="O22" s="6">
        <f t="shared" si="12"/>
        <v>2.4269322199023238</v>
      </c>
      <c r="P22" s="6">
        <f t="shared" si="13"/>
        <v>1.3856406460551005</v>
      </c>
      <c r="Q22">
        <f t="shared" si="14"/>
        <v>2</v>
      </c>
      <c r="Z22" s="6">
        <f t="shared" si="15"/>
        <v>1.9983196065694822</v>
      </c>
      <c r="AA22" s="6">
        <f t="shared" si="16"/>
        <v>1.6304917667257717</v>
      </c>
      <c r="AB22">
        <f t="shared" si="17"/>
        <v>2</v>
      </c>
      <c r="AK22" s="6">
        <f t="shared" si="18"/>
        <v>1.8654758106177678</v>
      </c>
      <c r="AL22" s="6">
        <f t="shared" si="19"/>
        <v>1.6892675927750505</v>
      </c>
      <c r="AM22">
        <f t="shared" si="20"/>
        <v>2</v>
      </c>
      <c r="AV22" s="6">
        <f t="shared" si="21"/>
        <v>1.760908856244412</v>
      </c>
      <c r="AW22" s="6">
        <f t="shared" si="22"/>
        <v>1.7484698494410571</v>
      </c>
      <c r="AX22">
        <f t="shared" si="23"/>
        <v>2</v>
      </c>
      <c r="AY22" s="1"/>
      <c r="BG22" s="6">
        <f t="shared" si="24"/>
        <v>1.607523633233725</v>
      </c>
      <c r="BH22" s="6">
        <f t="shared" si="25"/>
        <v>1.7484698494410571</v>
      </c>
      <c r="BI22" s="8">
        <f t="shared" si="26"/>
        <v>1</v>
      </c>
      <c r="BJ22" s="1">
        <v>20</v>
      </c>
      <c r="BR22" s="6">
        <f t="shared" si="27"/>
        <v>1.6008262329494651</v>
      </c>
      <c r="BS22" s="6">
        <f t="shared" si="28"/>
        <v>1.7376468944106112</v>
      </c>
      <c r="BT22" s="7">
        <f t="shared" si="29"/>
        <v>1</v>
      </c>
      <c r="BU22" s="1">
        <v>20</v>
      </c>
    </row>
    <row r="23" spans="1:73" x14ac:dyDescent="0.25">
      <c r="A23" s="1">
        <v>21</v>
      </c>
      <c r="B23" s="2">
        <v>38.700000000000003</v>
      </c>
      <c r="C23" s="2">
        <v>37</v>
      </c>
      <c r="D23" s="2">
        <v>36.799999999999997</v>
      </c>
      <c r="E23" s="2">
        <v>34.700000000000003</v>
      </c>
      <c r="F23" s="2">
        <v>36.700000000000003</v>
      </c>
      <c r="G23" s="8">
        <f t="shared" si="11"/>
        <v>1</v>
      </c>
      <c r="O23" s="6">
        <f t="shared" si="12"/>
        <v>1.5394804318340705</v>
      </c>
      <c r="P23" s="6">
        <f t="shared" si="13"/>
        <v>1.8330302779823351</v>
      </c>
      <c r="Q23">
        <f t="shared" si="14"/>
        <v>1</v>
      </c>
      <c r="Z23" s="6">
        <f t="shared" si="15"/>
        <v>1.1675963557668405</v>
      </c>
      <c r="AA23" s="6">
        <f t="shared" si="16"/>
        <v>2.0027192398690037</v>
      </c>
      <c r="AB23">
        <f t="shared" si="17"/>
        <v>1</v>
      </c>
      <c r="AK23" s="6">
        <f t="shared" si="18"/>
        <v>1.0811516493484596</v>
      </c>
      <c r="AL23" s="6">
        <f t="shared" si="19"/>
        <v>2.0643703640577713</v>
      </c>
      <c r="AM23">
        <f t="shared" si="20"/>
        <v>1</v>
      </c>
      <c r="AV23" s="6">
        <f t="shared" si="21"/>
        <v>0.99839871794789659</v>
      </c>
      <c r="AW23" s="6">
        <f t="shared" si="22"/>
        <v>2.1335143909778749</v>
      </c>
      <c r="AX23">
        <f t="shared" si="23"/>
        <v>1</v>
      </c>
      <c r="AY23" s="1"/>
      <c r="BG23" s="6">
        <f t="shared" si="24"/>
        <v>0.89571984994571496</v>
      </c>
      <c r="BH23" s="6">
        <f t="shared" si="25"/>
        <v>2.1335143909778749</v>
      </c>
      <c r="BI23" s="8">
        <f t="shared" si="26"/>
        <v>1</v>
      </c>
      <c r="BJ23" s="1">
        <v>21</v>
      </c>
      <c r="BR23" s="6">
        <f t="shared" si="27"/>
        <v>0.90398566506589284</v>
      </c>
      <c r="BS23" s="6">
        <f t="shared" si="28"/>
        <v>2.0688285695750084</v>
      </c>
      <c r="BT23" s="7">
        <f t="shared" si="29"/>
        <v>1</v>
      </c>
      <c r="BU23" s="1">
        <v>21</v>
      </c>
    </row>
    <row r="24" spans="1:73" x14ac:dyDescent="0.25">
      <c r="A24" s="1">
        <v>22</v>
      </c>
      <c r="B24" s="10">
        <v>39.299999999999997</v>
      </c>
      <c r="C24" s="10">
        <v>37.700000000000003</v>
      </c>
      <c r="D24" s="10">
        <v>36.6</v>
      </c>
      <c r="E24" s="10">
        <v>35</v>
      </c>
      <c r="F24" s="10">
        <v>36.200000000000003</v>
      </c>
      <c r="G24" s="8">
        <f t="shared" si="11"/>
        <v>2</v>
      </c>
      <c r="O24" s="6">
        <f t="shared" si="12"/>
        <v>2.1587033144922914</v>
      </c>
      <c r="P24" s="6">
        <f t="shared" si="13"/>
        <v>0.93273790530888334</v>
      </c>
      <c r="Q24">
        <f t="shared" si="14"/>
        <v>2</v>
      </c>
      <c r="Z24" s="6">
        <f t="shared" si="15"/>
        <v>1.6675674649020953</v>
      </c>
      <c r="AA24" s="6">
        <f t="shared" si="16"/>
        <v>1.0290673407686837</v>
      </c>
      <c r="AB24">
        <f t="shared" si="17"/>
        <v>2</v>
      </c>
      <c r="AK24" s="6">
        <f t="shared" si="18"/>
        <v>1.5329709716755888</v>
      </c>
      <c r="AL24" s="6">
        <f t="shared" si="19"/>
        <v>1.0943605438794</v>
      </c>
      <c r="AM24">
        <f t="shared" si="20"/>
        <v>2</v>
      </c>
      <c r="AV24" s="6">
        <f t="shared" si="21"/>
        <v>1.40953893170781</v>
      </c>
      <c r="AW24" s="6">
        <f t="shared" si="22"/>
        <v>1.1683499267114044</v>
      </c>
      <c r="AX24">
        <f t="shared" si="23"/>
        <v>2</v>
      </c>
      <c r="AY24" s="1"/>
      <c r="BG24" s="6">
        <f t="shared" si="24"/>
        <v>1.2148869960712942</v>
      </c>
      <c r="BH24" s="6">
        <f t="shared" si="25"/>
        <v>1.1683499267114044</v>
      </c>
      <c r="BI24" s="8">
        <f t="shared" si="26"/>
        <v>2</v>
      </c>
      <c r="BJ24" s="1">
        <v>22</v>
      </c>
      <c r="BR24" s="6">
        <f t="shared" si="27"/>
        <v>1.2734738070294456</v>
      </c>
      <c r="BS24" s="6">
        <f t="shared" si="28"/>
        <v>1.095686013767611</v>
      </c>
      <c r="BT24" s="7">
        <f t="shared" si="29"/>
        <v>2</v>
      </c>
      <c r="BU24" s="1">
        <v>22</v>
      </c>
    </row>
    <row r="25" spans="1:73" x14ac:dyDescent="0.25">
      <c r="A25" s="1">
        <v>23</v>
      </c>
      <c r="B25" s="10">
        <v>39.200000000000003</v>
      </c>
      <c r="C25" s="10">
        <v>37.299999999999997</v>
      </c>
      <c r="D25" s="10">
        <v>36.799999999999997</v>
      </c>
      <c r="E25" s="10">
        <v>36.1</v>
      </c>
      <c r="F25" s="10">
        <v>35.9</v>
      </c>
      <c r="G25" s="8">
        <f t="shared" si="11"/>
        <v>2</v>
      </c>
      <c r="O25" s="6">
        <f t="shared" si="12"/>
        <v>2.5278449319529122</v>
      </c>
      <c r="P25" s="6">
        <f t="shared" si="13"/>
        <v>1.5620499351813326</v>
      </c>
      <c r="Q25">
        <f t="shared" si="14"/>
        <v>2</v>
      </c>
      <c r="Z25" s="6">
        <f t="shared" si="15"/>
        <v>1.8836882040295331</v>
      </c>
      <c r="AA25" s="6">
        <f t="shared" si="16"/>
        <v>1.0241970473677122</v>
      </c>
      <c r="AB25">
        <f t="shared" si="17"/>
        <v>2</v>
      </c>
      <c r="AK25" s="6">
        <f t="shared" si="18"/>
        <v>1.8116904322268308</v>
      </c>
      <c r="AL25" s="6">
        <f t="shared" si="19"/>
        <v>1.0366412108342995</v>
      </c>
      <c r="AM25">
        <f t="shared" si="20"/>
        <v>2</v>
      </c>
      <c r="AV25" s="6">
        <f t="shared" si="21"/>
        <v>1.7569291391516084</v>
      </c>
      <c r="AW25" s="6">
        <f t="shared" si="22"/>
        <v>1.0479501161712752</v>
      </c>
      <c r="AX25">
        <f t="shared" si="23"/>
        <v>2</v>
      </c>
      <c r="AY25" s="1"/>
      <c r="BG25" s="6">
        <f t="shared" si="24"/>
        <v>1.6182328898988618</v>
      </c>
      <c r="BH25" s="6">
        <f t="shared" si="25"/>
        <v>1.0479501161712752</v>
      </c>
      <c r="BI25" s="8">
        <f t="shared" si="26"/>
        <v>2</v>
      </c>
      <c r="BJ25" s="1">
        <v>23</v>
      </c>
      <c r="BR25" s="6">
        <f t="shared" si="27"/>
        <v>1.67628081041689</v>
      </c>
      <c r="BS25" s="6">
        <f t="shared" si="28"/>
        <v>1.1756339321205582</v>
      </c>
      <c r="BT25" s="7">
        <f t="shared" si="29"/>
        <v>2</v>
      </c>
      <c r="BU25" s="1">
        <v>23</v>
      </c>
    </row>
    <row r="26" spans="1:73" x14ac:dyDescent="0.25">
      <c r="A26" s="1">
        <v>24</v>
      </c>
      <c r="B26" s="10">
        <v>40</v>
      </c>
      <c r="C26" s="10">
        <v>36.700000000000003</v>
      </c>
      <c r="D26" s="10">
        <v>35.799999999999997</v>
      </c>
      <c r="E26" s="10">
        <v>34.9</v>
      </c>
      <c r="F26" s="10">
        <v>35.9</v>
      </c>
      <c r="G26" s="8">
        <f t="shared" si="11"/>
        <v>2</v>
      </c>
      <c r="O26" s="6">
        <f t="shared" si="12"/>
        <v>2.7477263328068191</v>
      </c>
      <c r="P26" s="6">
        <f t="shared" si="13"/>
        <v>1.8439088914585786</v>
      </c>
      <c r="Q26">
        <f t="shared" si="14"/>
        <v>2</v>
      </c>
      <c r="Z26" s="6">
        <f t="shared" si="15"/>
        <v>2.2711849880624011</v>
      </c>
      <c r="AA26" s="6">
        <f t="shared" si="16"/>
        <v>1.7423106090773233</v>
      </c>
      <c r="AB26">
        <f t="shared" si="17"/>
        <v>2</v>
      </c>
      <c r="AK26" s="6">
        <f t="shared" si="18"/>
        <v>2.230595336576211</v>
      </c>
      <c r="AL26" s="6">
        <f t="shared" si="19"/>
        <v>1.7443121853613248</v>
      </c>
      <c r="AM26">
        <f t="shared" si="20"/>
        <v>2</v>
      </c>
      <c r="AV26" s="6">
        <f t="shared" si="21"/>
        <v>2.1584253519637859</v>
      </c>
      <c r="AW26" s="6">
        <f t="shared" si="22"/>
        <v>1.7732781043753596</v>
      </c>
      <c r="AX26">
        <f t="shared" si="23"/>
        <v>2</v>
      </c>
      <c r="AY26" s="1"/>
      <c r="BG26" s="6">
        <f t="shared" si="24"/>
        <v>2.0334801012830317</v>
      </c>
      <c r="BH26" s="6">
        <f t="shared" si="25"/>
        <v>1.7732781043753596</v>
      </c>
      <c r="BI26" s="8">
        <f t="shared" si="26"/>
        <v>2</v>
      </c>
      <c r="BJ26" s="1">
        <v>24</v>
      </c>
      <c r="BR26" s="6">
        <f t="shared" si="27"/>
        <v>2.0999803226154006</v>
      </c>
      <c r="BS26" s="6">
        <f t="shared" si="28"/>
        <v>1.6905585343981018</v>
      </c>
      <c r="BT26" s="7">
        <f t="shared" si="29"/>
        <v>2</v>
      </c>
      <c r="BU26" s="1">
        <v>24</v>
      </c>
    </row>
    <row r="27" spans="1:73" x14ac:dyDescent="0.25">
      <c r="A27" s="1">
        <v>25</v>
      </c>
      <c r="B27" s="10">
        <v>40.1</v>
      </c>
      <c r="C27" s="10">
        <v>37.700000000000003</v>
      </c>
      <c r="D27" s="10">
        <v>36.799999999999997</v>
      </c>
      <c r="E27" s="10">
        <v>36.1</v>
      </c>
      <c r="F27" s="10">
        <v>35.9</v>
      </c>
      <c r="G27" s="8">
        <f t="shared" si="11"/>
        <v>2</v>
      </c>
      <c r="O27" s="6">
        <f t="shared" si="12"/>
        <v>3.3045423283716659</v>
      </c>
      <c r="P27" s="6">
        <f t="shared" si="13"/>
        <v>1.1874342087037935</v>
      </c>
      <c r="Q27">
        <f t="shared" si="14"/>
        <v>2</v>
      </c>
      <c r="Z27" s="6">
        <f t="shared" si="15"/>
        <v>2.6945836876964901</v>
      </c>
      <c r="AA27" s="6">
        <f t="shared" si="16"/>
        <v>0.72435756194784884</v>
      </c>
      <c r="AB27">
        <f t="shared" si="17"/>
        <v>2</v>
      </c>
      <c r="AK27" s="6">
        <f t="shared" si="18"/>
        <v>2.5959369963250096</v>
      </c>
      <c r="AL27" s="6">
        <f t="shared" si="19"/>
        <v>0.67351688917205443</v>
      </c>
      <c r="AM27">
        <f t="shared" si="20"/>
        <v>2</v>
      </c>
      <c r="AV27" s="6">
        <f t="shared" si="21"/>
        <v>2.5081467261705428</v>
      </c>
      <c r="AW27" s="6">
        <f t="shared" si="22"/>
        <v>0.62894186300167743</v>
      </c>
      <c r="AX27">
        <f t="shared" si="23"/>
        <v>2</v>
      </c>
      <c r="AY27" s="1"/>
      <c r="BG27" s="6">
        <f t="shared" si="24"/>
        <v>2.3319023553831171</v>
      </c>
      <c r="BH27" s="6">
        <f t="shared" si="25"/>
        <v>0.62894186300167743</v>
      </c>
      <c r="BI27" s="8">
        <f t="shared" si="26"/>
        <v>2</v>
      </c>
      <c r="BJ27" s="1">
        <v>25</v>
      </c>
      <c r="BR27" s="6">
        <f t="shared" si="27"/>
        <v>2.4003615430159857</v>
      </c>
      <c r="BS27" s="6">
        <f t="shared" si="28"/>
        <v>0.78964784162423407</v>
      </c>
      <c r="BT27" s="7">
        <f t="shared" si="29"/>
        <v>2</v>
      </c>
      <c r="BU27" s="1">
        <v>25</v>
      </c>
    </row>
    <row r="28" spans="1:73" x14ac:dyDescent="0.25">
      <c r="A28" s="1">
        <v>26</v>
      </c>
      <c r="B28" s="10">
        <v>41</v>
      </c>
      <c r="C28" s="10">
        <v>38</v>
      </c>
      <c r="D28" s="10">
        <v>37.700000000000003</v>
      </c>
      <c r="E28" s="10">
        <v>37</v>
      </c>
      <c r="F28" s="10">
        <v>36.200000000000003</v>
      </c>
      <c r="G28" s="8">
        <f t="shared" si="11"/>
        <v>2</v>
      </c>
      <c r="O28" s="6">
        <f t="shared" si="12"/>
        <v>4.7339201514178528</v>
      </c>
      <c r="P28" s="6">
        <f t="shared" si="13"/>
        <v>2.3237900077244507</v>
      </c>
      <c r="Q28">
        <f t="shared" si="14"/>
        <v>2</v>
      </c>
      <c r="Z28" s="6">
        <f t="shared" si="15"/>
        <v>4.1362158127931394</v>
      </c>
      <c r="AA28" s="6">
        <f t="shared" si="16"/>
        <v>2.1752785418639893</v>
      </c>
      <c r="AB28">
        <f t="shared" si="17"/>
        <v>2</v>
      </c>
      <c r="AK28" s="6">
        <f t="shared" si="18"/>
        <v>4.0359495647107542</v>
      </c>
      <c r="AL28" s="6">
        <f t="shared" si="19"/>
        <v>2.1242940003681254</v>
      </c>
      <c r="AM28">
        <f t="shared" si="20"/>
        <v>2</v>
      </c>
      <c r="AV28" s="6">
        <f t="shared" si="21"/>
        <v>3.9523157768579189</v>
      </c>
      <c r="AW28" s="6">
        <f t="shared" si="22"/>
        <v>2.0691441082535187</v>
      </c>
      <c r="AX28">
        <f t="shared" si="23"/>
        <v>2</v>
      </c>
      <c r="AY28" s="1"/>
      <c r="BG28" s="6">
        <f t="shared" si="24"/>
        <v>3.7791948943639802</v>
      </c>
      <c r="BH28" s="6">
        <f t="shared" si="25"/>
        <v>2.0691441082535187</v>
      </c>
      <c r="BI28" s="8">
        <f t="shared" si="26"/>
        <v>2</v>
      </c>
      <c r="BJ28" s="1">
        <v>26</v>
      </c>
      <c r="BR28" s="6">
        <f t="shared" si="27"/>
        <v>3.8417454710668695</v>
      </c>
      <c r="BS28" s="6">
        <f t="shared" si="28"/>
        <v>2.1920246999544499</v>
      </c>
      <c r="BT28" s="7">
        <f t="shared" si="29"/>
        <v>2</v>
      </c>
      <c r="BU28" s="1">
        <v>26</v>
      </c>
    </row>
    <row r="29" spans="1:73" x14ac:dyDescent="0.25">
      <c r="A29" s="1">
        <v>27</v>
      </c>
      <c r="B29" s="10">
        <v>39.9</v>
      </c>
      <c r="C29" s="10">
        <v>38.1</v>
      </c>
      <c r="D29" s="10">
        <v>35.9</v>
      </c>
      <c r="E29" s="10">
        <v>35.799999999999997</v>
      </c>
      <c r="F29" s="10">
        <v>35.299999999999997</v>
      </c>
      <c r="G29" s="8">
        <f t="shared" si="11"/>
        <v>2</v>
      </c>
      <c r="O29" s="6">
        <f t="shared" si="12"/>
        <v>3.2403703492039311</v>
      </c>
      <c r="P29" s="6">
        <f t="shared" si="13"/>
        <v>1.6093476939431104</v>
      </c>
      <c r="Q29">
        <f t="shared" si="14"/>
        <v>2</v>
      </c>
      <c r="Z29" s="6">
        <f t="shared" si="15"/>
        <v>2.6880813324748947</v>
      </c>
      <c r="AA29" s="6">
        <f t="shared" si="16"/>
        <v>1.0075564837899693</v>
      </c>
      <c r="AB29">
        <f t="shared" si="17"/>
        <v>2</v>
      </c>
      <c r="AK29" s="6">
        <f t="shared" si="18"/>
        <v>2.5963649803352205</v>
      </c>
      <c r="AL29" s="6">
        <f t="shared" si="19"/>
        <v>0.97653724967355693</v>
      </c>
      <c r="AM29">
        <f t="shared" si="20"/>
        <v>2</v>
      </c>
      <c r="AV29" s="6">
        <f t="shared" si="21"/>
        <v>2.5129265807022683</v>
      </c>
      <c r="AW29" s="6">
        <f t="shared" si="22"/>
        <v>0.95409889903577649</v>
      </c>
      <c r="AX29">
        <f t="shared" si="23"/>
        <v>2</v>
      </c>
      <c r="AY29" s="1"/>
      <c r="BG29" s="6">
        <f t="shared" si="24"/>
        <v>2.3594193150290672</v>
      </c>
      <c r="BH29" s="6">
        <f t="shared" si="25"/>
        <v>0.95409889903577649</v>
      </c>
      <c r="BI29" s="8">
        <f t="shared" si="26"/>
        <v>2</v>
      </c>
      <c r="BJ29" s="1">
        <v>27</v>
      </c>
      <c r="BR29" s="6">
        <f t="shared" si="27"/>
        <v>2.4218529891028555</v>
      </c>
      <c r="BS29" s="6">
        <f t="shared" si="28"/>
        <v>1.0355832186119478</v>
      </c>
      <c r="BT29" s="7">
        <f t="shared" si="29"/>
        <v>2</v>
      </c>
      <c r="BU29" s="1">
        <v>27</v>
      </c>
    </row>
    <row r="30" spans="1:73" x14ac:dyDescent="0.25">
      <c r="A30" s="1">
        <v>28</v>
      </c>
      <c r="B30" s="10">
        <v>41.1</v>
      </c>
      <c r="C30" s="10">
        <v>37.299999999999997</v>
      </c>
      <c r="D30" s="10">
        <v>36.6</v>
      </c>
      <c r="E30" s="10">
        <v>35.9</v>
      </c>
      <c r="F30" s="10">
        <v>35</v>
      </c>
      <c r="G30" s="8">
        <f t="shared" si="11"/>
        <v>2</v>
      </c>
      <c r="O30" s="6">
        <f t="shared" si="12"/>
        <v>4.1364235759892898</v>
      </c>
      <c r="P30" s="6">
        <f t="shared" si="13"/>
        <v>1.9390719429665326</v>
      </c>
      <c r="Q30">
        <f t="shared" si="14"/>
        <v>2</v>
      </c>
      <c r="Z30" s="6">
        <f t="shared" si="15"/>
        <v>3.5851473121756121</v>
      </c>
      <c r="AA30" s="6">
        <f t="shared" si="16"/>
        <v>1.5911746399103706</v>
      </c>
      <c r="AB30">
        <f t="shared" si="17"/>
        <v>2</v>
      </c>
      <c r="AK30" s="6">
        <f t="shared" si="18"/>
        <v>3.5033317475416648</v>
      </c>
      <c r="AL30" s="6">
        <f t="shared" si="19"/>
        <v>1.5190868967903033</v>
      </c>
      <c r="AM30">
        <f t="shared" si="20"/>
        <v>2</v>
      </c>
      <c r="AV30" s="6">
        <f t="shared" si="21"/>
        <v>3.4144984990478475</v>
      </c>
      <c r="AW30" s="6">
        <f t="shared" si="22"/>
        <v>1.4640568991258922</v>
      </c>
      <c r="AX30">
        <f t="shared" si="23"/>
        <v>2</v>
      </c>
      <c r="AY30" s="1"/>
      <c r="BG30" s="6">
        <f t="shared" si="24"/>
        <v>3.2452126214899528</v>
      </c>
      <c r="BH30" s="6">
        <f t="shared" si="25"/>
        <v>1.4640568991258922</v>
      </c>
      <c r="BI30" s="8">
        <f t="shared" si="26"/>
        <v>2</v>
      </c>
      <c r="BJ30" s="1">
        <v>28</v>
      </c>
      <c r="BR30" s="6">
        <f t="shared" si="27"/>
        <v>3.3415985683106104</v>
      </c>
      <c r="BS30" s="6">
        <f t="shared" si="28"/>
        <v>1.4625659880283535</v>
      </c>
      <c r="BT30" s="7">
        <f t="shared" si="29"/>
        <v>2</v>
      </c>
      <c r="BU30" s="1">
        <v>28</v>
      </c>
    </row>
    <row r="31" spans="1:73" x14ac:dyDescent="0.25">
      <c r="A31" s="1">
        <v>29</v>
      </c>
      <c r="B31" s="10">
        <v>40</v>
      </c>
      <c r="C31" s="10">
        <v>37.5</v>
      </c>
      <c r="D31" s="10">
        <v>36.700000000000003</v>
      </c>
      <c r="E31" s="10">
        <v>35.9</v>
      </c>
      <c r="F31" s="10">
        <v>34.9</v>
      </c>
      <c r="G31" s="8">
        <f t="shared" si="11"/>
        <v>2</v>
      </c>
      <c r="O31" s="6">
        <f t="shared" si="12"/>
        <v>3.2588341473600666</v>
      </c>
      <c r="P31" s="6">
        <f t="shared" si="13"/>
        <v>1.5588457268119893</v>
      </c>
      <c r="Q31">
        <f t="shared" si="14"/>
        <v>2</v>
      </c>
      <c r="Z31" s="6">
        <f t="shared" si="15"/>
        <v>2.7075415509277061</v>
      </c>
      <c r="AA31" s="6">
        <f t="shared" si="16"/>
        <v>0.85352410707638959</v>
      </c>
      <c r="AB31">
        <f t="shared" si="17"/>
        <v>2</v>
      </c>
      <c r="AK31" s="6">
        <f t="shared" si="18"/>
        <v>2.6210684844162322</v>
      </c>
      <c r="AL31" s="6">
        <f t="shared" si="19"/>
        <v>0.7978878367289417</v>
      </c>
      <c r="AM31">
        <f t="shared" si="20"/>
        <v>2</v>
      </c>
      <c r="AV31" s="6">
        <f t="shared" si="21"/>
        <v>2.5406298431688161</v>
      </c>
      <c r="AW31" s="6">
        <f t="shared" si="22"/>
        <v>0.75099195712576594</v>
      </c>
      <c r="AX31">
        <f t="shared" si="23"/>
        <v>2</v>
      </c>
      <c r="AY31" s="1"/>
      <c r="BG31" s="6">
        <f t="shared" si="24"/>
        <v>2.3831883636967328</v>
      </c>
      <c r="BH31" s="6">
        <f t="shared" si="25"/>
        <v>0.75099195712576594</v>
      </c>
      <c r="BI31" s="8">
        <f t="shared" si="26"/>
        <v>2</v>
      </c>
      <c r="BJ31" s="1">
        <v>29</v>
      </c>
      <c r="BR31" s="6">
        <f t="shared" si="27"/>
        <v>2.480452504705374</v>
      </c>
      <c r="BS31" s="6">
        <f t="shared" si="28"/>
        <v>0.80851867259855337</v>
      </c>
      <c r="BT31" s="7">
        <f t="shared" si="29"/>
        <v>2</v>
      </c>
      <c r="BU31" s="1">
        <v>29</v>
      </c>
    </row>
    <row r="32" spans="1:73" x14ac:dyDescent="0.25">
      <c r="O32" s="6"/>
      <c r="P32" s="6"/>
    </row>
    <row r="37" spans="1:90" x14ac:dyDescent="0.25">
      <c r="H37" s="1" t="s">
        <v>5</v>
      </c>
      <c r="O37" t="s">
        <v>8</v>
      </c>
      <c r="AA37" t="s">
        <v>12</v>
      </c>
      <c r="AM37" t="s">
        <v>13</v>
      </c>
      <c r="AY37" t="s">
        <v>14</v>
      </c>
      <c r="BK37" t="s">
        <v>15</v>
      </c>
    </row>
    <row r="38" spans="1:90" x14ac:dyDescent="0.25">
      <c r="A38" s="1" t="s">
        <v>19</v>
      </c>
      <c r="B38" s="1" t="s">
        <v>0</v>
      </c>
      <c r="C38" s="1" t="s">
        <v>1</v>
      </c>
      <c r="D38" s="1" t="s">
        <v>2</v>
      </c>
      <c r="E38" s="1" t="s">
        <v>3</v>
      </c>
      <c r="F38" s="1" t="s">
        <v>4</v>
      </c>
      <c r="H38" t="s">
        <v>6</v>
      </c>
      <c r="I38" s="2">
        <v>37.4</v>
      </c>
      <c r="J38" s="2">
        <v>36.9</v>
      </c>
      <c r="K38" s="2">
        <v>36.5</v>
      </c>
      <c r="L38" s="2">
        <v>34.4</v>
      </c>
      <c r="M38" s="2">
        <v>36</v>
      </c>
      <c r="O38" t="s">
        <v>9</v>
      </c>
      <c r="P38" t="s">
        <v>10</v>
      </c>
      <c r="Q38" t="s">
        <v>17</v>
      </c>
      <c r="R38" s="3" t="s">
        <v>11</v>
      </c>
      <c r="T38" t="s">
        <v>6</v>
      </c>
      <c r="U38" s="6">
        <f>AVERAGE(B$39,B$42,B$44,B$53)</f>
        <v>37.424999999999997</v>
      </c>
      <c r="V38" s="6">
        <f t="shared" ref="V38:Y38" si="30">AVERAGE(C$39,C$42,C$44,C$53)</f>
        <v>36.674999999999997</v>
      </c>
      <c r="W38" s="6">
        <f t="shared" si="30"/>
        <v>36.075000000000003</v>
      </c>
      <c r="X38" s="6">
        <f t="shared" si="30"/>
        <v>34.975000000000001</v>
      </c>
      <c r="Y38" s="6">
        <f t="shared" si="30"/>
        <v>35.9</v>
      </c>
      <c r="AA38" t="s">
        <v>9</v>
      </c>
      <c r="AB38" t="s">
        <v>10</v>
      </c>
      <c r="AC38" t="s">
        <v>17</v>
      </c>
      <c r="AD38" s="3" t="s">
        <v>11</v>
      </c>
      <c r="AF38" t="s">
        <v>6</v>
      </c>
      <c r="AG38" s="6">
        <f>AVERAGE(B$39,B$42,B$44,B$53)</f>
        <v>37.424999999999997</v>
      </c>
      <c r="AH38" s="6">
        <f t="shared" ref="AH38:AK38" si="31">AVERAGE(C$39,C$42,C$44,C$53)</f>
        <v>36.674999999999997</v>
      </c>
      <c r="AI38" s="6">
        <f t="shared" si="31"/>
        <v>36.075000000000003</v>
      </c>
      <c r="AJ38" s="6">
        <f t="shared" si="31"/>
        <v>34.975000000000001</v>
      </c>
      <c r="AK38" s="6">
        <f t="shared" si="31"/>
        <v>35.9</v>
      </c>
      <c r="AM38" t="s">
        <v>9</v>
      </c>
      <c r="AN38" t="s">
        <v>10</v>
      </c>
      <c r="AO38" t="s">
        <v>17</v>
      </c>
      <c r="AP38" s="3" t="s">
        <v>11</v>
      </c>
      <c r="AR38" t="s">
        <v>6</v>
      </c>
      <c r="AS38">
        <f>AVERAGE(B$39,B$42,B$44,B$51,B$53)</f>
        <v>37.54</v>
      </c>
      <c r="AT38">
        <f t="shared" ref="AT38:AW38" si="32">AVERAGE(C$39,C$42,C$44,C$51,C$53)</f>
        <v>36.739999999999995</v>
      </c>
      <c r="AU38">
        <f t="shared" si="32"/>
        <v>36.22</v>
      </c>
      <c r="AV38">
        <f t="shared" si="32"/>
        <v>35</v>
      </c>
      <c r="AW38">
        <f t="shared" si="32"/>
        <v>35.92</v>
      </c>
      <c r="AY38" t="s">
        <v>9</v>
      </c>
      <c r="AZ38" t="s">
        <v>10</v>
      </c>
      <c r="BA38" t="s">
        <v>17</v>
      </c>
      <c r="BB38" s="3" t="s">
        <v>11</v>
      </c>
      <c r="BD38" t="s">
        <v>6</v>
      </c>
      <c r="BE38">
        <f>AVERAGE(B$39,B$42,B$44,B$51,B$53)</f>
        <v>37.54</v>
      </c>
      <c r="BF38">
        <f t="shared" ref="BF38:BI38" si="33">AVERAGE(C$39,C$42,C$44,C$51,C$53)</f>
        <v>36.739999999999995</v>
      </c>
      <c r="BG38">
        <f t="shared" si="33"/>
        <v>36.22</v>
      </c>
      <c r="BH38">
        <f t="shared" si="33"/>
        <v>35</v>
      </c>
      <c r="BI38">
        <f t="shared" si="33"/>
        <v>35.92</v>
      </c>
      <c r="BK38" t="s">
        <v>9</v>
      </c>
      <c r="BL38" t="s">
        <v>10</v>
      </c>
      <c r="BM38" t="s">
        <v>17</v>
      </c>
      <c r="BN38" s="3" t="s">
        <v>11</v>
      </c>
      <c r="BP38" t="s">
        <v>6</v>
      </c>
      <c r="BQ38">
        <f>AVERAGE(B$39,B$42,B$44,B$51,B$53)</f>
        <v>37.54</v>
      </c>
      <c r="BR38">
        <f t="shared" ref="BR38:BU38" si="34">AVERAGE(C$39,C$42,C$44,C$51,C$53)</f>
        <v>36.739999999999995</v>
      </c>
      <c r="BS38">
        <f t="shared" si="34"/>
        <v>36.22</v>
      </c>
      <c r="BT38">
        <f t="shared" si="34"/>
        <v>35</v>
      </c>
      <c r="BU38">
        <f t="shared" si="34"/>
        <v>35.92</v>
      </c>
      <c r="BZ38" s="3"/>
      <c r="CL38" s="3"/>
    </row>
    <row r="39" spans="1:90" x14ac:dyDescent="0.25">
      <c r="A39" s="1">
        <v>1</v>
      </c>
      <c r="B39" s="2">
        <v>37.4</v>
      </c>
      <c r="C39" s="2">
        <v>36.9</v>
      </c>
      <c r="D39" s="2">
        <v>36.5</v>
      </c>
      <c r="E39" s="2">
        <v>34.4</v>
      </c>
      <c r="F39" s="2">
        <v>36</v>
      </c>
      <c r="G39" s="8">
        <f>IF(MIN($BK39:$BM39) = $BK39, 1, IF(MIN($BK39:$BM39) = $BL39, 2, 3))</f>
        <v>1</v>
      </c>
      <c r="H39" t="s">
        <v>7</v>
      </c>
      <c r="I39" s="2">
        <v>40</v>
      </c>
      <c r="J39" s="2">
        <v>38</v>
      </c>
      <c r="K39" s="2">
        <v>37.1</v>
      </c>
      <c r="L39" s="2">
        <v>35</v>
      </c>
      <c r="M39" s="2">
        <v>36</v>
      </c>
      <c r="O39" s="6">
        <f>SQRT(SUMXMY2($I$38:$M$38,$B39:$F39))</f>
        <v>0</v>
      </c>
      <c r="P39" s="6">
        <f>SQRT(SUMXMY2($I$39:$M$39,$B39:$F39))</f>
        <v>2.9478805945967372</v>
      </c>
      <c r="Q39" s="6">
        <f>SQRT(SUMXMY2($I$40:$M$40,$B39:$F39))</f>
        <v>1.0862780491200252</v>
      </c>
      <c r="R39">
        <f>IF(MIN(O39:Q39) = O39, 1, IF(MIN(O39:Q39) = P39, 2, 3))</f>
        <v>1</v>
      </c>
      <c r="S39" s="1">
        <v>1</v>
      </c>
      <c r="T39" t="s">
        <v>7</v>
      </c>
      <c r="U39" s="6">
        <f>AVERAGE(B$40,B$45,B$50,B$55:B$58,B$60:B$67)</f>
        <v>40.13333333333334</v>
      </c>
      <c r="V39" s="6">
        <f t="shared" ref="V39:Y39" si="35">AVERAGE(C$40,C$45,C$50,C$55:C$58,C$60:C$67)</f>
        <v>37.926666666666662</v>
      </c>
      <c r="W39" s="6">
        <f t="shared" si="35"/>
        <v>36.940000000000012</v>
      </c>
      <c r="X39" s="6">
        <f t="shared" si="35"/>
        <v>35.620000000000005</v>
      </c>
      <c r="Y39" s="6">
        <f t="shared" si="35"/>
        <v>35.679999999999993</v>
      </c>
      <c r="AA39" s="6">
        <f>SQRT(SUMXMY2($U$38:$Y$38,$B39:$F39))</f>
        <v>0.75663729752107889</v>
      </c>
      <c r="AB39" s="6">
        <f>SQRT(SUMXMY2($U$39:$Y$39,$B39:$F39))</f>
        <v>3.2108496625590592</v>
      </c>
      <c r="AC39" s="6">
        <f>SQRT(SUMXMY2($U$40:$Y$40,$B39:$F39))</f>
        <v>1.6591262760863066</v>
      </c>
      <c r="AD39">
        <f>IF(MIN(AA39:AC39) = AA39, 1, IF(MIN(AA39:AC39) = AB39, 2, 3))</f>
        <v>1</v>
      </c>
      <c r="AF39" t="s">
        <v>7</v>
      </c>
      <c r="AG39" s="6">
        <f>AVERAGE(B$40,B$45,B$50,B$55,B$56,B$57,B$62:B$67)</f>
        <v>40.366666666666667</v>
      </c>
      <c r="AH39" s="6">
        <f t="shared" ref="AH39:AK39" si="36">AVERAGE(C$40,C$45,C$50,C$55,C$56,C$57,C$62:C$67)</f>
        <v>37.975000000000001</v>
      </c>
      <c r="AI39" s="6">
        <f t="shared" si="36"/>
        <v>37.008333333333333</v>
      </c>
      <c r="AJ39" s="6">
        <f t="shared" si="36"/>
        <v>35.674999999999997</v>
      </c>
      <c r="AK39" s="6">
        <f t="shared" si="36"/>
        <v>35.516666666666666</v>
      </c>
      <c r="AM39" s="6">
        <f>SQRT(SUMXMY2($AG$38:$AK$38,$B39:$F39))</f>
        <v>0.75663729752107889</v>
      </c>
      <c r="AN39" s="6">
        <f>SQRT(SUMXMY2($AG$39:$AK$39,$B39:$F39))</f>
        <v>3.4748201392302325</v>
      </c>
      <c r="AO39" s="6">
        <f>SQRT(SUMXMY2($AG$40:$AK$40,$B39:$F39))</f>
        <v>1.7675075219745775</v>
      </c>
      <c r="AP39">
        <f>IF(MIN(AM39:AO39) = AM39, 1, IF(MIN(AM39:AO39) = AN39, 2, 3))</f>
        <v>1</v>
      </c>
      <c r="AR39" t="s">
        <v>7</v>
      </c>
      <c r="AS39" s="6">
        <f>AVERAGE(B$40,B$50,B$55,B$56,B$63:B$67)</f>
        <v>40.56666666666667</v>
      </c>
      <c r="AT39" s="6">
        <f t="shared" ref="AT39:AW39" si="37">AVERAGE(C$40,C$50,C$55,C$56,C$63:C$67)</f>
        <v>38.111111111111114</v>
      </c>
      <c r="AU39" s="6">
        <f t="shared" si="37"/>
        <v>37.12222222222222</v>
      </c>
      <c r="AV39" s="6">
        <f t="shared" si="37"/>
        <v>36.022222222222211</v>
      </c>
      <c r="AW39" s="6">
        <f t="shared" si="37"/>
        <v>35.200000000000003</v>
      </c>
      <c r="AY39" s="6">
        <f>SQRT(SUMXMY2($AS$38:$AW$38,$B39:$F39))</f>
        <v>0.7000000000000024</v>
      </c>
      <c r="AZ39" s="6">
        <f>SQRT(SUMXMY2($AS$39:$AW$39,$B39:$F39))</f>
        <v>3.8927282634847939</v>
      </c>
      <c r="BA39" s="6">
        <f>SQRT(SUMXMY2($AS$40:$AW$40,$B39:$F39))</f>
        <v>1.922440578477733</v>
      </c>
      <c r="BB39">
        <f>IF(MIN(AY39:BA39) = AY39, 1, IF(MIN(AY39:BA39) = AZ39, 2, 3))</f>
        <v>1</v>
      </c>
      <c r="BD39" t="s">
        <v>7</v>
      </c>
      <c r="BE39" s="6">
        <f>AVERAGE(B$50,B$55,B$56,B$63:B$67)</f>
        <v>40.637500000000003</v>
      </c>
      <c r="BF39" s="6">
        <f t="shared" ref="BF39:BI39" si="38">AVERAGE(C$50,C$55,C$56,C$63:C$67)</f>
        <v>38.125</v>
      </c>
      <c r="BG39" s="6">
        <f t="shared" si="38"/>
        <v>37.125</v>
      </c>
      <c r="BH39" s="6">
        <f t="shared" si="38"/>
        <v>36.15</v>
      </c>
      <c r="BI39" s="6">
        <f t="shared" si="38"/>
        <v>35.1</v>
      </c>
      <c r="BK39" s="6">
        <f>SQRT(SUMXMY2($BE$38:$BI$38,$B39:$F39))</f>
        <v>0.7000000000000024</v>
      </c>
      <c r="BL39" s="6">
        <f>SQRT(SUMXMY2($BE$39:$BI$39,$B39:$F39))</f>
        <v>4.0305280361262881</v>
      </c>
      <c r="BM39" s="6">
        <f>SQRT(SUMXMY2($BE$40:$BI$40,$B39:$F39))</f>
        <v>1.9815950015076333</v>
      </c>
      <c r="BN39" s="8">
        <f>IF(MIN($BK39:$BM39) = $BK39, 1, IF(MIN($BK39:$BM39) = $BL39, 2, 3))</f>
        <v>1</v>
      </c>
      <c r="BO39" s="1">
        <v>1</v>
      </c>
      <c r="BP39" t="s">
        <v>7</v>
      </c>
      <c r="BQ39" s="6">
        <f>AVERAGE(B$50,B$55,B$56,B$63:B$67)</f>
        <v>40.637500000000003</v>
      </c>
      <c r="BR39" s="6">
        <f t="shared" ref="BR39:BU39" si="39">AVERAGE(C$50,C$55,C$56,C$63:C$67)</f>
        <v>38.125</v>
      </c>
      <c r="BS39" s="6">
        <f t="shared" si="39"/>
        <v>37.125</v>
      </c>
      <c r="BT39" s="6">
        <f t="shared" si="39"/>
        <v>36.15</v>
      </c>
      <c r="BU39" s="6">
        <f t="shared" si="39"/>
        <v>35.1</v>
      </c>
      <c r="BW39" s="6"/>
      <c r="BX39" s="6"/>
      <c r="BY39" s="6"/>
      <c r="CA39" s="1"/>
    </row>
    <row r="40" spans="1:90" x14ac:dyDescent="0.25">
      <c r="A40" s="1">
        <v>2</v>
      </c>
      <c r="B40" s="9">
        <v>40</v>
      </c>
      <c r="C40" s="9">
        <v>38</v>
      </c>
      <c r="D40" s="9">
        <v>37.1</v>
      </c>
      <c r="E40" s="9">
        <v>35</v>
      </c>
      <c r="F40" s="9">
        <v>36</v>
      </c>
      <c r="G40" s="8">
        <f>IF(MIN($BK40:$BM40) = $BK40, 1, IF(MIN($BK40:$BM40) = $BL40, 2, 3))</f>
        <v>3</v>
      </c>
      <c r="H40" t="s">
        <v>16</v>
      </c>
      <c r="I40" s="2">
        <v>38.200000000000003</v>
      </c>
      <c r="J40" s="2">
        <v>37.4</v>
      </c>
      <c r="K40" s="2">
        <v>36.700000000000003</v>
      </c>
      <c r="L40" s="2">
        <v>34.9</v>
      </c>
      <c r="M40" s="2">
        <v>36</v>
      </c>
      <c r="O40" s="6">
        <f t="shared" ref="O40:O67" si="40">SQRT(SUMXMY2($I$38:$M$38,$B40:$F40))</f>
        <v>2.9478805945967372</v>
      </c>
      <c r="P40" s="6">
        <f t="shared" ref="P40:P67" si="41">SQRT(SUMXMY2($I$39:$M$39,$B40:$F40))</f>
        <v>0</v>
      </c>
      <c r="Q40" s="6">
        <f t="shared" ref="Q40:Q67" si="42">SQRT(SUMXMY2($I$40:$M$40,$B40:$F40))</f>
        <v>1.9416487838947574</v>
      </c>
      <c r="R40">
        <f t="shared" ref="R40:R66" si="43">IF(MIN(O40:Q40) = O40, 1, IF(MIN(O40:Q40) = P40, 2, 3))</f>
        <v>2</v>
      </c>
      <c r="S40" s="1">
        <v>2</v>
      </c>
      <c r="T40" t="s">
        <v>16</v>
      </c>
      <c r="U40">
        <f>AVERAGE(B$41,B$43,B$46:B$49,B$51,B$52,B$54,B$59)</f>
        <v>38.630000000000003</v>
      </c>
      <c r="V40">
        <f t="shared" ref="V40:Y40" si="44">AVERAGE(C$41,C$43,C$46:C$49,C$51,C$52,C$54,C$59)</f>
        <v>37.519999999999996</v>
      </c>
      <c r="W40">
        <f t="shared" si="44"/>
        <v>36.619999999999997</v>
      </c>
      <c r="X40">
        <f t="shared" si="44"/>
        <v>35.230000000000004</v>
      </c>
      <c r="Y40">
        <f t="shared" si="44"/>
        <v>35.61</v>
      </c>
      <c r="AA40" s="6">
        <f t="shared" ref="AA40:AA67" si="45">SQRT(SUMXMY2($U$38:$Y$38,$B40:$F40))</f>
        <v>3.0736785778607394</v>
      </c>
      <c r="AB40" s="6">
        <f t="shared" ref="AB40:AB67" si="46">SQRT(SUMXMY2($U$39:$Y$39,$B40:$F40))</f>
        <v>0.73181661333667813</v>
      </c>
      <c r="AC40" s="6">
        <f t="shared" ref="AC40:AC67" si="47">SQRT(SUMXMY2($U$40:$Y$40,$B40:$F40))</f>
        <v>1.594584585401478</v>
      </c>
      <c r="AD40">
        <f t="shared" ref="AD40:AD66" si="48">IF(MIN(AA40:AC40) = AA40, 1, IF(MIN(AA40:AC40) = AB40, 2, 3))</f>
        <v>2</v>
      </c>
      <c r="AF40" t="s">
        <v>16</v>
      </c>
      <c r="AG40" s="6">
        <f>AVERAGE(B$41,B$43,B$46:B$49,B$51,B$52,B$54,B$58:B$61)</f>
        <v>38.761538461538464</v>
      </c>
      <c r="AH40" s="6">
        <f t="shared" ref="AH40:AK40" si="49">AVERAGE(C$41,C$43,C$46:C$49,C$51,C$52,C$54,C$58:C$61)</f>
        <v>37.569230769230771</v>
      </c>
      <c r="AI40" s="6">
        <f t="shared" si="49"/>
        <v>36.630769230769232</v>
      </c>
      <c r="AJ40" s="6">
        <f t="shared" si="49"/>
        <v>35.269230769230774</v>
      </c>
      <c r="AK40" s="6">
        <f t="shared" si="49"/>
        <v>35.776923076923076</v>
      </c>
      <c r="AM40" s="6">
        <f t="shared" ref="AM40:AM67" si="50">SQRT(SUMXMY2($AG$38:$AK$38,$B40:$F40))</f>
        <v>3.0736785778607394</v>
      </c>
      <c r="AN40" s="6">
        <f t="shared" ref="AN40:AN67" si="51">SQRT(SUMXMY2($AG$39:$AK$39,$B40:$F40))</f>
        <v>0.9125285383665166</v>
      </c>
      <c r="AO40" s="6">
        <f t="shared" ref="AO40:AO67" si="52">SQRT(SUMXMY2($AG$40:$AK$40,$B40:$F40))</f>
        <v>1.4358882783590752</v>
      </c>
      <c r="AP40">
        <f t="shared" ref="AP40:AP66" si="53">IF(MIN(AM40:AO40) = AM40, 1, IF(MIN(AM40:AO40) = AN40, 2, 3))</f>
        <v>2</v>
      </c>
      <c r="AR40" t="s">
        <v>16</v>
      </c>
      <c r="AS40" s="6">
        <f>AVERAGE(B$41,B$43,B$45:B$49,B$52,B$54,B$57:B$62)</f>
        <v>39.013333333333335</v>
      </c>
      <c r="AT40" s="6">
        <f t="shared" ref="AT40:AW40" si="54">AVERAGE(C$41,C$43,C$45:C$49,C$52,C$54,C$57:C$62)</f>
        <v>37.606666666666669</v>
      </c>
      <c r="AU40" s="6">
        <f t="shared" si="54"/>
        <v>36.626666666666665</v>
      </c>
      <c r="AV40" s="6">
        <f t="shared" si="54"/>
        <v>35.153333333333336</v>
      </c>
      <c r="AW40" s="6">
        <f t="shared" si="54"/>
        <v>35.9</v>
      </c>
      <c r="AY40" s="6">
        <f t="shared" ref="AY40:AY67" si="55">SQRT(SUMXMY2($AS$38:$AW$38,$B40:$F40))</f>
        <v>2.9017236257093852</v>
      </c>
      <c r="AZ40" s="6">
        <f t="shared" ref="AZ40:AZ67" si="56">SQRT(SUMXMY2($AS$39:$AW$39,$B40:$F40))</f>
        <v>1.4208760990631333</v>
      </c>
      <c r="BA40" s="6">
        <f t="shared" ref="BA40:BA67" si="57">SQRT(SUMXMY2($AS$40:$AW$40,$B40:$F40))</f>
        <v>1.1771906293280521</v>
      </c>
      <c r="BB40">
        <f t="shared" ref="BB40:BB66" si="58">IF(MIN(AY40:BA40) = AY40, 1, IF(MIN(AY40:BA40) = AZ40, 2, 3))</f>
        <v>3</v>
      </c>
      <c r="BD40" t="s">
        <v>16</v>
      </c>
      <c r="BE40" s="6">
        <f>AVERAGE(B$40,B$41,B$43,B$45:B$49,B$52,B$54,B$57:B$62)</f>
        <v>39.07500000000001</v>
      </c>
      <c r="BF40" s="6">
        <f t="shared" ref="BF40:BI40" si="59">AVERAGE(C$40,C$41,C$43,C$45:C$49,C$52,C$54,C$57:C$62)</f>
        <v>37.631250000000001</v>
      </c>
      <c r="BG40" s="6">
        <f t="shared" si="59"/>
        <v>36.656249999999993</v>
      </c>
      <c r="BH40" s="6">
        <f t="shared" si="59"/>
        <v>35.143749999999997</v>
      </c>
      <c r="BI40" s="6">
        <f t="shared" si="59"/>
        <v>35.90625</v>
      </c>
      <c r="BK40" s="6">
        <f t="shared" ref="BK40:BK67" si="60">SQRT(SUMXMY2($BE$38:$BI$38,$B40:$F40))</f>
        <v>2.9017236257093852</v>
      </c>
      <c r="BL40" s="6">
        <f>SQRT(SUMXMY2($BE$39:$BI$39,$B40:$F40))</f>
        <v>1.5984856114460329</v>
      </c>
      <c r="BM40" s="6">
        <f t="shared" ref="BM40:BM67" si="61">SQRT(SUMXMY2($BE$40:$BI$40,$B40:$F40))</f>
        <v>1.1036162149950441</v>
      </c>
      <c r="BN40" s="8">
        <f>IF(MIN($BK40:$BM40) = $BK40, 1, IF(MIN($BK40:$BM40) = $BL40, 2, 3))</f>
        <v>3</v>
      </c>
      <c r="BO40" s="1">
        <v>2</v>
      </c>
      <c r="BP40" t="s">
        <v>16</v>
      </c>
      <c r="BQ40" s="6">
        <f>AVERAGE(B$40,B$41,B$43,B$45:B$49,B$52,B$54,B$57:B$62)</f>
        <v>39.07500000000001</v>
      </c>
      <c r="BR40" s="6">
        <f t="shared" ref="BR40:BU40" si="62">AVERAGE(C$40,C$41,C$43,C$45:C$49,C$52,C$54,C$57:C$62)</f>
        <v>37.631250000000001</v>
      </c>
      <c r="BS40" s="6">
        <f t="shared" si="62"/>
        <v>36.656249999999993</v>
      </c>
      <c r="BT40" s="6">
        <f t="shared" si="62"/>
        <v>35.143749999999997</v>
      </c>
      <c r="BU40" s="6">
        <f t="shared" si="62"/>
        <v>35.90625</v>
      </c>
      <c r="BW40" s="6"/>
      <c r="BX40" s="6"/>
      <c r="BY40" s="6"/>
      <c r="CA40" s="1"/>
    </row>
    <row r="41" spans="1:90" x14ac:dyDescent="0.25">
      <c r="A41" s="1">
        <v>3</v>
      </c>
      <c r="B41" s="9">
        <v>38.200000000000003</v>
      </c>
      <c r="C41" s="9">
        <v>37.4</v>
      </c>
      <c r="D41" s="9">
        <v>36.700000000000003</v>
      </c>
      <c r="E41" s="9">
        <v>34.9</v>
      </c>
      <c r="F41" s="9">
        <v>36</v>
      </c>
      <c r="G41" s="8">
        <f>IF(MIN($BK41:$BM41) = $BK41, 1, IF(MIN($BK41:$BM41) = $BL41, 2, 3))</f>
        <v>3</v>
      </c>
      <c r="O41" s="6">
        <f t="shared" si="40"/>
        <v>1.0862780491200252</v>
      </c>
      <c r="P41" s="6">
        <f t="shared" si="41"/>
        <v>1.9416487838947574</v>
      </c>
      <c r="Q41" s="6">
        <f t="shared" si="42"/>
        <v>0</v>
      </c>
      <c r="R41">
        <f t="shared" si="43"/>
        <v>3</v>
      </c>
      <c r="S41" s="1">
        <v>3</v>
      </c>
      <c r="AA41" s="6">
        <f t="shared" si="45"/>
        <v>1.2379418403139995</v>
      </c>
      <c r="AB41" s="6">
        <f t="shared" si="46"/>
        <v>2.166461528750415</v>
      </c>
      <c r="AC41" s="6">
        <f t="shared" si="47"/>
        <v>0.68315444813014581</v>
      </c>
      <c r="AD41">
        <f t="shared" si="48"/>
        <v>3</v>
      </c>
      <c r="AM41" s="6">
        <f t="shared" si="50"/>
        <v>1.2379418403139995</v>
      </c>
      <c r="AN41" s="6">
        <f t="shared" si="51"/>
        <v>2.440158806307489</v>
      </c>
      <c r="AO41" s="6">
        <f t="shared" si="52"/>
        <v>0.73133581274673187</v>
      </c>
      <c r="AP41">
        <f t="shared" si="53"/>
        <v>3</v>
      </c>
      <c r="AY41" s="6">
        <f t="shared" si="55"/>
        <v>1.0573551910309107</v>
      </c>
      <c r="AZ41" s="6">
        <f t="shared" si="56"/>
        <v>2.8608468054833738</v>
      </c>
      <c r="BA41" s="6">
        <f t="shared" si="57"/>
        <v>0.88531224874491654</v>
      </c>
      <c r="BB41">
        <f t="shared" si="58"/>
        <v>3</v>
      </c>
      <c r="BK41" s="6">
        <f t="shared" si="60"/>
        <v>1.0573551910309107</v>
      </c>
      <c r="BL41" s="6">
        <f t="shared" ref="BL41:BL67" si="63">SQRT(SUMXMY2($BE$39:$BI$39,$B41:$F41))</f>
        <v>3.0033574962032068</v>
      </c>
      <c r="BM41" s="6">
        <f t="shared" si="61"/>
        <v>0.9429839606271222</v>
      </c>
      <c r="BN41" s="8">
        <f>IF(MIN($BK41:$BM41) = $BK41, 1, IF(MIN($BK41:$BM41) = $BL41, 2, 3))</f>
        <v>3</v>
      </c>
      <c r="BO41" s="1">
        <v>3</v>
      </c>
      <c r="BW41" s="6"/>
      <c r="BX41" s="6"/>
      <c r="BY41" s="6"/>
      <c r="CA41" s="1"/>
    </row>
    <row r="42" spans="1:90" x14ac:dyDescent="0.25">
      <c r="A42" s="1">
        <v>4</v>
      </c>
      <c r="B42" s="2">
        <v>37.4</v>
      </c>
      <c r="C42" s="2">
        <v>36.9</v>
      </c>
      <c r="D42" s="2">
        <v>36.799999999999997</v>
      </c>
      <c r="E42" s="2">
        <v>35</v>
      </c>
      <c r="F42" s="2">
        <v>37</v>
      </c>
      <c r="G42" s="8">
        <f t="shared" ref="G42:G67" si="64">IF(MIN($BK42:$BM42) = $BK42, 1, IF(MIN($BK42:$BM42) = $BL42, 2, 3))</f>
        <v>1</v>
      </c>
      <c r="O42" s="6">
        <f t="shared" si="40"/>
        <v>1.2041594578792296</v>
      </c>
      <c r="P42" s="6">
        <f t="shared" si="41"/>
        <v>3.0099833886584846</v>
      </c>
      <c r="Q42" s="6">
        <f t="shared" si="42"/>
        <v>1.3820274961085275</v>
      </c>
      <c r="R42">
        <f t="shared" si="43"/>
        <v>1</v>
      </c>
      <c r="S42" s="1">
        <v>4</v>
      </c>
      <c r="AA42" s="6">
        <f t="shared" si="45"/>
        <v>1.336974195712092</v>
      </c>
      <c r="AB42" s="6">
        <f t="shared" si="46"/>
        <v>3.2667346931692545</v>
      </c>
      <c r="AC42" s="6">
        <f t="shared" si="47"/>
        <v>1.9785600824842318</v>
      </c>
      <c r="AD42">
        <f t="shared" si="48"/>
        <v>1</v>
      </c>
      <c r="AM42" s="6">
        <f t="shared" si="50"/>
        <v>1.336974195712092</v>
      </c>
      <c r="AN42" s="6">
        <f t="shared" si="51"/>
        <v>3.5575330872202278</v>
      </c>
      <c r="AO42" s="6">
        <f t="shared" si="52"/>
        <v>1.974512148570398</v>
      </c>
      <c r="AP42">
        <f t="shared" si="53"/>
        <v>1</v>
      </c>
      <c r="AY42" s="6">
        <f t="shared" si="55"/>
        <v>1.2441864811996615</v>
      </c>
      <c r="AZ42" s="6">
        <f t="shared" si="56"/>
        <v>3.9853899850997445</v>
      </c>
      <c r="BA42" s="6">
        <f t="shared" si="57"/>
        <v>2.0894443705870223</v>
      </c>
      <c r="BB42">
        <f t="shared" si="58"/>
        <v>1</v>
      </c>
      <c r="BK42" s="6">
        <f t="shared" si="60"/>
        <v>1.2441864811996615</v>
      </c>
      <c r="BL42" s="6">
        <f t="shared" si="63"/>
        <v>4.1255492058633871</v>
      </c>
      <c r="BM42" s="6">
        <f t="shared" si="61"/>
        <v>2.1396188328765575</v>
      </c>
      <c r="BN42" s="8">
        <f t="shared" ref="BN42:BN67" si="65">IF(MIN($BK42:$BM42) = $BK42, 1, IF(MIN($BK42:$BM42) = $BL42, 2, 3))</f>
        <v>1</v>
      </c>
      <c r="BO42" s="1">
        <v>4</v>
      </c>
      <c r="BW42" s="6"/>
      <c r="BX42" s="6"/>
      <c r="BY42" s="6"/>
      <c r="CA42" s="1"/>
    </row>
    <row r="43" spans="1:90" x14ac:dyDescent="0.25">
      <c r="A43" s="1">
        <v>5</v>
      </c>
      <c r="B43" s="9">
        <v>39</v>
      </c>
      <c r="C43" s="9">
        <v>37.799999999999997</v>
      </c>
      <c r="D43" s="9">
        <v>36.9</v>
      </c>
      <c r="E43" s="9">
        <v>34.4</v>
      </c>
      <c r="F43" s="9">
        <v>36</v>
      </c>
      <c r="G43" s="8">
        <f t="shared" si="64"/>
        <v>3</v>
      </c>
      <c r="O43" s="6">
        <f t="shared" si="40"/>
        <v>1.8788294228055937</v>
      </c>
      <c r="P43" s="6">
        <f t="shared" si="41"/>
        <v>1.2000000000000017</v>
      </c>
      <c r="Q43" s="6">
        <f t="shared" si="42"/>
        <v>1.0440306508910515</v>
      </c>
      <c r="R43">
        <f t="shared" si="43"/>
        <v>3</v>
      </c>
      <c r="S43" s="1">
        <v>5</v>
      </c>
      <c r="AA43" s="6">
        <f t="shared" si="45"/>
        <v>2.1834605560898059</v>
      </c>
      <c r="AB43" s="6">
        <f t="shared" si="46"/>
        <v>1.7008494609720533</v>
      </c>
      <c r="AC43" s="6">
        <f t="shared" si="47"/>
        <v>1.0652229813517962</v>
      </c>
      <c r="AD43">
        <f t="shared" si="48"/>
        <v>3</v>
      </c>
      <c r="AM43" s="6">
        <f t="shared" si="50"/>
        <v>2.1834605560898059</v>
      </c>
      <c r="AN43" s="6">
        <f t="shared" si="51"/>
        <v>1.9414878315353923</v>
      </c>
      <c r="AO43" s="6">
        <f t="shared" si="52"/>
        <v>0.99394617262850105</v>
      </c>
      <c r="AP43">
        <f t="shared" si="53"/>
        <v>3</v>
      </c>
      <c r="AY43" s="6">
        <f t="shared" si="55"/>
        <v>2.0208908926510625</v>
      </c>
      <c r="AZ43" s="6">
        <f t="shared" si="56"/>
        <v>2.4232668491567746</v>
      </c>
      <c r="BA43" s="6">
        <f t="shared" si="57"/>
        <v>0.83052861346119933</v>
      </c>
      <c r="BB43">
        <f t="shared" si="58"/>
        <v>3</v>
      </c>
      <c r="BK43" s="6">
        <f t="shared" si="60"/>
        <v>2.0208908926510625</v>
      </c>
      <c r="BL43" s="6">
        <f t="shared" si="63"/>
        <v>2.5903969290438882</v>
      </c>
      <c r="BM43" s="6">
        <f t="shared" si="61"/>
        <v>0.80961024573556428</v>
      </c>
      <c r="BN43" s="8">
        <f t="shared" si="65"/>
        <v>3</v>
      </c>
      <c r="BO43" s="1">
        <v>5</v>
      </c>
      <c r="BW43" s="6"/>
      <c r="BX43" s="6"/>
      <c r="BY43" s="6"/>
      <c r="CA43" s="1"/>
    </row>
    <row r="44" spans="1:90" x14ac:dyDescent="0.25">
      <c r="A44" s="1">
        <v>6</v>
      </c>
      <c r="B44" s="2">
        <v>37.4</v>
      </c>
      <c r="C44" s="2">
        <v>36.9</v>
      </c>
      <c r="D44" s="2">
        <v>36</v>
      </c>
      <c r="E44" s="2">
        <v>34.1</v>
      </c>
      <c r="F44" s="2">
        <v>36</v>
      </c>
      <c r="G44" s="8">
        <f t="shared" si="64"/>
        <v>1</v>
      </c>
      <c r="O44" s="6">
        <f t="shared" si="40"/>
        <v>0.58309518948452854</v>
      </c>
      <c r="P44" s="6">
        <f t="shared" si="41"/>
        <v>3.1606961258558233</v>
      </c>
      <c r="Q44" s="6">
        <f t="shared" si="42"/>
        <v>1.4212670403551917</v>
      </c>
      <c r="R44">
        <f t="shared" si="43"/>
        <v>1</v>
      </c>
      <c r="S44" s="1">
        <v>6</v>
      </c>
      <c r="AA44" s="6">
        <f t="shared" si="45"/>
        <v>0.91241437954473359</v>
      </c>
      <c r="AB44" s="6">
        <f t="shared" si="46"/>
        <v>3.438248908318831</v>
      </c>
      <c r="AC44" s="6">
        <f t="shared" si="47"/>
        <v>1.9263177308014401</v>
      </c>
      <c r="AD44">
        <f t="shared" si="48"/>
        <v>1</v>
      </c>
      <c r="AM44" s="6">
        <f t="shared" si="50"/>
        <v>0.91241437954473359</v>
      </c>
      <c r="AN44" s="6">
        <f t="shared" si="51"/>
        <v>3.6996903023541492</v>
      </c>
      <c r="AO44" s="6">
        <f t="shared" si="52"/>
        <v>2.028888989704563</v>
      </c>
      <c r="AP44">
        <f t="shared" si="53"/>
        <v>1</v>
      </c>
      <c r="AY44" s="6">
        <f t="shared" si="55"/>
        <v>0.95393920141694455</v>
      </c>
      <c r="AZ44" s="6">
        <f t="shared" si="56"/>
        <v>4.1338709327806633</v>
      </c>
      <c r="BA44" s="6">
        <f t="shared" si="57"/>
        <v>2.1481257980957404</v>
      </c>
      <c r="BB44">
        <f t="shared" si="58"/>
        <v>1</v>
      </c>
      <c r="BK44" s="6">
        <f t="shared" si="60"/>
        <v>0.95393920141694455</v>
      </c>
      <c r="BL44" s="6">
        <f t="shared" si="63"/>
        <v>4.273190406476175</v>
      </c>
      <c r="BM44" s="6">
        <f t="shared" si="61"/>
        <v>2.2066306328880745</v>
      </c>
      <c r="BN44" s="8">
        <f t="shared" si="65"/>
        <v>1</v>
      </c>
      <c r="BO44" s="1">
        <v>6</v>
      </c>
      <c r="BW44" s="6"/>
      <c r="BX44" s="6"/>
      <c r="BY44" s="6"/>
      <c r="CA44" s="1"/>
    </row>
    <row r="45" spans="1:90" x14ac:dyDescent="0.25">
      <c r="A45" s="1">
        <v>7</v>
      </c>
      <c r="B45" s="9">
        <v>40.1</v>
      </c>
      <c r="C45" s="9">
        <v>38</v>
      </c>
      <c r="D45" s="9">
        <v>36.299999999999997</v>
      </c>
      <c r="E45" s="9">
        <v>33.9</v>
      </c>
      <c r="F45" s="9">
        <v>37</v>
      </c>
      <c r="G45" s="8">
        <f t="shared" si="64"/>
        <v>3</v>
      </c>
      <c r="O45" s="6">
        <f t="shared" si="40"/>
        <v>3.1288975694324059</v>
      </c>
      <c r="P45" s="6">
        <f t="shared" si="41"/>
        <v>1.6911534525287792</v>
      </c>
      <c r="Q45" s="6">
        <f t="shared" si="42"/>
        <v>2.4758836806279896</v>
      </c>
      <c r="R45">
        <f t="shared" si="43"/>
        <v>2</v>
      </c>
      <c r="S45" s="1">
        <v>7</v>
      </c>
      <c r="AA45" s="6">
        <f t="shared" si="45"/>
        <v>3.3656351555092892</v>
      </c>
      <c r="AB45" s="6">
        <f t="shared" si="46"/>
        <v>2.2620541304064652</v>
      </c>
      <c r="AC45" s="6">
        <f t="shared" si="47"/>
        <v>2.488915426445828</v>
      </c>
      <c r="AD45">
        <f t="shared" si="48"/>
        <v>2</v>
      </c>
      <c r="AM45" s="6">
        <f t="shared" si="50"/>
        <v>3.3656351555092892</v>
      </c>
      <c r="AN45" s="6">
        <f t="shared" si="51"/>
        <v>2.4340039030371337</v>
      </c>
      <c r="AO45" s="6">
        <f t="shared" si="52"/>
        <v>2.3360564555065073</v>
      </c>
      <c r="AP45">
        <f t="shared" si="53"/>
        <v>3</v>
      </c>
      <c r="AY45" s="6">
        <f t="shared" si="55"/>
        <v>3.2440715158578151</v>
      </c>
      <c r="AZ45" s="6">
        <f t="shared" si="56"/>
        <v>2.9410882339705404</v>
      </c>
      <c r="BA45" s="6">
        <f t="shared" si="57"/>
        <v>2.0550209515017412</v>
      </c>
      <c r="BB45">
        <f t="shared" si="58"/>
        <v>3</v>
      </c>
      <c r="BK45" s="6">
        <f t="shared" si="60"/>
        <v>3.2440715158578151</v>
      </c>
      <c r="BL45" s="6">
        <f t="shared" si="63"/>
        <v>3.1076769861103646</v>
      </c>
      <c r="BM45" s="6">
        <f t="shared" si="61"/>
        <v>2.0141297748655558</v>
      </c>
      <c r="BN45" s="8">
        <f t="shared" si="65"/>
        <v>3</v>
      </c>
      <c r="BO45" s="1">
        <v>7</v>
      </c>
      <c r="BW45" s="6"/>
      <c r="BX45" s="6"/>
      <c r="BY45" s="6"/>
      <c r="CA45" s="1"/>
    </row>
    <row r="46" spans="1:90" x14ac:dyDescent="0.25">
      <c r="A46" s="1">
        <v>8</v>
      </c>
      <c r="B46" s="9">
        <v>38.299999999999997</v>
      </c>
      <c r="C46" s="9">
        <v>37.9</v>
      </c>
      <c r="D46" s="9">
        <v>37.200000000000003</v>
      </c>
      <c r="E46" s="9">
        <v>36</v>
      </c>
      <c r="F46" s="9">
        <v>35.1</v>
      </c>
      <c r="G46" s="8">
        <f t="shared" si="64"/>
        <v>3</v>
      </c>
      <c r="O46" s="6">
        <f t="shared" si="40"/>
        <v>2.3811761799581324</v>
      </c>
      <c r="P46" s="6">
        <f t="shared" si="41"/>
        <v>2.1725560982400451</v>
      </c>
      <c r="Q46" s="6">
        <f t="shared" si="42"/>
        <v>1.5905973720586863</v>
      </c>
      <c r="R46">
        <f t="shared" si="43"/>
        <v>3</v>
      </c>
      <c r="S46" s="1">
        <v>8</v>
      </c>
      <c r="AA46" s="6">
        <f t="shared" si="45"/>
        <v>2.2852789764052868</v>
      </c>
      <c r="AB46" s="6">
        <f t="shared" si="46"/>
        <v>1.9774281838343051</v>
      </c>
      <c r="AC46" s="6">
        <f t="shared" si="47"/>
        <v>1.2011244731500577</v>
      </c>
      <c r="AD46">
        <f t="shared" si="48"/>
        <v>3</v>
      </c>
      <c r="AM46" s="6">
        <f t="shared" si="50"/>
        <v>2.2852789764052868</v>
      </c>
      <c r="AN46" s="6">
        <f t="shared" si="51"/>
        <v>2.1430605062231325</v>
      </c>
      <c r="AO46" s="6">
        <f t="shared" si="52"/>
        <v>1.2801164887821992</v>
      </c>
      <c r="AP46">
        <f t="shared" si="53"/>
        <v>3</v>
      </c>
      <c r="AY46" s="6">
        <f t="shared" si="55"/>
        <v>2.1344788591129249</v>
      </c>
      <c r="AZ46" s="6">
        <f t="shared" si="56"/>
        <v>2.2801072099550317</v>
      </c>
      <c r="BA46" s="6">
        <f t="shared" si="57"/>
        <v>1.510114050144705</v>
      </c>
      <c r="BB46">
        <f t="shared" si="58"/>
        <v>3</v>
      </c>
      <c r="BK46" s="6">
        <f t="shared" si="60"/>
        <v>2.1344788591129249</v>
      </c>
      <c r="BL46" s="6">
        <f t="shared" si="63"/>
        <v>2.3542846578101018</v>
      </c>
      <c r="BM46" s="6">
        <f t="shared" si="61"/>
        <v>1.5335314636485395</v>
      </c>
      <c r="BN46" s="8">
        <f t="shared" si="65"/>
        <v>3</v>
      </c>
      <c r="BO46" s="1">
        <v>8</v>
      </c>
      <c r="BW46" s="6"/>
      <c r="BX46" s="6"/>
      <c r="BY46" s="6"/>
      <c r="CA46" s="1"/>
    </row>
    <row r="47" spans="1:90" x14ac:dyDescent="0.25">
      <c r="A47" s="1">
        <v>9</v>
      </c>
      <c r="B47" s="9">
        <v>39</v>
      </c>
      <c r="C47" s="9">
        <v>38</v>
      </c>
      <c r="D47" s="9">
        <v>36.6</v>
      </c>
      <c r="E47" s="9">
        <v>36</v>
      </c>
      <c r="F47" s="9">
        <v>34.5</v>
      </c>
      <c r="G47" s="8">
        <f t="shared" si="64"/>
        <v>3</v>
      </c>
      <c r="O47" s="6">
        <f t="shared" si="40"/>
        <v>2.9308701779505713</v>
      </c>
      <c r="P47" s="6">
        <f t="shared" si="41"/>
        <v>2.1213203435596424</v>
      </c>
      <c r="Q47" s="6">
        <f t="shared" si="42"/>
        <v>2.1142374511865976</v>
      </c>
      <c r="R47">
        <f t="shared" si="43"/>
        <v>3</v>
      </c>
      <c r="S47" s="1">
        <v>9</v>
      </c>
      <c r="AA47" s="6">
        <f t="shared" si="45"/>
        <v>2.742717630380497</v>
      </c>
      <c r="AB47" s="6">
        <f t="shared" si="46"/>
        <v>1.7152907107024815</v>
      </c>
      <c r="AC47" s="6">
        <f t="shared" si="47"/>
        <v>1.4807768231573568</v>
      </c>
      <c r="AD47">
        <f t="shared" si="48"/>
        <v>3</v>
      </c>
      <c r="AM47" s="6">
        <f t="shared" si="50"/>
        <v>2.742717630380497</v>
      </c>
      <c r="AN47" s="6">
        <f t="shared" si="51"/>
        <v>1.7816775802596831</v>
      </c>
      <c r="AO47" s="6">
        <f t="shared" si="52"/>
        <v>1.5517503001716573</v>
      </c>
      <c r="AP47">
        <f t="shared" si="53"/>
        <v>3</v>
      </c>
      <c r="AY47" s="6">
        <f t="shared" si="55"/>
        <v>2.6229754097208047</v>
      </c>
      <c r="AZ47" s="6">
        <f t="shared" si="56"/>
        <v>1.7972200755611456</v>
      </c>
      <c r="BA47" s="6">
        <f t="shared" si="57"/>
        <v>1.6829867630033322</v>
      </c>
      <c r="BB47">
        <f t="shared" si="58"/>
        <v>3</v>
      </c>
      <c r="BK47" s="6">
        <f t="shared" si="60"/>
        <v>2.6229754097208047</v>
      </c>
      <c r="BL47" s="6">
        <f t="shared" si="63"/>
        <v>1.8317085603337691</v>
      </c>
      <c r="BM47" s="6">
        <f t="shared" si="61"/>
        <v>1.6898132293244732</v>
      </c>
      <c r="BN47" s="8">
        <f t="shared" si="65"/>
        <v>3</v>
      </c>
      <c r="BO47" s="1">
        <v>9</v>
      </c>
      <c r="BW47" s="6"/>
      <c r="BX47" s="6"/>
      <c r="BY47" s="6"/>
      <c r="CA47" s="1"/>
    </row>
    <row r="48" spans="1:90" x14ac:dyDescent="0.25">
      <c r="A48" s="1">
        <v>10</v>
      </c>
      <c r="B48" s="9">
        <v>38.6</v>
      </c>
      <c r="C48" s="9">
        <v>38.1</v>
      </c>
      <c r="D48" s="9">
        <v>37.1</v>
      </c>
      <c r="E48" s="9">
        <v>34.6</v>
      </c>
      <c r="F48" s="9">
        <v>36</v>
      </c>
      <c r="G48" s="8">
        <f t="shared" si="64"/>
        <v>3</v>
      </c>
      <c r="O48" s="6">
        <f t="shared" si="40"/>
        <v>1.8110770276274879</v>
      </c>
      <c r="P48" s="6">
        <f t="shared" si="41"/>
        <v>1.4594519519326408</v>
      </c>
      <c r="Q48" s="6">
        <f t="shared" si="42"/>
        <v>0.94868329805051377</v>
      </c>
      <c r="R48">
        <f t="shared" si="43"/>
        <v>3</v>
      </c>
      <c r="S48" s="1">
        <v>10</v>
      </c>
      <c r="AA48" s="6">
        <f t="shared" si="45"/>
        <v>2.1476731594914575</v>
      </c>
      <c r="AB48" s="6">
        <f t="shared" si="46"/>
        <v>1.8840264211405267</v>
      </c>
      <c r="AC48" s="6">
        <f t="shared" si="47"/>
        <v>1.0567402708329108</v>
      </c>
      <c r="AD48">
        <f t="shared" si="48"/>
        <v>3</v>
      </c>
      <c r="AM48" s="6">
        <f t="shared" si="50"/>
        <v>2.1476731594914575</v>
      </c>
      <c r="AN48" s="6">
        <f t="shared" si="51"/>
        <v>2.1294071945027304</v>
      </c>
      <c r="AO48" s="6">
        <f t="shared" si="52"/>
        <v>1.0127296291583221</v>
      </c>
      <c r="AP48">
        <f t="shared" si="53"/>
        <v>3</v>
      </c>
      <c r="AY48" s="6">
        <f t="shared" si="55"/>
        <v>1.9783831782544112</v>
      </c>
      <c r="AZ48" s="6">
        <f t="shared" si="56"/>
        <v>2.5556038642776935</v>
      </c>
      <c r="BA48" s="6">
        <f t="shared" si="57"/>
        <v>0.97695672598352501</v>
      </c>
      <c r="BB48">
        <f t="shared" si="58"/>
        <v>3</v>
      </c>
      <c r="BK48" s="6">
        <f t="shared" si="60"/>
        <v>1.9783831782544112</v>
      </c>
      <c r="BL48" s="6">
        <f t="shared" si="63"/>
        <v>2.7138821363500654</v>
      </c>
      <c r="BM48" s="6">
        <f t="shared" si="61"/>
        <v>0.97299473277094928</v>
      </c>
      <c r="BN48" s="8">
        <f t="shared" si="65"/>
        <v>3</v>
      </c>
      <c r="BO48" s="1">
        <v>10</v>
      </c>
      <c r="BW48" s="6"/>
      <c r="BX48" s="6"/>
      <c r="BY48" s="6"/>
      <c r="CA48" s="1"/>
    </row>
    <row r="49" spans="1:79" x14ac:dyDescent="0.25">
      <c r="A49" s="1">
        <v>11</v>
      </c>
      <c r="B49" s="9">
        <v>39.299999999999997</v>
      </c>
      <c r="C49" s="9">
        <v>37.5</v>
      </c>
      <c r="D49" s="9">
        <v>36.200000000000003</v>
      </c>
      <c r="E49" s="9">
        <v>35.200000000000003</v>
      </c>
      <c r="F49" s="9">
        <v>36</v>
      </c>
      <c r="G49" s="8">
        <f t="shared" si="64"/>
        <v>3</v>
      </c>
      <c r="O49" s="6">
        <f t="shared" si="40"/>
        <v>2.1679483388678804</v>
      </c>
      <c r="P49" s="6">
        <f t="shared" si="41"/>
        <v>1.2609520212918501</v>
      </c>
      <c r="Q49" s="6">
        <f t="shared" si="42"/>
        <v>1.2489995996796757</v>
      </c>
      <c r="R49">
        <f t="shared" si="43"/>
        <v>3</v>
      </c>
      <c r="S49" s="1">
        <v>11</v>
      </c>
      <c r="AA49" s="6">
        <f t="shared" si="45"/>
        <v>2.0670026608594401</v>
      </c>
      <c r="AB49" s="6">
        <f t="shared" si="46"/>
        <v>1.304947849106975</v>
      </c>
      <c r="AC49" s="6">
        <f t="shared" si="47"/>
        <v>0.88243979964640573</v>
      </c>
      <c r="AD49">
        <f t="shared" si="48"/>
        <v>3</v>
      </c>
      <c r="AM49" s="6">
        <f t="shared" si="50"/>
        <v>2.0670026608594401</v>
      </c>
      <c r="AN49" s="6">
        <f t="shared" si="51"/>
        <v>1.5735443008274872</v>
      </c>
      <c r="AO49" s="6">
        <f t="shared" si="52"/>
        <v>0.73133581274672366</v>
      </c>
      <c r="AP49">
        <f t="shared" si="53"/>
        <v>3</v>
      </c>
      <c r="AY49" s="6">
        <f t="shared" si="55"/>
        <v>1.9292485583770695</v>
      </c>
      <c r="AZ49" s="6">
        <f t="shared" si="56"/>
        <v>2.0357908646136589</v>
      </c>
      <c r="BA49" s="6">
        <f t="shared" si="57"/>
        <v>0.53644923131436406</v>
      </c>
      <c r="BB49">
        <f t="shared" si="58"/>
        <v>3</v>
      </c>
      <c r="BK49" s="6">
        <f t="shared" si="60"/>
        <v>1.9292485583770695</v>
      </c>
      <c r="BL49" s="6">
        <f t="shared" si="63"/>
        <v>2.1789117123004313</v>
      </c>
      <c r="BM49" s="6">
        <f t="shared" si="61"/>
        <v>0.53662719834162909</v>
      </c>
      <c r="BN49" s="8">
        <f t="shared" si="65"/>
        <v>3</v>
      </c>
      <c r="BO49" s="1">
        <v>11</v>
      </c>
      <c r="BW49" s="6"/>
      <c r="BX49" s="6"/>
      <c r="BY49" s="6"/>
      <c r="CA49" s="1"/>
    </row>
    <row r="50" spans="1:79" x14ac:dyDescent="0.25">
      <c r="A50" s="1">
        <v>12</v>
      </c>
      <c r="B50" s="4">
        <v>41.5</v>
      </c>
      <c r="C50" s="4">
        <v>38.1</v>
      </c>
      <c r="D50" s="4">
        <v>37.1</v>
      </c>
      <c r="E50" s="4">
        <v>36</v>
      </c>
      <c r="F50" s="4">
        <v>35</v>
      </c>
      <c r="G50" s="8">
        <f t="shared" si="64"/>
        <v>2</v>
      </c>
      <c r="O50" s="6">
        <f t="shared" si="40"/>
        <v>4.7085029467974246</v>
      </c>
      <c r="P50" s="6">
        <f t="shared" si="41"/>
        <v>2.0639767440550294</v>
      </c>
      <c r="Q50" s="6">
        <f t="shared" si="42"/>
        <v>3.7080992435478297</v>
      </c>
      <c r="R50">
        <f t="shared" si="43"/>
        <v>2</v>
      </c>
      <c r="S50" s="1">
        <v>12</v>
      </c>
      <c r="AA50" s="6">
        <f t="shared" si="45"/>
        <v>4.6419284785528552</v>
      </c>
      <c r="AB50" s="6">
        <f t="shared" si="46"/>
        <v>1.5906672254818697</v>
      </c>
      <c r="AC50" s="6">
        <f t="shared" si="47"/>
        <v>3.1254919612758547</v>
      </c>
      <c r="AD50">
        <f t="shared" si="48"/>
        <v>2</v>
      </c>
      <c r="AM50" s="6">
        <f t="shared" si="50"/>
        <v>4.6419284785528552</v>
      </c>
      <c r="AN50" s="6">
        <f t="shared" si="51"/>
        <v>1.2965499090535106</v>
      </c>
      <c r="AO50" s="6">
        <f t="shared" si="52"/>
        <v>3.0230279894258421</v>
      </c>
      <c r="AP50">
        <f t="shared" si="53"/>
        <v>2</v>
      </c>
      <c r="AY50" s="6">
        <f t="shared" si="55"/>
        <v>4.4890979049247779</v>
      </c>
      <c r="AZ50" s="6">
        <f t="shared" si="56"/>
        <v>0.95510325212629055</v>
      </c>
      <c r="BA50" s="6">
        <f t="shared" si="57"/>
        <v>2.8596814119369598</v>
      </c>
      <c r="BB50">
        <f t="shared" si="58"/>
        <v>2</v>
      </c>
      <c r="BK50" s="6">
        <f t="shared" si="60"/>
        <v>4.4890979049247779</v>
      </c>
      <c r="BL50" s="6">
        <f t="shared" si="63"/>
        <v>0.88184820122286045</v>
      </c>
      <c r="BM50" s="6">
        <f t="shared" si="61"/>
        <v>2.8020918525273157</v>
      </c>
      <c r="BN50" s="8">
        <f t="shared" si="65"/>
        <v>2</v>
      </c>
      <c r="BO50" s="1">
        <v>12</v>
      </c>
      <c r="BW50" s="6"/>
      <c r="BX50" s="6"/>
      <c r="BY50" s="6"/>
      <c r="CA50" s="1"/>
    </row>
    <row r="51" spans="1:79" x14ac:dyDescent="0.25">
      <c r="A51" s="1">
        <v>13</v>
      </c>
      <c r="B51" s="2">
        <v>38</v>
      </c>
      <c r="C51" s="2">
        <v>37</v>
      </c>
      <c r="D51" s="2">
        <v>36.799999999999997</v>
      </c>
      <c r="E51" s="2">
        <v>35.1</v>
      </c>
      <c r="F51" s="2">
        <v>36</v>
      </c>
      <c r="G51" s="8">
        <f t="shared" si="64"/>
        <v>1</v>
      </c>
      <c r="O51" s="6">
        <f t="shared" si="40"/>
        <v>0.97467943448089855</v>
      </c>
      <c r="P51" s="6">
        <f t="shared" si="41"/>
        <v>2.2583179581272437</v>
      </c>
      <c r="Q51" s="6">
        <f t="shared" si="42"/>
        <v>0.5</v>
      </c>
      <c r="R51">
        <f t="shared" si="43"/>
        <v>3</v>
      </c>
      <c r="S51" s="1">
        <v>13</v>
      </c>
      <c r="AA51" s="6">
        <f t="shared" si="45"/>
        <v>0.99373034571758811</v>
      </c>
      <c r="AB51" s="6">
        <f t="shared" si="46"/>
        <v>2.4087802353519621</v>
      </c>
      <c r="AC51" s="6">
        <f t="shared" si="47"/>
        <v>0.93204077164038279</v>
      </c>
      <c r="AD51">
        <f t="shared" si="48"/>
        <v>3</v>
      </c>
      <c r="AM51" s="6">
        <f t="shared" si="50"/>
        <v>0.99373034571758811</v>
      </c>
      <c r="AN51" s="6">
        <f t="shared" si="51"/>
        <v>2.675700842769984</v>
      </c>
      <c r="AO51" s="6">
        <f t="shared" si="52"/>
        <v>1.0054879000563701</v>
      </c>
      <c r="AP51">
        <f t="shared" si="53"/>
        <v>1</v>
      </c>
      <c r="AY51" s="6">
        <f t="shared" si="55"/>
        <v>0.79498427657407256</v>
      </c>
      <c r="AZ51" s="6">
        <f t="shared" si="56"/>
        <v>3.0686587732536612</v>
      </c>
      <c r="BA51" s="6">
        <f t="shared" si="57"/>
        <v>1.1990737165736665</v>
      </c>
      <c r="BB51">
        <f t="shared" si="58"/>
        <v>1</v>
      </c>
      <c r="BK51" s="6">
        <f t="shared" si="60"/>
        <v>0.79498427657407256</v>
      </c>
      <c r="BL51" s="6">
        <f t="shared" si="63"/>
        <v>3.2000244139693694</v>
      </c>
      <c r="BM51" s="6">
        <f t="shared" si="61"/>
        <v>1.2591539818465507</v>
      </c>
      <c r="BN51" s="8">
        <f t="shared" si="65"/>
        <v>1</v>
      </c>
      <c r="BO51" s="1">
        <v>13</v>
      </c>
      <c r="BW51" s="6"/>
      <c r="BX51" s="6"/>
      <c r="BY51" s="6"/>
      <c r="CA51" s="1"/>
    </row>
    <row r="52" spans="1:79" x14ac:dyDescent="0.25">
      <c r="A52" s="1">
        <v>14</v>
      </c>
      <c r="B52" s="9">
        <v>38.1</v>
      </c>
      <c r="C52" s="9">
        <v>37.4</v>
      </c>
      <c r="D52" s="9">
        <v>36.9</v>
      </c>
      <c r="E52" s="9">
        <v>34.700000000000003</v>
      </c>
      <c r="F52" s="9">
        <v>36</v>
      </c>
      <c r="G52" s="8">
        <f t="shared" si="64"/>
        <v>3</v>
      </c>
      <c r="O52" s="6">
        <f t="shared" si="40"/>
        <v>0.99498743710662263</v>
      </c>
      <c r="P52" s="6">
        <f t="shared" si="41"/>
        <v>2.0248456731316575</v>
      </c>
      <c r="Q52" s="6">
        <f t="shared" si="42"/>
        <v>0.29999999999999477</v>
      </c>
      <c r="R52">
        <f t="shared" si="43"/>
        <v>3</v>
      </c>
      <c r="S52" s="1">
        <v>14</v>
      </c>
      <c r="AA52" s="6">
        <f t="shared" si="45"/>
        <v>1.3219304066402287</v>
      </c>
      <c r="AB52" s="6">
        <f t="shared" si="46"/>
        <v>2.3156472577277931</v>
      </c>
      <c r="AC52" s="6">
        <f t="shared" si="47"/>
        <v>0.89816479556927797</v>
      </c>
      <c r="AD52">
        <f t="shared" si="48"/>
        <v>3</v>
      </c>
      <c r="AM52" s="6">
        <f t="shared" si="50"/>
        <v>1.3219304066402287</v>
      </c>
      <c r="AN52" s="6">
        <f t="shared" si="51"/>
        <v>2.5815450799860127</v>
      </c>
      <c r="AO52" s="6">
        <f t="shared" si="52"/>
        <v>0.9552718873170235</v>
      </c>
      <c r="AP52">
        <f t="shared" si="53"/>
        <v>3</v>
      </c>
      <c r="AY52" s="6">
        <f t="shared" si="55"/>
        <v>1.143678276439666</v>
      </c>
      <c r="AZ52" s="6">
        <f t="shared" si="56"/>
        <v>3.0046260628866537</v>
      </c>
      <c r="BA52" s="6">
        <f t="shared" si="57"/>
        <v>1.0803291679442493</v>
      </c>
      <c r="BB52">
        <f t="shared" si="58"/>
        <v>3</v>
      </c>
      <c r="BK52" s="6">
        <f t="shared" si="60"/>
        <v>1.143678276439666</v>
      </c>
      <c r="BL52" s="6">
        <f t="shared" si="63"/>
        <v>3.1508183460809027</v>
      </c>
      <c r="BM52" s="6">
        <f t="shared" si="61"/>
        <v>1.1265960899985477</v>
      </c>
      <c r="BN52" s="8">
        <f t="shared" si="65"/>
        <v>3</v>
      </c>
      <c r="BO52" s="1">
        <v>14</v>
      </c>
      <c r="BW52" s="6"/>
      <c r="BX52" s="6"/>
      <c r="BY52" s="6"/>
      <c r="CA52" s="1"/>
    </row>
    <row r="53" spans="1:79" x14ac:dyDescent="0.25">
      <c r="A53" s="1">
        <v>15</v>
      </c>
      <c r="B53" s="2">
        <v>37.5</v>
      </c>
      <c r="C53" s="2">
        <v>36</v>
      </c>
      <c r="D53" s="2">
        <v>35</v>
      </c>
      <c r="E53" s="2">
        <v>36.4</v>
      </c>
      <c r="F53" s="2">
        <v>34.6</v>
      </c>
      <c r="G53" s="8">
        <f t="shared" si="64"/>
        <v>1</v>
      </c>
      <c r="O53" s="6">
        <f t="shared" si="40"/>
        <v>3.004995840263343</v>
      </c>
      <c r="P53" s="6">
        <f t="shared" si="41"/>
        <v>4.3104524124504611</v>
      </c>
      <c r="Q53" s="6">
        <f t="shared" si="42"/>
        <v>3.0903074280724896</v>
      </c>
      <c r="R53">
        <f t="shared" si="43"/>
        <v>1</v>
      </c>
      <c r="S53" s="1">
        <v>15</v>
      </c>
      <c r="AA53" s="6">
        <f t="shared" si="45"/>
        <v>2.3103030104295814</v>
      </c>
      <c r="AB53" s="6">
        <f t="shared" si="46"/>
        <v>4.0230447286711746</v>
      </c>
      <c r="AC53" s="6">
        <f t="shared" si="47"/>
        <v>2.9326950063039234</v>
      </c>
      <c r="AD53">
        <f t="shared" si="48"/>
        <v>1</v>
      </c>
      <c r="AM53" s="6">
        <f t="shared" si="50"/>
        <v>2.3103030104295814</v>
      </c>
      <c r="AN53" s="6">
        <f t="shared" si="51"/>
        <v>4.1854161481665519</v>
      </c>
      <c r="AO53" s="6">
        <f t="shared" si="52"/>
        <v>3.0622148460409511</v>
      </c>
      <c r="AP53">
        <f t="shared" si="53"/>
        <v>1</v>
      </c>
      <c r="AY53" s="6">
        <f t="shared" si="55"/>
        <v>2.395829710142185</v>
      </c>
      <c r="AZ53" s="6">
        <f t="shared" si="56"/>
        <v>4.3437055353439664</v>
      </c>
      <c r="BA53" s="6">
        <f t="shared" si="57"/>
        <v>3.2805148647396449</v>
      </c>
      <c r="BB53">
        <f t="shared" si="58"/>
        <v>1</v>
      </c>
      <c r="BK53" s="6">
        <f t="shared" si="60"/>
        <v>2.395829710142185</v>
      </c>
      <c r="BL53" s="6">
        <f t="shared" si="63"/>
        <v>4.3803717022645481</v>
      </c>
      <c r="BM53" s="6">
        <f t="shared" si="61"/>
        <v>3.342038113187821</v>
      </c>
      <c r="BN53" s="8">
        <f t="shared" si="65"/>
        <v>1</v>
      </c>
      <c r="BO53" s="1">
        <v>15</v>
      </c>
      <c r="BW53" s="6"/>
      <c r="BX53" s="6"/>
      <c r="BY53" s="6"/>
      <c r="CA53" s="1"/>
    </row>
    <row r="54" spans="1:79" x14ac:dyDescent="0.25">
      <c r="A54" s="5">
        <v>16</v>
      </c>
      <c r="B54" s="9">
        <v>39.1</v>
      </c>
      <c r="C54" s="9">
        <v>37.1</v>
      </c>
      <c r="D54" s="9">
        <v>35</v>
      </c>
      <c r="E54" s="9">
        <v>36.700000000000003</v>
      </c>
      <c r="F54" s="9">
        <v>33.799999999999997</v>
      </c>
      <c r="G54" s="8">
        <f t="shared" si="64"/>
        <v>3</v>
      </c>
      <c r="O54" s="6">
        <f t="shared" si="40"/>
        <v>3.9127995093027756</v>
      </c>
      <c r="P54" s="6">
        <f t="shared" si="41"/>
        <v>3.7094473981982845</v>
      </c>
      <c r="Q54" s="6">
        <f t="shared" si="42"/>
        <v>3.4452866353904481</v>
      </c>
      <c r="R54">
        <f t="shared" si="43"/>
        <v>3</v>
      </c>
      <c r="S54" s="5">
        <v>16</v>
      </c>
      <c r="AA54" s="6">
        <f t="shared" si="45"/>
        <v>3.3952172242729972</v>
      </c>
      <c r="AB54" s="6">
        <f t="shared" si="46"/>
        <v>3.196178273431503</v>
      </c>
      <c r="AC54" s="6">
        <f t="shared" si="47"/>
        <v>2.908384431260763</v>
      </c>
      <c r="AD54">
        <f t="shared" si="48"/>
        <v>3</v>
      </c>
      <c r="AM54" s="6">
        <f t="shared" si="50"/>
        <v>3.3952172242729972</v>
      </c>
      <c r="AN54" s="6">
        <f t="shared" si="51"/>
        <v>3.2250645988362279</v>
      </c>
      <c r="AO54" s="6">
        <f t="shared" si="52"/>
        <v>2.991566054029446</v>
      </c>
      <c r="AP54">
        <f t="shared" si="53"/>
        <v>3</v>
      </c>
      <c r="AY54" s="6">
        <f t="shared" si="55"/>
        <v>3.3817155409643842</v>
      </c>
      <c r="AZ54" s="6">
        <f t="shared" si="56"/>
        <v>3.177525242490876</v>
      </c>
      <c r="BA54" s="6">
        <f t="shared" si="57"/>
        <v>3.1164794952709776</v>
      </c>
      <c r="BB54">
        <f t="shared" si="58"/>
        <v>3</v>
      </c>
      <c r="BK54" s="6">
        <f t="shared" si="60"/>
        <v>3.3817155409643842</v>
      </c>
      <c r="BL54" s="6">
        <f t="shared" si="63"/>
        <v>3.1500248014896672</v>
      </c>
      <c r="BM54" s="6">
        <f t="shared" si="61"/>
        <v>3.1439177390637951</v>
      </c>
      <c r="BN54" s="8">
        <f t="shared" si="65"/>
        <v>3</v>
      </c>
      <c r="BO54" s="5">
        <v>16</v>
      </c>
      <c r="BW54" s="6"/>
      <c r="BX54" s="6"/>
      <c r="BY54" s="6"/>
      <c r="CA54" s="5"/>
    </row>
    <row r="55" spans="1:79" x14ac:dyDescent="0.25">
      <c r="A55" s="1">
        <v>17</v>
      </c>
      <c r="B55" s="4">
        <v>41.1</v>
      </c>
      <c r="C55" s="4">
        <v>39.200000000000003</v>
      </c>
      <c r="D55" s="4">
        <v>37.299999999999997</v>
      </c>
      <c r="E55" s="4">
        <v>36.5</v>
      </c>
      <c r="F55" s="4">
        <v>33.5</v>
      </c>
      <c r="G55" s="8">
        <f t="shared" si="64"/>
        <v>2</v>
      </c>
      <c r="O55" s="6">
        <f t="shared" si="40"/>
        <v>5.5027265968790458</v>
      </c>
      <c r="P55" s="6">
        <f t="shared" si="41"/>
        <v>3.3451457367355473</v>
      </c>
      <c r="Q55" s="6">
        <f t="shared" si="42"/>
        <v>4.5628938186199335</v>
      </c>
      <c r="R55">
        <f t="shared" si="43"/>
        <v>2</v>
      </c>
      <c r="S55" s="1">
        <v>17</v>
      </c>
      <c r="AA55" s="6">
        <f t="shared" si="45"/>
        <v>5.4283975536064082</v>
      </c>
      <c r="AB55" s="6">
        <f t="shared" si="46"/>
        <v>2.8656975105935691</v>
      </c>
      <c r="AC55" s="6">
        <f t="shared" si="47"/>
        <v>3.9307378442221257</v>
      </c>
      <c r="AD55">
        <f t="shared" si="48"/>
        <v>2</v>
      </c>
      <c r="AM55" s="6">
        <f t="shared" si="50"/>
        <v>5.4283975536064082</v>
      </c>
      <c r="AN55" s="6">
        <f t="shared" si="51"/>
        <v>2.6212671871952828</v>
      </c>
      <c r="AO55" s="6">
        <f t="shared" si="52"/>
        <v>3.9083055242657134</v>
      </c>
      <c r="AP55">
        <f t="shared" si="53"/>
        <v>2</v>
      </c>
      <c r="AY55" s="6">
        <f t="shared" si="55"/>
        <v>5.291313636517879</v>
      </c>
      <c r="AZ55" s="6">
        <f t="shared" si="56"/>
        <v>2.1494185260204715</v>
      </c>
      <c r="BA55" s="6">
        <f t="shared" si="57"/>
        <v>3.8626128174821974</v>
      </c>
      <c r="BB55">
        <f t="shared" si="58"/>
        <v>2</v>
      </c>
      <c r="BK55" s="6">
        <f t="shared" si="60"/>
        <v>5.291313636517879</v>
      </c>
      <c r="BL55" s="6">
        <f t="shared" si="63"/>
        <v>2.0205584005417929</v>
      </c>
      <c r="BM55" s="6">
        <f t="shared" si="61"/>
        <v>3.8217101865526097</v>
      </c>
      <c r="BN55" s="8">
        <f t="shared" si="65"/>
        <v>2</v>
      </c>
      <c r="BO55" s="1">
        <v>17</v>
      </c>
      <c r="BW55" s="6"/>
      <c r="BX55" s="6"/>
      <c r="BY55" s="6"/>
      <c r="CA55" s="1"/>
    </row>
    <row r="56" spans="1:79" x14ac:dyDescent="0.25">
      <c r="A56" s="1">
        <v>18</v>
      </c>
      <c r="B56" s="4">
        <v>40.4</v>
      </c>
      <c r="C56" s="4">
        <v>39.1</v>
      </c>
      <c r="D56" s="4">
        <v>38.9</v>
      </c>
      <c r="E56" s="4">
        <v>36</v>
      </c>
      <c r="F56" s="4">
        <v>35</v>
      </c>
      <c r="G56" s="8">
        <f t="shared" si="64"/>
        <v>2</v>
      </c>
      <c r="O56" s="6">
        <f t="shared" si="40"/>
        <v>4.8124837662063866</v>
      </c>
      <c r="P56" s="6">
        <f t="shared" si="41"/>
        <v>2.5709920264364867</v>
      </c>
      <c r="Q56" s="6">
        <f t="shared" si="42"/>
        <v>3.844476557348214</v>
      </c>
      <c r="R56">
        <f t="shared" si="43"/>
        <v>2</v>
      </c>
      <c r="S56" s="1">
        <v>18</v>
      </c>
      <c r="AA56" s="6">
        <f t="shared" si="45"/>
        <v>4.9570656642816422</v>
      </c>
      <c r="AB56" s="6">
        <f t="shared" si="46"/>
        <v>2.4282137925277842</v>
      </c>
      <c r="AC56" s="6">
        <f t="shared" si="47"/>
        <v>3.4340500869964026</v>
      </c>
      <c r="AD56">
        <f t="shared" si="48"/>
        <v>2</v>
      </c>
      <c r="AM56" s="6">
        <f t="shared" si="50"/>
        <v>4.9570656642816422</v>
      </c>
      <c r="AN56" s="6">
        <f t="shared" si="51"/>
        <v>2.2842303590779389</v>
      </c>
      <c r="AO56" s="6">
        <f t="shared" si="52"/>
        <v>3.3637556497174232</v>
      </c>
      <c r="AP56">
        <f t="shared" si="53"/>
        <v>2</v>
      </c>
      <c r="AY56" s="6">
        <f t="shared" si="55"/>
        <v>4.7726303020451972</v>
      </c>
      <c r="AZ56" s="6">
        <f t="shared" si="56"/>
        <v>2.0510160083886886</v>
      </c>
      <c r="BA56" s="6">
        <f t="shared" si="57"/>
        <v>3.2935964807149278</v>
      </c>
      <c r="BB56">
        <f t="shared" si="58"/>
        <v>2</v>
      </c>
      <c r="BK56" s="6">
        <f t="shared" si="60"/>
        <v>4.7726303020451972</v>
      </c>
      <c r="BL56" s="6">
        <f t="shared" si="63"/>
        <v>2.046987115250118</v>
      </c>
      <c r="BM56" s="6">
        <f t="shared" si="61"/>
        <v>3.2406355472345241</v>
      </c>
      <c r="BN56" s="8">
        <f t="shared" si="65"/>
        <v>2</v>
      </c>
      <c r="BO56" s="1">
        <v>18</v>
      </c>
      <c r="BW56" s="6"/>
      <c r="BX56" s="6"/>
      <c r="BY56" s="6"/>
      <c r="CA56" s="1"/>
    </row>
    <row r="57" spans="1:79" x14ac:dyDescent="0.25">
      <c r="A57" s="1">
        <v>19</v>
      </c>
      <c r="B57" s="9">
        <v>39.200000000000003</v>
      </c>
      <c r="C57" s="9">
        <v>38</v>
      </c>
      <c r="D57" s="9">
        <v>37.9</v>
      </c>
      <c r="E57" s="9">
        <v>35.1</v>
      </c>
      <c r="F57" s="9">
        <v>36.5</v>
      </c>
      <c r="G57" s="8">
        <f t="shared" si="64"/>
        <v>3</v>
      </c>
      <c r="O57" s="6">
        <f t="shared" si="40"/>
        <v>2.6739483914241911</v>
      </c>
      <c r="P57" s="6">
        <f t="shared" si="41"/>
        <v>1.2409673645990822</v>
      </c>
      <c r="Q57" s="6">
        <f t="shared" si="42"/>
        <v>1.7578395831246925</v>
      </c>
      <c r="R57">
        <f t="shared" si="43"/>
        <v>2</v>
      </c>
      <c r="S57" s="1">
        <v>19</v>
      </c>
      <c r="AA57" s="6">
        <f t="shared" si="45"/>
        <v>2.93470611816584</v>
      </c>
      <c r="AB57" s="6">
        <f t="shared" si="46"/>
        <v>1.6555630126603114</v>
      </c>
      <c r="AC57" s="6">
        <f t="shared" si="47"/>
        <v>1.7328300551410136</v>
      </c>
      <c r="AD57">
        <f t="shared" si="48"/>
        <v>2</v>
      </c>
      <c r="AM57" s="6">
        <f t="shared" si="50"/>
        <v>2.93470611816584</v>
      </c>
      <c r="AN57" s="6">
        <f t="shared" si="51"/>
        <v>1.8585948993796333</v>
      </c>
      <c r="AO57" s="6">
        <f t="shared" si="52"/>
        <v>1.5938119984460295</v>
      </c>
      <c r="AP57">
        <f t="shared" si="53"/>
        <v>3</v>
      </c>
      <c r="AY57" s="6">
        <f t="shared" si="55"/>
        <v>2.740802802100148</v>
      </c>
      <c r="AZ57" s="6">
        <f t="shared" si="56"/>
        <v>2.2417750903147109</v>
      </c>
      <c r="BA57" s="6">
        <f t="shared" si="57"/>
        <v>1.4743736900045994</v>
      </c>
      <c r="BB57">
        <f t="shared" si="58"/>
        <v>3</v>
      </c>
      <c r="BK57" s="6">
        <f t="shared" si="60"/>
        <v>2.740802802100148</v>
      </c>
      <c r="BL57" s="6">
        <f t="shared" si="63"/>
        <v>2.3969055571715772</v>
      </c>
      <c r="BM57" s="6">
        <f t="shared" si="61"/>
        <v>1.4328184637280506</v>
      </c>
      <c r="BN57" s="8">
        <f t="shared" si="65"/>
        <v>3</v>
      </c>
      <c r="BO57" s="1">
        <v>19</v>
      </c>
      <c r="BW57" s="6"/>
      <c r="BX57" s="6"/>
      <c r="BY57" s="6"/>
      <c r="CA57" s="1"/>
    </row>
    <row r="58" spans="1:79" x14ac:dyDescent="0.25">
      <c r="A58" s="1">
        <v>20</v>
      </c>
      <c r="B58" s="9">
        <v>39.1</v>
      </c>
      <c r="C58" s="9">
        <v>38.200000000000003</v>
      </c>
      <c r="D58" s="9">
        <v>36.6</v>
      </c>
      <c r="E58" s="9">
        <v>35.1</v>
      </c>
      <c r="F58" s="9">
        <v>36.9</v>
      </c>
      <c r="G58" s="8">
        <f t="shared" si="64"/>
        <v>3</v>
      </c>
      <c r="O58" s="6">
        <f t="shared" si="40"/>
        <v>2.4269322199023238</v>
      </c>
      <c r="P58" s="6">
        <f t="shared" si="41"/>
        <v>1.3856406460551005</v>
      </c>
      <c r="Q58" s="6">
        <f t="shared" si="42"/>
        <v>1.5198684153570674</v>
      </c>
      <c r="R58">
        <f t="shared" si="43"/>
        <v>2</v>
      </c>
      <c r="S58" s="1">
        <v>20</v>
      </c>
      <c r="AA58" s="6">
        <f t="shared" si="45"/>
        <v>2.5342651794948434</v>
      </c>
      <c r="AB58" s="6">
        <f t="shared" si="46"/>
        <v>1.7369193674114318</v>
      </c>
      <c r="AC58" s="6">
        <f t="shared" si="47"/>
        <v>1.537758108416277</v>
      </c>
      <c r="AD58">
        <f t="shared" si="48"/>
        <v>3</v>
      </c>
      <c r="AM58" s="6">
        <f t="shared" si="50"/>
        <v>2.5342651794948434</v>
      </c>
      <c r="AN58" s="6">
        <f t="shared" si="51"/>
        <v>2.0164428250428172</v>
      </c>
      <c r="AO58" s="6">
        <f t="shared" si="52"/>
        <v>1.342875128024738</v>
      </c>
      <c r="AP58">
        <f t="shared" si="53"/>
        <v>3</v>
      </c>
      <c r="AY58" s="6">
        <f t="shared" si="55"/>
        <v>2.3832750575626025</v>
      </c>
      <c r="AZ58" s="6">
        <f t="shared" si="56"/>
        <v>2.484395745895204</v>
      </c>
      <c r="BA58" s="6">
        <f t="shared" si="57"/>
        <v>1.1675234948861248</v>
      </c>
      <c r="BB58">
        <f t="shared" si="58"/>
        <v>3</v>
      </c>
      <c r="BK58" s="6">
        <f t="shared" si="60"/>
        <v>2.3832750575626025</v>
      </c>
      <c r="BL58" s="6">
        <f t="shared" si="63"/>
        <v>2.6434175322865636</v>
      </c>
      <c r="BM58" s="6">
        <f t="shared" si="61"/>
        <v>1.1474836600143798</v>
      </c>
      <c r="BN58" s="8">
        <f t="shared" si="65"/>
        <v>3</v>
      </c>
      <c r="BO58" s="1">
        <v>20</v>
      </c>
      <c r="BW58" s="6"/>
      <c r="BX58" s="6"/>
      <c r="BY58" s="6"/>
      <c r="CA58" s="1"/>
    </row>
    <row r="59" spans="1:79" x14ac:dyDescent="0.25">
      <c r="A59" s="1">
        <v>21</v>
      </c>
      <c r="B59" s="9">
        <v>38.700000000000003</v>
      </c>
      <c r="C59" s="9">
        <v>37</v>
      </c>
      <c r="D59" s="9">
        <v>36.799999999999997</v>
      </c>
      <c r="E59" s="9">
        <v>34.700000000000003</v>
      </c>
      <c r="F59" s="9">
        <v>36.700000000000003</v>
      </c>
      <c r="G59" s="8">
        <f t="shared" si="64"/>
        <v>3</v>
      </c>
      <c r="O59" s="6">
        <f t="shared" si="40"/>
        <v>1.5394804318340705</v>
      </c>
      <c r="P59" s="6">
        <f t="shared" si="41"/>
        <v>1.8330302779823351</v>
      </c>
      <c r="Q59" s="6">
        <f t="shared" si="42"/>
        <v>0.97467943448089633</v>
      </c>
      <c r="R59">
        <f t="shared" si="43"/>
        <v>3</v>
      </c>
      <c r="S59" s="1">
        <v>21</v>
      </c>
      <c r="AA59" s="6">
        <f t="shared" si="45"/>
        <v>1.7240939649566707</v>
      </c>
      <c r="AB59" s="6">
        <f t="shared" si="46"/>
        <v>2.1953486182279995</v>
      </c>
      <c r="AC59" s="6">
        <f t="shared" si="47"/>
        <v>1.3329291053915824</v>
      </c>
      <c r="AD59">
        <f t="shared" si="48"/>
        <v>3</v>
      </c>
      <c r="AM59" s="6">
        <f t="shared" si="50"/>
        <v>1.7240939649566707</v>
      </c>
      <c r="AN59" s="6">
        <f t="shared" si="51"/>
        <v>2.4744107042553236</v>
      </c>
      <c r="AO59" s="6">
        <f t="shared" si="52"/>
        <v>1.2379597645716254</v>
      </c>
      <c r="AP59">
        <f t="shared" si="53"/>
        <v>3</v>
      </c>
      <c r="AY59" s="6">
        <f t="shared" si="55"/>
        <v>1.5646085772486387</v>
      </c>
      <c r="AZ59" s="6">
        <f t="shared" si="56"/>
        <v>2.9700355403784453</v>
      </c>
      <c r="BA59" s="6">
        <f t="shared" si="57"/>
        <v>1.1583513188052175</v>
      </c>
      <c r="BB59">
        <f t="shared" si="58"/>
        <v>3</v>
      </c>
      <c r="BK59" s="6">
        <f t="shared" si="60"/>
        <v>1.5646085772486387</v>
      </c>
      <c r="BL59" s="6">
        <f t="shared" si="63"/>
        <v>3.1285230141394189</v>
      </c>
      <c r="BM59" s="6">
        <f t="shared" si="61"/>
        <v>1.1775902300885515</v>
      </c>
      <c r="BN59" s="8">
        <f t="shared" si="65"/>
        <v>3</v>
      </c>
      <c r="BO59" s="1">
        <v>21</v>
      </c>
      <c r="BW59" s="6"/>
      <c r="BX59" s="6"/>
      <c r="BY59" s="6"/>
      <c r="CA59" s="1"/>
    </row>
    <row r="60" spans="1:79" x14ac:dyDescent="0.25">
      <c r="A60" s="1">
        <v>22</v>
      </c>
      <c r="B60" s="9">
        <v>39.299999999999997</v>
      </c>
      <c r="C60" s="9">
        <v>37.700000000000003</v>
      </c>
      <c r="D60" s="9">
        <v>36.6</v>
      </c>
      <c r="E60" s="9">
        <v>35</v>
      </c>
      <c r="F60" s="9">
        <v>36.200000000000003</v>
      </c>
      <c r="G60" s="8">
        <f t="shared" si="64"/>
        <v>3</v>
      </c>
      <c r="O60" s="6">
        <f t="shared" si="40"/>
        <v>2.1587033144922914</v>
      </c>
      <c r="P60" s="6">
        <f t="shared" si="41"/>
        <v>0.93273790530888334</v>
      </c>
      <c r="Q60" s="6">
        <f t="shared" si="42"/>
        <v>1.1661903789690564</v>
      </c>
      <c r="R60">
        <f t="shared" si="43"/>
        <v>2</v>
      </c>
      <c r="S60" s="1">
        <v>22</v>
      </c>
      <c r="AA60" s="6">
        <f t="shared" si="45"/>
        <v>2.2209232314512839</v>
      </c>
      <c r="AB60" s="6">
        <f t="shared" si="46"/>
        <v>1.2313497562521618</v>
      </c>
      <c r="AC60" s="6">
        <f t="shared" si="47"/>
        <v>0.93952115463144359</v>
      </c>
      <c r="AD60">
        <f t="shared" si="48"/>
        <v>3</v>
      </c>
      <c r="AM60" s="6">
        <f t="shared" si="50"/>
        <v>2.2209232314512839</v>
      </c>
      <c r="AN60" s="6">
        <f t="shared" si="51"/>
        <v>1.517467737163904</v>
      </c>
      <c r="AO60" s="6">
        <f t="shared" si="52"/>
        <v>0.747975571540476</v>
      </c>
      <c r="AP60">
        <f t="shared" si="53"/>
        <v>3</v>
      </c>
      <c r="AY60" s="6">
        <f t="shared" si="55"/>
        <v>2.0596116138728706</v>
      </c>
      <c r="AZ60" s="6">
        <f t="shared" si="56"/>
        <v>2.0226495275037397</v>
      </c>
      <c r="BA60" s="6">
        <f t="shared" si="57"/>
        <v>0.45289194198076826</v>
      </c>
      <c r="BB60">
        <f t="shared" si="58"/>
        <v>3</v>
      </c>
      <c r="BK60" s="6">
        <f t="shared" si="60"/>
        <v>2.0596116138728706</v>
      </c>
      <c r="BL60" s="6">
        <f t="shared" si="63"/>
        <v>2.1857850420386749</v>
      </c>
      <c r="BM60" s="6">
        <f t="shared" si="61"/>
        <v>0.40677850238181756</v>
      </c>
      <c r="BN60" s="8">
        <f t="shared" si="65"/>
        <v>3</v>
      </c>
      <c r="BO60" s="1">
        <v>22</v>
      </c>
      <c r="BW60" s="6"/>
      <c r="BX60" s="6"/>
      <c r="BY60" s="6"/>
      <c r="CA60" s="1"/>
    </row>
    <row r="61" spans="1:79" x14ac:dyDescent="0.25">
      <c r="A61" s="1">
        <v>23</v>
      </c>
      <c r="B61" s="9">
        <v>39.200000000000003</v>
      </c>
      <c r="C61" s="9">
        <v>37.299999999999997</v>
      </c>
      <c r="D61" s="9">
        <v>36.799999999999997</v>
      </c>
      <c r="E61" s="9">
        <v>36.1</v>
      </c>
      <c r="F61" s="9">
        <v>35.9</v>
      </c>
      <c r="G61" s="8">
        <f t="shared" si="64"/>
        <v>3</v>
      </c>
      <c r="O61" s="6">
        <f t="shared" si="40"/>
        <v>2.5278449319529122</v>
      </c>
      <c r="P61" s="6">
        <f t="shared" si="41"/>
        <v>1.5620499351813326</v>
      </c>
      <c r="Q61" s="6">
        <f t="shared" si="42"/>
        <v>1.5716233645501732</v>
      </c>
      <c r="R61">
        <f t="shared" si="43"/>
        <v>2</v>
      </c>
      <c r="S61" s="1">
        <v>23</v>
      </c>
      <c r="AA61" s="6">
        <f t="shared" si="45"/>
        <v>2.3092206477511006</v>
      </c>
      <c r="AB61" s="6">
        <f t="shared" si="46"/>
        <v>1.2498888839501818</v>
      </c>
      <c r="AC61" s="6">
        <f t="shared" si="47"/>
        <v>1.1165572085656852</v>
      </c>
      <c r="AD61">
        <f t="shared" si="48"/>
        <v>3</v>
      </c>
      <c r="AM61" s="6">
        <f t="shared" si="50"/>
        <v>2.3092206477511006</v>
      </c>
      <c r="AN61" s="6">
        <f t="shared" si="51"/>
        <v>1.4790903736193193</v>
      </c>
      <c r="AO61" s="6">
        <f t="shared" si="52"/>
        <v>0.99934890046072844</v>
      </c>
      <c r="AP61">
        <f t="shared" si="53"/>
        <v>3</v>
      </c>
      <c r="AY61" s="6">
        <f t="shared" si="55"/>
        <v>2.148487840319329</v>
      </c>
      <c r="AZ61" s="6">
        <f t="shared" si="56"/>
        <v>1.7679240808234846</v>
      </c>
      <c r="BA61" s="6">
        <f t="shared" si="57"/>
        <v>1.0271860158272754</v>
      </c>
      <c r="BB61">
        <f t="shared" si="58"/>
        <v>3</v>
      </c>
      <c r="BK61" s="6">
        <f t="shared" si="60"/>
        <v>2.148487840319329</v>
      </c>
      <c r="BL61" s="6">
        <f t="shared" si="63"/>
        <v>1.8695336985462447</v>
      </c>
      <c r="BM61" s="6">
        <f t="shared" si="61"/>
        <v>1.0297906340611234</v>
      </c>
      <c r="BN61" s="8">
        <f t="shared" si="65"/>
        <v>3</v>
      </c>
      <c r="BO61" s="1">
        <v>23</v>
      </c>
      <c r="BW61" s="6"/>
      <c r="BX61" s="6"/>
      <c r="BY61" s="6"/>
      <c r="CA61" s="1"/>
    </row>
    <row r="62" spans="1:79" x14ac:dyDescent="0.25">
      <c r="A62" s="1">
        <v>24</v>
      </c>
      <c r="B62" s="9">
        <v>40</v>
      </c>
      <c r="C62" s="9">
        <v>36.700000000000003</v>
      </c>
      <c r="D62" s="9">
        <v>35.799999999999997</v>
      </c>
      <c r="E62" s="9">
        <v>34.9</v>
      </c>
      <c r="F62" s="9">
        <v>35.9</v>
      </c>
      <c r="G62" s="8">
        <f t="shared" si="64"/>
        <v>3</v>
      </c>
      <c r="O62" s="6">
        <f t="shared" si="40"/>
        <v>2.7477263328068191</v>
      </c>
      <c r="P62" s="6">
        <f t="shared" si="41"/>
        <v>1.8439088914585786</v>
      </c>
      <c r="Q62" s="6">
        <f t="shared" si="42"/>
        <v>2.133072900770153</v>
      </c>
      <c r="R62">
        <f t="shared" si="43"/>
        <v>2</v>
      </c>
      <c r="S62" s="1">
        <v>24</v>
      </c>
      <c r="AA62" s="6">
        <f t="shared" si="45"/>
        <v>2.5908492816063267</v>
      </c>
      <c r="AB62" s="6">
        <f t="shared" si="46"/>
        <v>1.8408935028645512</v>
      </c>
      <c r="AC62" s="6">
        <f t="shared" si="47"/>
        <v>1.8478906894077869</v>
      </c>
      <c r="AD62">
        <f t="shared" si="48"/>
        <v>2</v>
      </c>
      <c r="AM62" s="6">
        <f t="shared" si="50"/>
        <v>2.5908492816063267</v>
      </c>
      <c r="AN62" s="6">
        <f t="shared" si="51"/>
        <v>1.9919107242377438</v>
      </c>
      <c r="AO62" s="6">
        <f t="shared" si="52"/>
        <v>1.7694648674556288</v>
      </c>
      <c r="AP62">
        <f t="shared" si="53"/>
        <v>3</v>
      </c>
      <c r="AY62" s="6">
        <f t="shared" si="55"/>
        <v>2.4979991993593602</v>
      </c>
      <c r="AZ62" s="6">
        <f t="shared" si="56"/>
        <v>2.4103941586387858</v>
      </c>
      <c r="BA62" s="6">
        <f t="shared" si="57"/>
        <v>1.5947134887217549</v>
      </c>
      <c r="BB62">
        <f t="shared" si="58"/>
        <v>3</v>
      </c>
      <c r="BK62" s="6">
        <f t="shared" si="60"/>
        <v>2.4979991993593602</v>
      </c>
      <c r="BL62" s="6">
        <f t="shared" si="63"/>
        <v>2.5288646167796327</v>
      </c>
      <c r="BM62" s="6">
        <f t="shared" si="61"/>
        <v>1.5860229348909085</v>
      </c>
      <c r="BN62" s="8">
        <f t="shared" si="65"/>
        <v>3</v>
      </c>
      <c r="BO62" s="1">
        <v>24</v>
      </c>
      <c r="BW62" s="6"/>
      <c r="BX62" s="6"/>
      <c r="BY62" s="6"/>
      <c r="CA62" s="1"/>
    </row>
    <row r="63" spans="1:79" x14ac:dyDescent="0.25">
      <c r="A63" s="1">
        <v>25</v>
      </c>
      <c r="B63" s="4">
        <v>40.1</v>
      </c>
      <c r="C63" s="4">
        <v>37.700000000000003</v>
      </c>
      <c r="D63" s="4">
        <v>36.799999999999997</v>
      </c>
      <c r="E63" s="4">
        <v>36.1</v>
      </c>
      <c r="F63" s="4">
        <v>35.9</v>
      </c>
      <c r="G63" s="8">
        <f t="shared" si="64"/>
        <v>2</v>
      </c>
      <c r="O63" s="6">
        <f t="shared" si="40"/>
        <v>3.3045423283716659</v>
      </c>
      <c r="P63" s="6">
        <f t="shared" si="41"/>
        <v>1.1874342087037935</v>
      </c>
      <c r="Q63" s="6">
        <f t="shared" si="42"/>
        <v>2.2715633383201101</v>
      </c>
      <c r="R63">
        <f t="shared" si="43"/>
        <v>2</v>
      </c>
      <c r="S63" s="1">
        <v>25</v>
      </c>
      <c r="AA63" s="6">
        <f t="shared" si="45"/>
        <v>3.1618823507524798</v>
      </c>
      <c r="AB63" s="6">
        <f t="shared" si="46"/>
        <v>0.59235875015811967</v>
      </c>
      <c r="AC63" s="6">
        <f t="shared" si="47"/>
        <v>1.7511995888533078</v>
      </c>
      <c r="AD63">
        <f t="shared" si="48"/>
        <v>2</v>
      </c>
      <c r="AM63" s="6">
        <f t="shared" si="50"/>
        <v>3.1618823507524798</v>
      </c>
      <c r="AN63" s="6">
        <f t="shared" si="51"/>
        <v>0.71951951560283356</v>
      </c>
      <c r="AO63" s="6">
        <f t="shared" si="52"/>
        <v>1.5945357878386472</v>
      </c>
      <c r="AP63">
        <f t="shared" si="53"/>
        <v>2</v>
      </c>
      <c r="AY63" s="6">
        <f t="shared" si="55"/>
        <v>3.003664428660437</v>
      </c>
      <c r="AZ63" s="6">
        <f t="shared" si="56"/>
        <v>0.99331096171675515</v>
      </c>
      <c r="BA63" s="6">
        <f t="shared" si="57"/>
        <v>1.4545713381535377</v>
      </c>
      <c r="BB63">
        <f t="shared" si="58"/>
        <v>2</v>
      </c>
      <c r="BK63" s="6">
        <f t="shared" si="60"/>
        <v>3.003664428660437</v>
      </c>
      <c r="BL63" s="6">
        <f t="shared" si="63"/>
        <v>1.1034746258976671</v>
      </c>
      <c r="BM63" s="6">
        <f t="shared" si="61"/>
        <v>1.41083973221624</v>
      </c>
      <c r="BN63" s="8">
        <f t="shared" si="65"/>
        <v>2</v>
      </c>
      <c r="BO63" s="1">
        <v>25</v>
      </c>
      <c r="BW63" s="6"/>
      <c r="BX63" s="6"/>
      <c r="BY63" s="6"/>
      <c r="CA63" s="1"/>
    </row>
    <row r="64" spans="1:79" x14ac:dyDescent="0.25">
      <c r="A64" s="1">
        <v>26</v>
      </c>
      <c r="B64" s="4">
        <v>41</v>
      </c>
      <c r="C64" s="4">
        <v>38</v>
      </c>
      <c r="D64" s="4">
        <v>37.700000000000003</v>
      </c>
      <c r="E64" s="4">
        <v>37</v>
      </c>
      <c r="F64" s="4">
        <v>36.200000000000003</v>
      </c>
      <c r="G64" s="8">
        <f t="shared" si="64"/>
        <v>2</v>
      </c>
      <c r="O64" s="6">
        <f t="shared" si="40"/>
        <v>4.7339201514178528</v>
      </c>
      <c r="P64" s="6">
        <f t="shared" si="41"/>
        <v>2.3237900077244507</v>
      </c>
      <c r="Q64" s="6">
        <f t="shared" si="42"/>
        <v>3.6945906403822324</v>
      </c>
      <c r="R64">
        <f t="shared" si="43"/>
        <v>2</v>
      </c>
      <c r="S64" s="1">
        <v>26</v>
      </c>
      <c r="AA64" s="6">
        <f t="shared" si="45"/>
        <v>4.6224993239588503</v>
      </c>
      <c r="AB64" s="6">
        <f t="shared" si="46"/>
        <v>1.8732028424302751</v>
      </c>
      <c r="AC64" s="6">
        <f t="shared" si="47"/>
        <v>3.2395524382235261</v>
      </c>
      <c r="AD64">
        <f t="shared" si="48"/>
        <v>2</v>
      </c>
      <c r="AM64" s="6">
        <f t="shared" si="50"/>
        <v>4.6224993239588503</v>
      </c>
      <c r="AN64" s="6">
        <f t="shared" si="51"/>
        <v>1.7614506332376589</v>
      </c>
      <c r="AO64" s="6">
        <f t="shared" si="52"/>
        <v>3.0844906938158632</v>
      </c>
      <c r="AP64">
        <f t="shared" si="53"/>
        <v>2</v>
      </c>
      <c r="AY64" s="6">
        <f t="shared" si="55"/>
        <v>4.4528642467517505</v>
      </c>
      <c r="AZ64" s="6">
        <f t="shared" si="56"/>
        <v>1.5779733838059578</v>
      </c>
      <c r="BA64" s="6">
        <f t="shared" si="57"/>
        <v>2.9586783836330994</v>
      </c>
      <c r="BB64">
        <f t="shared" si="58"/>
        <v>2</v>
      </c>
      <c r="BK64" s="6">
        <f t="shared" si="60"/>
        <v>4.4528642467517505</v>
      </c>
      <c r="BL64" s="6">
        <f t="shared" si="63"/>
        <v>1.5524677935467797</v>
      </c>
      <c r="BM64" s="6">
        <f t="shared" si="61"/>
        <v>2.9091182083236138</v>
      </c>
      <c r="BN64" s="8">
        <f t="shared" si="65"/>
        <v>2</v>
      </c>
      <c r="BO64" s="1">
        <v>26</v>
      </c>
      <c r="BW64" s="6"/>
      <c r="BX64" s="6"/>
      <c r="BY64" s="6"/>
      <c r="CA64" s="1"/>
    </row>
    <row r="65" spans="1:79" x14ac:dyDescent="0.25">
      <c r="A65" s="1">
        <v>27</v>
      </c>
      <c r="B65" s="4">
        <v>39.9</v>
      </c>
      <c r="C65" s="4">
        <v>38.1</v>
      </c>
      <c r="D65" s="4">
        <v>35.9</v>
      </c>
      <c r="E65" s="4">
        <v>35.799999999999997</v>
      </c>
      <c r="F65" s="4">
        <v>35.299999999999997</v>
      </c>
      <c r="G65" s="8">
        <f t="shared" si="64"/>
        <v>2</v>
      </c>
      <c r="O65" s="6">
        <f t="shared" si="40"/>
        <v>3.2403703492039311</v>
      </c>
      <c r="P65" s="6">
        <f t="shared" si="41"/>
        <v>1.6093476939431104</v>
      </c>
      <c r="Q65" s="6">
        <f t="shared" si="42"/>
        <v>2.3065125189341584</v>
      </c>
      <c r="R65">
        <f t="shared" si="43"/>
        <v>2</v>
      </c>
      <c r="S65" s="1">
        <v>27</v>
      </c>
      <c r="AA65" s="6">
        <f t="shared" si="45"/>
        <v>3.0376800358168099</v>
      </c>
      <c r="AB65" s="6">
        <f t="shared" si="46"/>
        <v>1.1588308284166919</v>
      </c>
      <c r="AC65" s="6">
        <f t="shared" si="47"/>
        <v>1.6996176040509785</v>
      </c>
      <c r="AD65">
        <f t="shared" si="48"/>
        <v>2</v>
      </c>
      <c r="AM65" s="6">
        <f t="shared" si="50"/>
        <v>3.0376800358168099</v>
      </c>
      <c r="AN65" s="6">
        <f t="shared" si="51"/>
        <v>1.2346558224865767</v>
      </c>
      <c r="AO65" s="6">
        <f t="shared" si="52"/>
        <v>1.6189521046528068</v>
      </c>
      <c r="AP65">
        <f t="shared" si="53"/>
        <v>2</v>
      </c>
      <c r="AY65" s="6">
        <f t="shared" si="55"/>
        <v>2.923354237857605</v>
      </c>
      <c r="AZ65" s="6">
        <f t="shared" si="56"/>
        <v>1.4134276698076125</v>
      </c>
      <c r="BA65" s="6">
        <f t="shared" si="57"/>
        <v>1.5283251544673879</v>
      </c>
      <c r="BB65">
        <f t="shared" si="58"/>
        <v>2</v>
      </c>
      <c r="BK65" s="6">
        <f t="shared" si="60"/>
        <v>2.923354237857605</v>
      </c>
      <c r="BL65" s="6">
        <f t="shared" si="63"/>
        <v>1.4858183771915088</v>
      </c>
      <c r="BM65" s="6">
        <f t="shared" si="61"/>
        <v>1.5068074694532065</v>
      </c>
      <c r="BN65" s="8">
        <f t="shared" si="65"/>
        <v>2</v>
      </c>
      <c r="BO65" s="1">
        <v>27</v>
      </c>
      <c r="BW65" s="6"/>
      <c r="BX65" s="6"/>
      <c r="BY65" s="6"/>
      <c r="CA65" s="1"/>
    </row>
    <row r="66" spans="1:79" x14ac:dyDescent="0.25">
      <c r="A66" s="1">
        <v>28</v>
      </c>
      <c r="B66" s="4">
        <v>41.1</v>
      </c>
      <c r="C66" s="4">
        <v>37.299999999999997</v>
      </c>
      <c r="D66" s="4">
        <v>36.6</v>
      </c>
      <c r="E66" s="4">
        <v>35.9</v>
      </c>
      <c r="F66" s="4">
        <v>35</v>
      </c>
      <c r="G66" s="8">
        <f t="shared" si="64"/>
        <v>2</v>
      </c>
      <c r="O66" s="6">
        <f t="shared" si="40"/>
        <v>4.1364235759892898</v>
      </c>
      <c r="P66" s="6">
        <f t="shared" si="41"/>
        <v>1.9390719429665326</v>
      </c>
      <c r="Q66" s="6">
        <f t="shared" si="42"/>
        <v>3.2295510523910269</v>
      </c>
      <c r="R66">
        <f t="shared" si="43"/>
        <v>2</v>
      </c>
      <c r="S66" s="1">
        <v>28</v>
      </c>
      <c r="AA66" s="6">
        <f t="shared" si="45"/>
        <v>3.9796356617157835</v>
      </c>
      <c r="AB66" s="6">
        <f t="shared" si="46"/>
        <v>1.4083875729200175</v>
      </c>
      <c r="AC66" s="6">
        <f t="shared" si="47"/>
        <v>2.6402083251137562</v>
      </c>
      <c r="AD66">
        <f t="shared" si="48"/>
        <v>2</v>
      </c>
      <c r="AM66" s="6">
        <f t="shared" si="50"/>
        <v>3.9796356617157835</v>
      </c>
      <c r="AN66" s="6">
        <f t="shared" si="51"/>
        <v>1.215610271975907</v>
      </c>
      <c r="AO66" s="6">
        <f t="shared" si="52"/>
        <v>2.5579901503851503</v>
      </c>
      <c r="AP66">
        <f t="shared" si="53"/>
        <v>2</v>
      </c>
      <c r="AY66" s="6">
        <f t="shared" si="55"/>
        <v>3.8455168703309601</v>
      </c>
      <c r="AZ66" s="6">
        <f t="shared" si="56"/>
        <v>1.1269427669584657</v>
      </c>
      <c r="BA66" s="6">
        <f t="shared" si="57"/>
        <v>2.4117305911822813</v>
      </c>
      <c r="BB66">
        <f t="shared" si="58"/>
        <v>2</v>
      </c>
      <c r="BK66" s="6">
        <f t="shared" si="60"/>
        <v>3.8455168703309601</v>
      </c>
      <c r="BL66" s="6">
        <f t="shared" si="63"/>
        <v>1.1147449259808282</v>
      </c>
      <c r="BM66" s="6">
        <f t="shared" si="61"/>
        <v>2.3678510827330275</v>
      </c>
      <c r="BN66" s="8">
        <f t="shared" si="65"/>
        <v>2</v>
      </c>
      <c r="BO66" s="1">
        <v>28</v>
      </c>
      <c r="BW66" s="6"/>
      <c r="BX66" s="6"/>
      <c r="BY66" s="6"/>
      <c r="CA66" s="1"/>
    </row>
    <row r="67" spans="1:79" x14ac:dyDescent="0.25">
      <c r="A67" s="1">
        <v>29</v>
      </c>
      <c r="B67" s="4">
        <v>40</v>
      </c>
      <c r="C67" s="4">
        <v>37.5</v>
      </c>
      <c r="D67" s="4">
        <v>36.700000000000003</v>
      </c>
      <c r="E67" s="4">
        <v>35.9</v>
      </c>
      <c r="F67" s="4">
        <v>34.9</v>
      </c>
      <c r="G67" s="8">
        <f t="shared" si="64"/>
        <v>2</v>
      </c>
      <c r="O67" s="6">
        <f t="shared" si="40"/>
        <v>3.2588341473600666</v>
      </c>
      <c r="P67" s="6">
        <f t="shared" si="41"/>
        <v>1.5588457268119893</v>
      </c>
      <c r="Q67" s="6">
        <f t="shared" si="42"/>
        <v>2.3366642891095828</v>
      </c>
      <c r="R67">
        <f>IF(O67&lt;P67, 1, 2)</f>
        <v>2</v>
      </c>
      <c r="S67" s="1">
        <v>29</v>
      </c>
      <c r="AA67" s="6">
        <f t="shared" si="45"/>
        <v>3.0915206614221447</v>
      </c>
      <c r="AB67" s="6">
        <f t="shared" si="46"/>
        <v>0.97171097669122375</v>
      </c>
      <c r="AC67" s="6">
        <f t="shared" si="47"/>
        <v>1.6842505751817296</v>
      </c>
      <c r="AD67">
        <f>IF(AA67&lt;AB67, 1, 2)</f>
        <v>2</v>
      </c>
      <c r="AM67" s="6">
        <f t="shared" si="50"/>
        <v>3.0915206614221447</v>
      </c>
      <c r="AN67" s="6">
        <f t="shared" si="51"/>
        <v>0.94129786288223749</v>
      </c>
      <c r="AO67" s="6">
        <f t="shared" si="52"/>
        <v>1.6462796501173547</v>
      </c>
      <c r="AP67">
        <f>IF(AM67&lt;AN67, 1, 2)</f>
        <v>2</v>
      </c>
      <c r="AY67" s="6">
        <f t="shared" si="55"/>
        <v>2.9512709126747447</v>
      </c>
      <c r="AZ67" s="6">
        <f t="shared" si="56"/>
        <v>0.98882646494609028</v>
      </c>
      <c r="BA67" s="6">
        <f t="shared" si="57"/>
        <v>1.5961759858417144</v>
      </c>
      <c r="BB67">
        <f>IF(AY67&lt;AZ67, 1, 2)</f>
        <v>2</v>
      </c>
      <c r="BK67" s="6">
        <f t="shared" si="60"/>
        <v>2.9512709126747447</v>
      </c>
      <c r="BL67" s="6">
        <f t="shared" si="63"/>
        <v>1.0393056576387922</v>
      </c>
      <c r="BM67" s="6">
        <f t="shared" si="61"/>
        <v>1.5681896409554514</v>
      </c>
      <c r="BN67" s="8">
        <f t="shared" si="65"/>
        <v>2</v>
      </c>
      <c r="BO67" s="1">
        <v>29</v>
      </c>
      <c r="BW67" s="6"/>
      <c r="BX67" s="6"/>
      <c r="BY67" s="6"/>
      <c r="CA6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Danylo Mezentsev -X (dmezents - SOFTSERVE INC at Cisco)</dc:creator>
  <cp:lastModifiedBy>merkyr</cp:lastModifiedBy>
  <dcterms:created xsi:type="dcterms:W3CDTF">2023-12-03T08:39:27Z</dcterms:created>
  <dcterms:modified xsi:type="dcterms:W3CDTF">2023-12-05T18:45:52Z</dcterms:modified>
</cp:coreProperties>
</file>