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"/>
    </mc:Choice>
  </mc:AlternateContent>
  <xr:revisionPtr revIDLastSave="0" documentId="13_ncr:1_{1A1C3840-DF64-488E-B1D2-B9F456C3B3E4}" xr6:coauthVersionLast="45" xr6:coauthVersionMax="45" xr10:uidLastSave="{00000000-0000-0000-0000-000000000000}"/>
  <bookViews>
    <workbookView xWindow="-120" yWindow="-120" windowWidth="29040" windowHeight="15840" xr2:uid="{7EB3D2E8-8099-4019-91A7-FE368650F7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38" i="1" l="1"/>
  <c r="BG38" i="1"/>
  <c r="BH38" i="1"/>
  <c r="BI38" i="1"/>
  <c r="BF37" i="1"/>
  <c r="BG37" i="1"/>
  <c r="BH37" i="1"/>
  <c r="BI37" i="1"/>
  <c r="BF36" i="1"/>
  <c r="BG36" i="1"/>
  <c r="BH36" i="1"/>
  <c r="BI36" i="1"/>
  <c r="BE38" i="1"/>
  <c r="BE37" i="1"/>
  <c r="BE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36" i="1"/>
  <c r="AO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36" i="1"/>
  <c r="AN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36" i="1"/>
  <c r="AM36" i="1"/>
  <c r="AT38" i="1"/>
  <c r="AU38" i="1"/>
  <c r="AV38" i="1"/>
  <c r="AW38" i="1"/>
  <c r="AT37" i="1"/>
  <c r="AU37" i="1"/>
  <c r="AV37" i="1"/>
  <c r="AW37" i="1"/>
  <c r="AT36" i="1"/>
  <c r="AU36" i="1"/>
  <c r="AV36" i="1"/>
  <c r="AW36" i="1"/>
  <c r="AS38" i="1"/>
  <c r="AS37" i="1"/>
  <c r="AS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C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B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A36" i="1"/>
  <c r="AH38" i="1"/>
  <c r="AI38" i="1"/>
  <c r="AJ38" i="1"/>
  <c r="AK38" i="1"/>
  <c r="AH37" i="1"/>
  <c r="AI37" i="1"/>
  <c r="AJ37" i="1"/>
  <c r="AK37" i="1"/>
  <c r="AH36" i="1"/>
  <c r="AI36" i="1"/>
  <c r="AJ36" i="1"/>
  <c r="AK36" i="1"/>
  <c r="AG38" i="1"/>
  <c r="AG37" i="1"/>
  <c r="AG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Q36" i="1"/>
  <c r="AB63" i="1"/>
  <c r="AB64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P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O36" i="1"/>
  <c r="V38" i="1"/>
  <c r="W38" i="1"/>
  <c r="X38" i="1"/>
  <c r="Y38" i="1"/>
  <c r="U38" i="1"/>
  <c r="V37" i="1"/>
  <c r="W37" i="1"/>
  <c r="X37" i="1"/>
  <c r="Y37" i="1"/>
  <c r="U37" i="1"/>
  <c r="X36" i="1"/>
  <c r="Y36" i="1"/>
  <c r="V36" i="1"/>
  <c r="W36" i="1"/>
  <c r="U36" i="1"/>
  <c r="Q37" i="1" l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P64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2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2" i="1"/>
  <c r="AI3" i="1"/>
  <c r="AI2" i="1"/>
  <c r="AH3" i="1"/>
  <c r="AH2" i="1"/>
  <c r="AG3" i="1"/>
  <c r="AG2" i="1"/>
  <c r="AF3" i="1"/>
  <c r="AF2" i="1"/>
  <c r="AE3" i="1"/>
  <c r="AE2" i="1"/>
  <c r="O8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O3" i="1"/>
  <c r="U3" i="1"/>
  <c r="V3" i="1"/>
  <c r="W3" i="1"/>
  <c r="X3" i="1"/>
  <c r="T3" i="1"/>
  <c r="V2" i="1"/>
  <c r="W2" i="1"/>
  <c r="X2" i="1"/>
  <c r="U2" i="1"/>
  <c r="T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" i="1"/>
  <c r="O19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</calcChain>
</file>

<file path=xl/sharedStrings.xml><?xml version="1.0" encoding="utf-8"?>
<sst xmlns="http://schemas.openxmlformats.org/spreadsheetml/2006/main" count="43" uniqueCount="19">
  <si>
    <t>Напряжение углекислого газа (PCO2)</t>
  </si>
  <si>
    <t>t36</t>
  </si>
  <si>
    <t>t35</t>
  </si>
  <si>
    <t>t34</t>
  </si>
  <si>
    <t>t33</t>
  </si>
  <si>
    <t>t32</t>
  </si>
  <si>
    <t>k=2</t>
  </si>
  <si>
    <t>C1</t>
  </si>
  <si>
    <t>C2</t>
  </si>
  <si>
    <t>it = 1</t>
  </si>
  <si>
    <t>y</t>
  </si>
  <si>
    <t>С1</t>
  </si>
  <si>
    <t>С2</t>
  </si>
  <si>
    <t>it=2</t>
  </si>
  <si>
    <t>С3</t>
  </si>
  <si>
    <t>k=3</t>
  </si>
  <si>
    <t>it=1</t>
  </si>
  <si>
    <t>it =3</t>
  </si>
  <si>
    <t>it 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</si>
</sst>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/>
    <xf numFmtId="0" fontId="2" fillId="0" borderId="0" xfId="0" applyFont="1" applyFill="1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3" fillId="0" borderId="0" xfId="0" applyFont="1"/>
    <xf numFmtId="0" fontId="2" fillId="2" borderId="0" xfId="0" applyFont="1" applyFill="1" applyAlignment="1">
      <alignment horizontal="left"/>
    </xf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 applyAlignment="1">
      <alignment horizontal="left"/>
    </xf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(Лист1!$B$2,Лист1!$B$4,Лист1!$B$5,Лист1!$B$7,Лист1!$B$11,Лист1!$B$14:$B$16,Лист1!$B$22)</c:f>
              <c:numCache>
                <c:formatCode>General</c:formatCode>
                <c:ptCount val="9"/>
                <c:pt idx="0">
                  <c:v>37.4</c:v>
                </c:pt>
                <c:pt idx="1">
                  <c:v>38.200000000000003</c:v>
                </c:pt>
                <c:pt idx="2">
                  <c:v>37.4</c:v>
                </c:pt>
                <c:pt idx="3">
                  <c:v>37.4</c:v>
                </c:pt>
                <c:pt idx="4">
                  <c:v>38.6</c:v>
                </c:pt>
                <c:pt idx="5">
                  <c:v>38</c:v>
                </c:pt>
                <c:pt idx="6">
                  <c:v>38.1</c:v>
                </c:pt>
                <c:pt idx="7">
                  <c:v>37.5</c:v>
                </c:pt>
                <c:pt idx="8">
                  <c:v>38.700000000000003</c:v>
                </c:pt>
              </c:numCache>
            </c:numRef>
          </c:xVal>
          <c:yVal>
            <c:numRef>
              <c:f>(Лист1!$A$2,Лист1!$A$4,Лист1!$A$5,Лист1!$A$7,Лист1!$A$14,Лист1!$A$15,Лист1!$A$16,Лист1!$A$22)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8-4C49-BE54-1C3E7510B7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(Лист1!$B$3,Лист1!$B$6,Лист1!$B$8:$B$10,Лист1!$B$12,Лист1!$B$13,Лист1!$B$17:$B$21,Лист1!$B$23:$B$30)</c:f>
              <c:numCache>
                <c:formatCode>General</c:formatCode>
                <c:ptCount val="20"/>
                <c:pt idx="0">
                  <c:v>40</c:v>
                </c:pt>
                <c:pt idx="1">
                  <c:v>39</c:v>
                </c:pt>
                <c:pt idx="2">
                  <c:v>40.1</c:v>
                </c:pt>
                <c:pt idx="3">
                  <c:v>38.299999999999997</c:v>
                </c:pt>
                <c:pt idx="4">
                  <c:v>39</c:v>
                </c:pt>
                <c:pt idx="5">
                  <c:v>39.299999999999997</c:v>
                </c:pt>
                <c:pt idx="6">
                  <c:v>41.5</c:v>
                </c:pt>
                <c:pt idx="7">
                  <c:v>39.1</c:v>
                </c:pt>
                <c:pt idx="8">
                  <c:v>41.1</c:v>
                </c:pt>
                <c:pt idx="9">
                  <c:v>40.4</c:v>
                </c:pt>
                <c:pt idx="10">
                  <c:v>39.200000000000003</c:v>
                </c:pt>
                <c:pt idx="11">
                  <c:v>39.1</c:v>
                </c:pt>
                <c:pt idx="12">
                  <c:v>39.299999999999997</c:v>
                </c:pt>
                <c:pt idx="13">
                  <c:v>39.200000000000003</c:v>
                </c:pt>
                <c:pt idx="14">
                  <c:v>40</c:v>
                </c:pt>
                <c:pt idx="15">
                  <c:v>40.1</c:v>
                </c:pt>
                <c:pt idx="16">
                  <c:v>41</c:v>
                </c:pt>
                <c:pt idx="17">
                  <c:v>39.9</c:v>
                </c:pt>
                <c:pt idx="18">
                  <c:v>41.1</c:v>
                </c:pt>
                <c:pt idx="19">
                  <c:v>40</c:v>
                </c:pt>
              </c:numCache>
            </c:numRef>
          </c:xVal>
          <c:yVal>
            <c:numRef>
              <c:f>(Лист1!$A$3,Лист1!$A$6,Лист1!$A$8:$A$10,Лист1!$A$12,Лист1!$A$13,Лист1!$A$17:$A$21,Лист1!$A$23:$A$30)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E8-4C49-BE54-1C3E7510B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68175"/>
        <c:axId val="1647016287"/>
      </c:scatterChart>
      <c:valAx>
        <c:axId val="163596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016287"/>
        <c:crosses val="autoZero"/>
        <c:crossBetween val="midCat"/>
      </c:valAx>
      <c:valAx>
        <c:axId val="1647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96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(Лист1!$B$36,Лист1!$B$39,Лист1!$B$41,Лист1!$B$50)</c:f>
              <c:numCache>
                <c:formatCode>General</c:formatCode>
                <c:ptCount val="4"/>
                <c:pt idx="0">
                  <c:v>37.4</c:v>
                </c:pt>
                <c:pt idx="1">
                  <c:v>37.4</c:v>
                </c:pt>
                <c:pt idx="2">
                  <c:v>37.4</c:v>
                </c:pt>
                <c:pt idx="3">
                  <c:v>37.5</c:v>
                </c:pt>
              </c:numCache>
            </c:numRef>
          </c:xVal>
          <c:yVal>
            <c:numRef>
              <c:f>(Лист1!$A$36,Лист1!$A$39,Лист1!$A$41,Лист1!$A$50)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9-41B4-8F83-7518DC345C6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(Лист1!$B$37,Лист1!$B$42,Лист1!$B$47,Лист1!$B$52:$B$55,Лист1!$B$57:$B$64)</c:f>
              <c:numCache>
                <c:formatCode>General</c:formatCode>
                <c:ptCount val="15"/>
                <c:pt idx="0">
                  <c:v>40</c:v>
                </c:pt>
                <c:pt idx="1">
                  <c:v>40.1</c:v>
                </c:pt>
                <c:pt idx="2">
                  <c:v>41.5</c:v>
                </c:pt>
                <c:pt idx="3">
                  <c:v>41.1</c:v>
                </c:pt>
                <c:pt idx="4">
                  <c:v>40.4</c:v>
                </c:pt>
                <c:pt idx="5">
                  <c:v>39.200000000000003</c:v>
                </c:pt>
                <c:pt idx="6">
                  <c:v>39.1</c:v>
                </c:pt>
                <c:pt idx="7">
                  <c:v>39.299999999999997</c:v>
                </c:pt>
                <c:pt idx="8">
                  <c:v>39.200000000000003</c:v>
                </c:pt>
                <c:pt idx="9">
                  <c:v>40</c:v>
                </c:pt>
                <c:pt idx="10">
                  <c:v>40.1</c:v>
                </c:pt>
                <c:pt idx="11">
                  <c:v>41</c:v>
                </c:pt>
                <c:pt idx="12">
                  <c:v>39.9</c:v>
                </c:pt>
                <c:pt idx="13">
                  <c:v>41.1</c:v>
                </c:pt>
                <c:pt idx="14">
                  <c:v>40</c:v>
                </c:pt>
              </c:numCache>
            </c:numRef>
          </c:xVal>
          <c:yVal>
            <c:numRef>
              <c:f>(Лист1!$A$37,Лист1!$A$42,Лист1!$A$47,Лист1!$A$52:$A$55,Лист1!$A$57:$A$64)</c:f>
              <c:numCache>
                <c:formatCode>General</c:formatCode>
                <c:ptCount val="15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9-41B4-8F83-7518DC345C6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(Лист1!$B$38,Лист1!$B$40,Лист1!$B$43:$B$46,Лист1!$B$48,Лист1!$B$49,Лист1!$B$51,Лист1!$B$56)</c:f>
              <c:numCache>
                <c:formatCode>General</c:formatCode>
                <c:ptCount val="10"/>
                <c:pt idx="0">
                  <c:v>38.200000000000003</c:v>
                </c:pt>
                <c:pt idx="1">
                  <c:v>39</c:v>
                </c:pt>
                <c:pt idx="2">
                  <c:v>38.299999999999997</c:v>
                </c:pt>
                <c:pt idx="3">
                  <c:v>39</c:v>
                </c:pt>
                <c:pt idx="4">
                  <c:v>38.6</c:v>
                </c:pt>
                <c:pt idx="5">
                  <c:v>39.299999999999997</c:v>
                </c:pt>
                <c:pt idx="6">
                  <c:v>38</c:v>
                </c:pt>
                <c:pt idx="7">
                  <c:v>38.1</c:v>
                </c:pt>
                <c:pt idx="8">
                  <c:v>39.1</c:v>
                </c:pt>
                <c:pt idx="9">
                  <c:v>38.700000000000003</c:v>
                </c:pt>
              </c:numCache>
            </c:numRef>
          </c:xVal>
          <c:yVal>
            <c:numRef>
              <c:f>(Лист1!$A$38,Лист1!$A$40,Лист1!$A$43:$A$46,Лист1!$A$48,Лист1!$A$49,Лист1!$A$51,Лист1!$A$56)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9-41B4-8F83-7518DC345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11999"/>
        <c:axId val="1647010879"/>
      </c:scatterChart>
      <c:valAx>
        <c:axId val="163831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010879"/>
        <c:crosses val="autoZero"/>
        <c:crossBetween val="midCat"/>
      </c:valAx>
      <c:valAx>
        <c:axId val="16470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31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6</xdr:row>
      <xdr:rowOff>109537</xdr:rowOff>
    </xdr:from>
    <xdr:to>
      <xdr:col>24</xdr:col>
      <xdr:colOff>590550</xdr:colOff>
      <xdr:row>20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7A4D03-9705-4488-8052-657279730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39</xdr:row>
      <xdr:rowOff>109537</xdr:rowOff>
    </xdr:from>
    <xdr:to>
      <xdr:col>14</xdr:col>
      <xdr:colOff>228600</xdr:colOff>
      <xdr:row>53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2B426A-E7C3-47F9-BB72-1C9DFB61A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578D-8BB4-426C-92BA-1F03DA0B815E}">
  <dimension ref="A1:BI65"/>
  <sheetViews>
    <sheetView tabSelected="1" topLeftCell="A31" workbookViewId="0">
      <selection activeCell="K64" sqref="K64"/>
    </sheetView>
  </sheetViews>
  <sheetFormatPr defaultRowHeight="15" x14ac:dyDescent="0.25"/>
  <cols>
    <col min="8" max="8" width="10.57031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O1" s="7" t="s">
        <v>9</v>
      </c>
      <c r="P1" s="7"/>
      <c r="Q1" s="7" t="s">
        <v>10</v>
      </c>
      <c r="Z1" s="7" t="s">
        <v>13</v>
      </c>
      <c r="AB1" t="s">
        <v>10</v>
      </c>
    </row>
    <row r="2" spans="1:35" x14ac:dyDescent="0.25">
      <c r="A2" s="1">
        <v>1</v>
      </c>
      <c r="B2" s="8">
        <v>37.4</v>
      </c>
      <c r="C2" s="8">
        <v>36.9</v>
      </c>
      <c r="D2" s="8">
        <v>36.5</v>
      </c>
      <c r="E2" s="8">
        <v>34.4</v>
      </c>
      <c r="F2" s="8">
        <v>36</v>
      </c>
      <c r="G2">
        <v>1</v>
      </c>
      <c r="H2" t="s">
        <v>7</v>
      </c>
      <c r="I2" s="2">
        <v>37.4</v>
      </c>
      <c r="J2" s="2">
        <v>36.9</v>
      </c>
      <c r="K2" s="2">
        <v>36.5</v>
      </c>
      <c r="L2" s="2">
        <v>34.4</v>
      </c>
      <c r="M2" s="2">
        <v>36</v>
      </c>
      <c r="O2" s="3">
        <f>SQRT(((I$2-B2)^2 )+((J$2-C2)^2) + ((K$2-D2)^2)+((L$2-E2)^2)+((M$2-F2)^2))</f>
        <v>0</v>
      </c>
      <c r="P2" s="3">
        <f>SQRT(((I$3-B2)^2)+((J$3-C2)^2)+((K$3-D2)^2)+((L$3-E2)^2)+((M$3-F2)^2))</f>
        <v>2.9478805945967372</v>
      </c>
      <c r="Q2">
        <v>1</v>
      </c>
      <c r="S2" t="s">
        <v>11</v>
      </c>
      <c r="T2" s="3">
        <f>AVERAGE(B2,B4,B5,B7,B14,B15,B16,B22)</f>
        <v>37.837499999999999</v>
      </c>
      <c r="U2" s="9">
        <f>AVERAGE(C2,C4,C5,C7,C14,C15,C16,C22)</f>
        <v>36.9375</v>
      </c>
      <c r="V2" s="9">
        <f t="shared" ref="V2:X2" si="0">AVERAGE(D2,D4,D5,D7,D14,D15,D16,D22)</f>
        <v>36.4375</v>
      </c>
      <c r="W2" s="3">
        <f t="shared" si="0"/>
        <v>34.912500000000001</v>
      </c>
      <c r="X2" s="10">
        <f t="shared" si="0"/>
        <v>36.037500000000001</v>
      </c>
      <c r="Y2" s="3"/>
      <c r="Z2" s="3">
        <f>SQRT(((T$2-B2)^2 )+((U$2-C2)^2) + ((V$2-D2)^2)+((W$2-E2)^2)+((X$2-F2)^2))</f>
        <v>0.67880869911927555</v>
      </c>
      <c r="AA2" s="3">
        <f>SQRT(((T$3-B2)^2 )+((U$3-C2)^2) + ((V$3-D2)^2)+((W$3-E2)^2)+((X$3-F2)^2))</f>
        <v>2.8781489705362056</v>
      </c>
      <c r="AB2" s="12">
        <v>1</v>
      </c>
      <c r="AD2" t="s">
        <v>11</v>
      </c>
      <c r="AE2" s="3">
        <f>AVERAGE(B2,B4,B5,B7,B11,B14,B15,B16,B22)</f>
        <v>37.922222222222224</v>
      </c>
      <c r="AF2" s="3">
        <f>AVERAGE(C2,C4,C5,C7,C11,C14:C16,C22)</f>
        <v>37.066666666666663</v>
      </c>
      <c r="AG2" s="3">
        <f>AVERAGE(D2,D4,D5,D7,D11,D14,D15,D16,D22)</f>
        <v>36.511111111111106</v>
      </c>
      <c r="AH2" s="3">
        <f>AVERAGE(E2,E4,E5,E7,E11,E14:E16,E22)</f>
        <v>34.877777777777773</v>
      </c>
      <c r="AI2" s="3">
        <f>AVERAGE(F2,F4,F5,F7,F11,F14:F16,F22)</f>
        <v>36.033333333333331</v>
      </c>
    </row>
    <row r="3" spans="1:35" x14ac:dyDescent="0.25">
      <c r="A3" s="1">
        <v>2</v>
      </c>
      <c r="B3" s="4">
        <v>40</v>
      </c>
      <c r="C3" s="4">
        <v>38</v>
      </c>
      <c r="D3" s="4">
        <v>37.1</v>
      </c>
      <c r="E3" s="4">
        <v>35</v>
      </c>
      <c r="F3" s="4">
        <v>36</v>
      </c>
      <c r="G3">
        <v>2</v>
      </c>
      <c r="H3" t="s">
        <v>8</v>
      </c>
      <c r="I3" s="11">
        <v>40</v>
      </c>
      <c r="J3" s="11">
        <v>38</v>
      </c>
      <c r="K3" s="2">
        <v>37.1</v>
      </c>
      <c r="L3" s="2">
        <v>35</v>
      </c>
      <c r="M3" s="2">
        <v>36</v>
      </c>
      <c r="O3" s="3">
        <f>SQRT(((I$2-B3)^2 )+((J$2-C3)^2) + ((K$2-D3)^2)+((L$2-E3)^2)+((M$2-F3)^2))</f>
        <v>2.9478805945967372</v>
      </c>
      <c r="P3" s="3">
        <f>SQRT(((I$3-B3)^2)+((J$3-C3)^2)+((K$3-D3)^2)+((L$3-E3)^2)+((M$3-F3)^2))</f>
        <v>0</v>
      </c>
      <c r="Q3">
        <v>2</v>
      </c>
      <c r="S3" t="s">
        <v>12</v>
      </c>
      <c r="T3" s="3">
        <f>AVERAGE(B3,B6,B8,B9,B11,B10,B12,B13,B17,B18,B19,B20,B21,B23,B24,B25,B26,B27,B28,B29,B30)</f>
        <v>39.776190476190472</v>
      </c>
      <c r="U3" s="3">
        <f t="shared" ref="U3:X3" si="1">AVERAGE(C3,C6,C8,C9,C11,C10,C12,C13,C17,C18,C19,C20,C21,C23,C24,C25,C26,C27,C28,C29,C30)</f>
        <v>37.871428571428574</v>
      </c>
      <c r="V3" s="3">
        <f t="shared" si="1"/>
        <v>36.81428571428571</v>
      </c>
      <c r="W3" s="3">
        <f t="shared" si="1"/>
        <v>35.580952380952375</v>
      </c>
      <c r="X3" s="3">
        <f t="shared" si="1"/>
        <v>35.55238095238095</v>
      </c>
      <c r="Z3" s="3">
        <f t="shared" ref="Z3:Z30" si="2">SQRT(((T$2-B3)^2 )+((U$2-C3)^2) + ((V$2-D3)^2)+((W$2-E3)^2)+((X$2-F3)^2))</f>
        <v>2.5006561638897917</v>
      </c>
      <c r="AA3" s="3">
        <f t="shared" ref="AA3:AA30" si="3">SQRT(((T$3-B3)^2 )+((U$3-C3)^2) + ((V$3-D3)^2)+((W$3-E3)^2)+((X$3-F3)^2))</f>
        <v>0.828325086532813</v>
      </c>
      <c r="AB3" s="12">
        <v>2</v>
      </c>
      <c r="AD3" t="s">
        <v>12</v>
      </c>
      <c r="AE3" s="3">
        <f>AVERAGE(B3,B6,B8:B10,B12,B13,B17:B21,B23:B30)</f>
        <v>39.835000000000001</v>
      </c>
      <c r="AF3" s="3">
        <f>AVERAGE(C3,C6,C8:C10,C12,C13,C17:C21,C23:C30)</f>
        <v>37.86</v>
      </c>
      <c r="AG3" s="3">
        <f>AVERAGE(D3,D6,D8:D10,D12:D13,D17:D21,D23:D30)</f>
        <v>36.799999999999997</v>
      </c>
      <c r="AH3" s="3">
        <f>AVERAGE(E3,E6,E8,E9,E10,E12,E13,E17:E21,E23:E30)</f>
        <v>35.630000000000003</v>
      </c>
      <c r="AI3" s="3">
        <f>AVERAGE(F3,F6,F8:F10,F12,F13,F17:F21,F23:F30)</f>
        <v>35.529999999999994</v>
      </c>
    </row>
    <row r="4" spans="1:35" x14ac:dyDescent="0.25">
      <c r="A4" s="1">
        <v>3</v>
      </c>
      <c r="B4" s="8">
        <v>38.200000000000003</v>
      </c>
      <c r="C4" s="8">
        <v>37.4</v>
      </c>
      <c r="D4" s="8">
        <v>36.700000000000003</v>
      </c>
      <c r="E4" s="8">
        <v>34.9</v>
      </c>
      <c r="F4" s="8">
        <v>36</v>
      </c>
      <c r="G4">
        <v>1</v>
      </c>
      <c r="O4" s="3">
        <f t="shared" ref="O4:O30" si="4">SQRT(((I$2-B4)^2 )+((J$2-C4)^2) + ((K$2-D4)^2)+((L$2-E4)^2)+((M$2-F4)^2))</f>
        <v>1.0862780491200252</v>
      </c>
      <c r="P4" s="3">
        <f t="shared" ref="P4:P30" si="5">SQRT(((I$3-B4)^2)+((J$3-C4)^2)+((K$3-D4)^2)+((L$3-E4)^2)+((M$3-F4)^2))</f>
        <v>1.9416487838947574</v>
      </c>
      <c r="Q4">
        <v>1</v>
      </c>
      <c r="Z4" s="3">
        <f t="shared" si="2"/>
        <v>0.6448110188264492</v>
      </c>
      <c r="AA4" s="3">
        <f t="shared" si="3"/>
        <v>1.839494902574784</v>
      </c>
      <c r="AB4" s="12">
        <v>1</v>
      </c>
    </row>
    <row r="5" spans="1:35" x14ac:dyDescent="0.25">
      <c r="A5" s="1">
        <v>4</v>
      </c>
      <c r="B5" s="8">
        <v>37.4</v>
      </c>
      <c r="C5" s="8">
        <v>36.9</v>
      </c>
      <c r="D5" s="8">
        <v>36.799999999999997</v>
      </c>
      <c r="E5" s="8">
        <v>35</v>
      </c>
      <c r="F5" s="8">
        <v>37</v>
      </c>
      <c r="G5">
        <v>1</v>
      </c>
      <c r="O5" s="3">
        <f t="shared" si="4"/>
        <v>1.2041594578792296</v>
      </c>
      <c r="P5" s="3">
        <f t="shared" si="5"/>
        <v>3.0099833886584846</v>
      </c>
      <c r="Q5">
        <v>1</v>
      </c>
      <c r="Z5" s="3">
        <f t="shared" si="2"/>
        <v>1.1217313626711143</v>
      </c>
      <c r="AA5" s="3">
        <f t="shared" si="3"/>
        <v>3.0038750483537826</v>
      </c>
      <c r="AB5" s="12">
        <v>1</v>
      </c>
    </row>
    <row r="6" spans="1:35" x14ac:dyDescent="0.25">
      <c r="A6" s="1">
        <v>5</v>
      </c>
      <c r="B6" s="4">
        <v>39</v>
      </c>
      <c r="C6" s="4">
        <v>37.799999999999997</v>
      </c>
      <c r="D6" s="4">
        <v>36.9</v>
      </c>
      <c r="E6" s="4">
        <v>34.4</v>
      </c>
      <c r="F6" s="4">
        <v>36</v>
      </c>
      <c r="G6">
        <v>2</v>
      </c>
      <c r="O6" s="3">
        <f t="shared" si="4"/>
        <v>1.8788294228055937</v>
      </c>
      <c r="P6" s="3">
        <f t="shared" si="5"/>
        <v>1.2000000000000017</v>
      </c>
      <c r="Q6">
        <v>2</v>
      </c>
      <c r="Z6" s="3">
        <f t="shared" si="2"/>
        <v>1.6041450214989916</v>
      </c>
      <c r="AA6" s="3">
        <f t="shared" si="3"/>
        <v>1.4865839945287658</v>
      </c>
      <c r="AB6" s="12">
        <v>2</v>
      </c>
    </row>
    <row r="7" spans="1:35" x14ac:dyDescent="0.25">
      <c r="A7" s="1">
        <v>6</v>
      </c>
      <c r="B7" s="8">
        <v>37.4</v>
      </c>
      <c r="C7" s="8">
        <v>36.9</v>
      </c>
      <c r="D7" s="8">
        <v>36</v>
      </c>
      <c r="E7" s="8">
        <v>34.1</v>
      </c>
      <c r="F7" s="8">
        <v>36</v>
      </c>
      <c r="G7">
        <v>1</v>
      </c>
      <c r="O7" s="3">
        <f t="shared" si="4"/>
        <v>0.58309518948452854</v>
      </c>
      <c r="P7" s="3">
        <f t="shared" si="5"/>
        <v>3.1606961258558233</v>
      </c>
      <c r="Q7">
        <v>1</v>
      </c>
      <c r="Z7" s="3">
        <f t="shared" si="2"/>
        <v>1.0226344654860797</v>
      </c>
      <c r="AA7" s="3">
        <f t="shared" si="3"/>
        <v>3.1058973968010837</v>
      </c>
      <c r="AB7" s="12">
        <v>1</v>
      </c>
    </row>
    <row r="8" spans="1:35" x14ac:dyDescent="0.25">
      <c r="A8" s="1">
        <v>7</v>
      </c>
      <c r="B8" s="4">
        <v>40.1</v>
      </c>
      <c r="C8" s="4">
        <v>38</v>
      </c>
      <c r="D8" s="4">
        <v>36.299999999999997</v>
      </c>
      <c r="E8" s="4">
        <v>33.9</v>
      </c>
      <c r="F8" s="4">
        <v>37</v>
      </c>
      <c r="G8">
        <v>2</v>
      </c>
      <c r="O8" s="3">
        <f t="shared" si="4"/>
        <v>3.1288975694324059</v>
      </c>
      <c r="P8" s="3">
        <f t="shared" si="5"/>
        <v>1.6911534525287792</v>
      </c>
      <c r="Q8">
        <v>2</v>
      </c>
      <c r="Z8" s="3">
        <f t="shared" si="2"/>
        <v>2.8667544802441691</v>
      </c>
      <c r="AA8" s="3">
        <f t="shared" si="3"/>
        <v>2.3037089290819632</v>
      </c>
      <c r="AB8" s="12">
        <v>2</v>
      </c>
    </row>
    <row r="9" spans="1:35" x14ac:dyDescent="0.25">
      <c r="A9" s="1">
        <v>8</v>
      </c>
      <c r="B9" s="4">
        <v>38.299999999999997</v>
      </c>
      <c r="C9" s="4">
        <v>37.9</v>
      </c>
      <c r="D9" s="4">
        <v>37.200000000000003</v>
      </c>
      <c r="E9" s="4">
        <v>36</v>
      </c>
      <c r="F9" s="4">
        <v>35.1</v>
      </c>
      <c r="G9">
        <v>2</v>
      </c>
      <c r="O9" s="3">
        <f t="shared" si="4"/>
        <v>2.3811761799581324</v>
      </c>
      <c r="P9" s="3">
        <f t="shared" si="5"/>
        <v>2.1725560982400451</v>
      </c>
      <c r="Q9">
        <v>2</v>
      </c>
      <c r="Z9" s="3">
        <f t="shared" si="2"/>
        <v>1.9450658729205028</v>
      </c>
      <c r="AA9" s="3">
        <f t="shared" si="3"/>
        <v>1.6458978072276351</v>
      </c>
      <c r="AB9" s="12">
        <v>2</v>
      </c>
    </row>
    <row r="10" spans="1:35" x14ac:dyDescent="0.25">
      <c r="A10" s="1">
        <v>9</v>
      </c>
      <c r="B10" s="4">
        <v>39</v>
      </c>
      <c r="C10" s="4">
        <v>38</v>
      </c>
      <c r="D10" s="4">
        <v>36.6</v>
      </c>
      <c r="E10" s="4">
        <v>36</v>
      </c>
      <c r="F10" s="4">
        <v>34.5</v>
      </c>
      <c r="G10">
        <v>2</v>
      </c>
      <c r="O10" s="3">
        <f t="shared" si="4"/>
        <v>2.9308701779505713</v>
      </c>
      <c r="P10" s="3">
        <f t="shared" si="5"/>
        <v>2.1213203435596424</v>
      </c>
      <c r="Q10">
        <v>2</v>
      </c>
      <c r="Z10" s="3">
        <f t="shared" si="2"/>
        <v>2.4603416937490623</v>
      </c>
      <c r="AA10" s="3">
        <f t="shared" si="3"/>
        <v>1.3957174538151853</v>
      </c>
      <c r="AB10" s="12">
        <v>2</v>
      </c>
    </row>
    <row r="11" spans="1:35" x14ac:dyDescent="0.25">
      <c r="A11" s="1">
        <v>10</v>
      </c>
      <c r="B11" s="8">
        <v>38.6</v>
      </c>
      <c r="C11" s="8">
        <v>38.1</v>
      </c>
      <c r="D11" s="8">
        <v>37.1</v>
      </c>
      <c r="E11" s="8">
        <v>34.6</v>
      </c>
      <c r="F11" s="8">
        <v>36</v>
      </c>
      <c r="G11">
        <v>2</v>
      </c>
      <c r="O11" s="3">
        <f t="shared" si="4"/>
        <v>1.8110770276274879</v>
      </c>
      <c r="P11" s="3">
        <f t="shared" si="5"/>
        <v>1.4594519519326408</v>
      </c>
      <c r="Q11">
        <v>2</v>
      </c>
      <c r="Z11" s="3">
        <f t="shared" si="2"/>
        <v>1.5718718936351046</v>
      </c>
      <c r="AA11" s="3">
        <f t="shared" si="3"/>
        <v>1.6370497771262462</v>
      </c>
      <c r="AB11" s="12">
        <v>1</v>
      </c>
    </row>
    <row r="12" spans="1:35" x14ac:dyDescent="0.25">
      <c r="A12" s="1">
        <v>11</v>
      </c>
      <c r="B12" s="4">
        <v>39.299999999999997</v>
      </c>
      <c r="C12" s="4">
        <v>37.5</v>
      </c>
      <c r="D12" s="4">
        <v>36.200000000000003</v>
      </c>
      <c r="E12" s="4">
        <v>35.200000000000003</v>
      </c>
      <c r="F12" s="4">
        <v>36</v>
      </c>
      <c r="G12">
        <v>2</v>
      </c>
      <c r="O12" s="3">
        <f t="shared" si="4"/>
        <v>2.1679483388678804</v>
      </c>
      <c r="P12" s="3">
        <f t="shared" si="5"/>
        <v>1.2609520212918501</v>
      </c>
      <c r="Q12">
        <v>2</v>
      </c>
      <c r="Z12" s="3">
        <f t="shared" si="2"/>
        <v>1.6111428397258869</v>
      </c>
      <c r="AA12" s="3">
        <f t="shared" si="3"/>
        <v>1.0428571428571363</v>
      </c>
      <c r="AB12" s="12">
        <v>2</v>
      </c>
    </row>
    <row r="13" spans="1:35" x14ac:dyDescent="0.25">
      <c r="A13" s="1">
        <v>12</v>
      </c>
      <c r="B13" s="4">
        <v>41.5</v>
      </c>
      <c r="C13" s="4">
        <v>38.1</v>
      </c>
      <c r="D13" s="4">
        <v>37.1</v>
      </c>
      <c r="E13" s="4">
        <v>36</v>
      </c>
      <c r="F13" s="4">
        <v>35</v>
      </c>
      <c r="G13">
        <v>2</v>
      </c>
      <c r="O13" s="3">
        <f t="shared" si="4"/>
        <v>4.7085029467974246</v>
      </c>
      <c r="P13" s="3">
        <f t="shared" si="5"/>
        <v>2.0639767440550294</v>
      </c>
      <c r="Q13">
        <v>2</v>
      </c>
      <c r="Z13" s="3">
        <f t="shared" si="2"/>
        <v>4.1789090980781118</v>
      </c>
      <c r="AA13" s="3">
        <f t="shared" si="3"/>
        <v>1.8937060091206379</v>
      </c>
      <c r="AB13" s="12">
        <v>2</v>
      </c>
    </row>
    <row r="14" spans="1:35" x14ac:dyDescent="0.25">
      <c r="A14" s="1">
        <v>13</v>
      </c>
      <c r="B14" s="8">
        <v>38</v>
      </c>
      <c r="C14" s="8">
        <v>37</v>
      </c>
      <c r="D14" s="8">
        <v>36.799999999999997</v>
      </c>
      <c r="E14" s="8">
        <v>35.1</v>
      </c>
      <c r="F14" s="8">
        <v>36</v>
      </c>
      <c r="G14">
        <v>1</v>
      </c>
      <c r="O14" s="3">
        <f t="shared" si="4"/>
        <v>0.97467943448089855</v>
      </c>
      <c r="P14" s="3">
        <f t="shared" si="5"/>
        <v>2.2583179581272437</v>
      </c>
      <c r="Q14">
        <v>1</v>
      </c>
      <c r="Z14" s="3">
        <f t="shared" si="2"/>
        <v>0.44528782826392022</v>
      </c>
      <c r="AA14" s="3">
        <f t="shared" si="3"/>
        <v>2.0847355825091047</v>
      </c>
      <c r="AB14" s="12">
        <v>1</v>
      </c>
    </row>
    <row r="15" spans="1:35" x14ac:dyDescent="0.25">
      <c r="A15" s="1">
        <v>14</v>
      </c>
      <c r="B15" s="8">
        <v>38.1</v>
      </c>
      <c r="C15" s="8">
        <v>37.4</v>
      </c>
      <c r="D15" s="8">
        <v>36.9</v>
      </c>
      <c r="E15" s="8">
        <v>34.700000000000003</v>
      </c>
      <c r="F15" s="8">
        <v>36</v>
      </c>
      <c r="G15">
        <v>1</v>
      </c>
      <c r="O15" s="3">
        <f t="shared" si="4"/>
        <v>0.99498743710662263</v>
      </c>
      <c r="P15" s="3">
        <f t="shared" si="5"/>
        <v>2.0248456731316575</v>
      </c>
      <c r="Q15">
        <v>1</v>
      </c>
      <c r="Z15" s="3">
        <f t="shared" si="2"/>
        <v>0.73707614939027732</v>
      </c>
      <c r="AA15" s="3">
        <f t="shared" si="3"/>
        <v>2.0039077470041811</v>
      </c>
      <c r="AB15" s="12">
        <v>1</v>
      </c>
    </row>
    <row r="16" spans="1:35" x14ac:dyDescent="0.25">
      <c r="A16" s="1">
        <v>15</v>
      </c>
      <c r="B16" s="8">
        <v>37.5</v>
      </c>
      <c r="C16" s="8">
        <v>36</v>
      </c>
      <c r="D16" s="8">
        <v>35</v>
      </c>
      <c r="E16" s="8">
        <v>36.4</v>
      </c>
      <c r="F16" s="8">
        <v>34.6</v>
      </c>
      <c r="G16">
        <v>1</v>
      </c>
      <c r="O16" s="3">
        <f t="shared" si="4"/>
        <v>3.004995840263343</v>
      </c>
      <c r="P16" s="3">
        <f t="shared" si="5"/>
        <v>4.3104524124504611</v>
      </c>
      <c r="Q16">
        <v>1</v>
      </c>
      <c r="Z16" s="3">
        <f t="shared" si="2"/>
        <v>2.7089262171569</v>
      </c>
      <c r="AA16" s="3">
        <f t="shared" si="3"/>
        <v>3.6814112940075341</v>
      </c>
      <c r="AB16" s="12">
        <v>1</v>
      </c>
    </row>
    <row r="17" spans="1:28" x14ac:dyDescent="0.25">
      <c r="A17" s="1">
        <v>16</v>
      </c>
      <c r="B17" s="4">
        <v>39.1</v>
      </c>
      <c r="C17" s="4">
        <v>37.1</v>
      </c>
      <c r="D17" s="4">
        <v>35</v>
      </c>
      <c r="E17" s="4">
        <v>36.700000000000003</v>
      </c>
      <c r="F17" s="4">
        <v>33.799999999999997</v>
      </c>
      <c r="G17">
        <v>2</v>
      </c>
      <c r="O17" s="3">
        <f t="shared" si="4"/>
        <v>3.9127995093027756</v>
      </c>
      <c r="P17" s="3">
        <f t="shared" si="5"/>
        <v>3.7094473981982845</v>
      </c>
      <c r="Q17">
        <v>2</v>
      </c>
      <c r="Z17" s="3">
        <f t="shared" si="2"/>
        <v>3.4479386958007292</v>
      </c>
      <c r="AA17" s="3">
        <f t="shared" si="3"/>
        <v>2.9439896110434849</v>
      </c>
      <c r="AB17" s="12">
        <v>2</v>
      </c>
    </row>
    <row r="18" spans="1:28" x14ac:dyDescent="0.25">
      <c r="A18" s="1">
        <v>17</v>
      </c>
      <c r="B18" s="4">
        <v>41.1</v>
      </c>
      <c r="C18" s="4">
        <v>39.200000000000003</v>
      </c>
      <c r="D18" s="4">
        <v>37.299999999999997</v>
      </c>
      <c r="E18" s="4">
        <v>36.5</v>
      </c>
      <c r="F18" s="4">
        <v>33.5</v>
      </c>
      <c r="G18">
        <v>2</v>
      </c>
      <c r="O18" s="3">
        <f t="shared" si="4"/>
        <v>5.5027265968790458</v>
      </c>
      <c r="P18" s="3">
        <f t="shared" si="5"/>
        <v>3.3451457367355473</v>
      </c>
      <c r="Q18">
        <v>2</v>
      </c>
      <c r="Z18" s="3">
        <f t="shared" si="2"/>
        <v>5.0463631706408156</v>
      </c>
      <c r="AA18" s="3">
        <f t="shared" si="3"/>
        <v>2.9682331719838535</v>
      </c>
      <c r="AB18" s="12">
        <v>2</v>
      </c>
    </row>
    <row r="19" spans="1:28" x14ac:dyDescent="0.25">
      <c r="A19" s="1">
        <v>18</v>
      </c>
      <c r="B19" s="4">
        <v>40.4</v>
      </c>
      <c r="C19" s="4">
        <v>39.1</v>
      </c>
      <c r="D19" s="4">
        <v>38.9</v>
      </c>
      <c r="E19" s="4">
        <v>36</v>
      </c>
      <c r="F19" s="4">
        <v>35</v>
      </c>
      <c r="G19">
        <v>2</v>
      </c>
      <c r="H19" s="5"/>
      <c r="I19" s="5"/>
      <c r="J19" s="5"/>
      <c r="K19" s="5"/>
      <c r="L19" s="5"/>
      <c r="M19" s="5"/>
      <c r="N19" s="5"/>
      <c r="O19" s="6">
        <f>SQRT(((I$2-B19)^2 )+((J$2-C19)^2) + ((K$2-D19)^2)+((L$2-E19)^2)+((M$2-F19)^2))</f>
        <v>4.8124837662063866</v>
      </c>
      <c r="P19" s="3">
        <f t="shared" si="5"/>
        <v>2.5709920264364867</v>
      </c>
      <c r="Q19">
        <v>2</v>
      </c>
      <c r="Z19" s="3">
        <f t="shared" si="2"/>
        <v>4.4233224221166605</v>
      </c>
      <c r="AA19" s="3">
        <f t="shared" si="3"/>
        <v>2.594119461843063</v>
      </c>
      <c r="AB19" s="12">
        <v>2</v>
      </c>
    </row>
    <row r="20" spans="1:28" x14ac:dyDescent="0.25">
      <c r="A20" s="1">
        <v>19</v>
      </c>
      <c r="B20" s="4">
        <v>39.200000000000003</v>
      </c>
      <c r="C20" s="4">
        <v>38</v>
      </c>
      <c r="D20" s="4">
        <v>37.9</v>
      </c>
      <c r="E20" s="4">
        <v>35.1</v>
      </c>
      <c r="F20" s="4">
        <v>36.5</v>
      </c>
      <c r="G20">
        <v>2</v>
      </c>
      <c r="O20" s="3">
        <f t="shared" si="4"/>
        <v>2.6739483914241911</v>
      </c>
      <c r="P20" s="3">
        <f t="shared" si="5"/>
        <v>1.2409673645990822</v>
      </c>
      <c r="Q20">
        <v>2</v>
      </c>
      <c r="Z20" s="3">
        <f t="shared" si="2"/>
        <v>2.3180339190788404</v>
      </c>
      <c r="AA20" s="3">
        <f t="shared" si="3"/>
        <v>1.6299075554938007</v>
      </c>
      <c r="AB20" s="12">
        <v>2</v>
      </c>
    </row>
    <row r="21" spans="1:28" x14ac:dyDescent="0.25">
      <c r="A21" s="1">
        <v>20</v>
      </c>
      <c r="B21" s="4">
        <v>39.1</v>
      </c>
      <c r="C21" s="4">
        <v>38.200000000000003</v>
      </c>
      <c r="D21" s="4">
        <v>36.6</v>
      </c>
      <c r="E21" s="4">
        <v>35.1</v>
      </c>
      <c r="F21" s="4">
        <v>36.9</v>
      </c>
      <c r="G21">
        <v>2</v>
      </c>
      <c r="O21" s="3">
        <f t="shared" si="4"/>
        <v>2.4269322199023238</v>
      </c>
      <c r="P21" s="3">
        <f t="shared" si="5"/>
        <v>1.3856406460551005</v>
      </c>
      <c r="Q21">
        <v>2</v>
      </c>
      <c r="Z21" s="3">
        <f t="shared" si="2"/>
        <v>1.9983196065694822</v>
      </c>
      <c r="AA21" s="3">
        <f t="shared" si="3"/>
        <v>1.6304917667257717</v>
      </c>
      <c r="AB21" s="12">
        <v>2</v>
      </c>
    </row>
    <row r="22" spans="1:28" x14ac:dyDescent="0.25">
      <c r="A22" s="1">
        <v>21</v>
      </c>
      <c r="B22" s="8">
        <v>38.700000000000003</v>
      </c>
      <c r="C22" s="8">
        <v>37</v>
      </c>
      <c r="D22" s="8">
        <v>36.799999999999997</v>
      </c>
      <c r="E22" s="8">
        <v>34.700000000000003</v>
      </c>
      <c r="F22" s="8">
        <v>36.700000000000003</v>
      </c>
      <c r="G22">
        <v>1</v>
      </c>
      <c r="O22" s="3">
        <f t="shared" si="4"/>
        <v>1.5394804318340705</v>
      </c>
      <c r="P22" s="3">
        <f t="shared" si="5"/>
        <v>1.8330302779823351</v>
      </c>
      <c r="Q22">
        <v>1</v>
      </c>
      <c r="Z22" s="3">
        <f t="shared" si="2"/>
        <v>1.1675963557668405</v>
      </c>
      <c r="AA22" s="3">
        <f t="shared" si="3"/>
        <v>2.0027192398690037</v>
      </c>
      <c r="AB22" s="12">
        <v>1</v>
      </c>
    </row>
    <row r="23" spans="1:28" x14ac:dyDescent="0.25">
      <c r="A23" s="1">
        <v>22</v>
      </c>
      <c r="B23" s="4">
        <v>39.299999999999997</v>
      </c>
      <c r="C23" s="4">
        <v>37.700000000000003</v>
      </c>
      <c r="D23" s="4">
        <v>36.6</v>
      </c>
      <c r="E23" s="4">
        <v>35</v>
      </c>
      <c r="F23" s="4">
        <v>36.200000000000003</v>
      </c>
      <c r="G23">
        <v>2</v>
      </c>
      <c r="O23" s="3">
        <f t="shared" si="4"/>
        <v>2.1587033144922914</v>
      </c>
      <c r="P23" s="3">
        <f t="shared" si="5"/>
        <v>0.93273790530888334</v>
      </c>
      <c r="Q23">
        <v>2</v>
      </c>
      <c r="Z23" s="3">
        <f t="shared" si="2"/>
        <v>1.6675674649020953</v>
      </c>
      <c r="AA23" s="3">
        <f t="shared" si="3"/>
        <v>1.0290673407686837</v>
      </c>
      <c r="AB23" s="12">
        <v>2</v>
      </c>
    </row>
    <row r="24" spans="1:28" x14ac:dyDescent="0.25">
      <c r="A24" s="1">
        <v>23</v>
      </c>
      <c r="B24" s="4">
        <v>39.200000000000003</v>
      </c>
      <c r="C24" s="4">
        <v>37.299999999999997</v>
      </c>
      <c r="D24" s="4">
        <v>36.799999999999997</v>
      </c>
      <c r="E24" s="4">
        <v>36.1</v>
      </c>
      <c r="F24" s="4">
        <v>35.9</v>
      </c>
      <c r="G24">
        <v>2</v>
      </c>
      <c r="O24" s="3">
        <f t="shared" si="4"/>
        <v>2.5278449319529122</v>
      </c>
      <c r="P24" s="3">
        <f t="shared" si="5"/>
        <v>1.5620499351813326</v>
      </c>
      <c r="Q24">
        <v>2</v>
      </c>
      <c r="Z24" s="3">
        <f t="shared" si="2"/>
        <v>1.8836882040295331</v>
      </c>
      <c r="AA24" s="3">
        <f t="shared" si="3"/>
        <v>1.0241970473677122</v>
      </c>
      <c r="AB24" s="12">
        <v>2</v>
      </c>
    </row>
    <row r="25" spans="1:28" x14ac:dyDescent="0.25">
      <c r="A25" s="1">
        <v>24</v>
      </c>
      <c r="B25" s="4">
        <v>40</v>
      </c>
      <c r="C25" s="4">
        <v>36.700000000000003</v>
      </c>
      <c r="D25" s="4">
        <v>35.799999999999997</v>
      </c>
      <c r="E25" s="4">
        <v>34.9</v>
      </c>
      <c r="F25" s="4">
        <v>35.9</v>
      </c>
      <c r="G25">
        <v>2</v>
      </c>
      <c r="O25" s="3">
        <f t="shared" si="4"/>
        <v>2.7477263328068191</v>
      </c>
      <c r="P25" s="3">
        <f t="shared" si="5"/>
        <v>1.8439088914585786</v>
      </c>
      <c r="Q25">
        <v>2</v>
      </c>
      <c r="Z25" s="3">
        <f t="shared" si="2"/>
        <v>2.2711849880624011</v>
      </c>
      <c r="AA25" s="3">
        <f t="shared" si="3"/>
        <v>1.7423106090773233</v>
      </c>
      <c r="AB25" s="12">
        <v>2</v>
      </c>
    </row>
    <row r="26" spans="1:28" x14ac:dyDescent="0.25">
      <c r="A26" s="1">
        <v>25</v>
      </c>
      <c r="B26" s="4">
        <v>40.1</v>
      </c>
      <c r="C26" s="4">
        <v>37.700000000000003</v>
      </c>
      <c r="D26" s="4">
        <v>36.799999999999997</v>
      </c>
      <c r="E26" s="4">
        <v>36.1</v>
      </c>
      <c r="F26" s="4">
        <v>35.9</v>
      </c>
      <c r="G26">
        <v>2</v>
      </c>
      <c r="O26" s="3">
        <f t="shared" si="4"/>
        <v>3.3045423283716659</v>
      </c>
      <c r="P26" s="3">
        <f t="shared" si="5"/>
        <v>1.1874342087037935</v>
      </c>
      <c r="Q26">
        <v>2</v>
      </c>
      <c r="Z26" s="3">
        <f t="shared" si="2"/>
        <v>2.6945836876964901</v>
      </c>
      <c r="AA26" s="3">
        <f t="shared" si="3"/>
        <v>0.72435756194784884</v>
      </c>
      <c r="AB26" s="12">
        <v>2</v>
      </c>
    </row>
    <row r="27" spans="1:28" x14ac:dyDescent="0.25">
      <c r="A27" s="1">
        <v>26</v>
      </c>
      <c r="B27" s="4">
        <v>41</v>
      </c>
      <c r="C27" s="4">
        <v>38</v>
      </c>
      <c r="D27" s="4">
        <v>37.700000000000003</v>
      </c>
      <c r="E27" s="4">
        <v>37</v>
      </c>
      <c r="F27" s="4">
        <v>36.200000000000003</v>
      </c>
      <c r="G27">
        <v>2</v>
      </c>
      <c r="O27" s="3">
        <f t="shared" si="4"/>
        <v>4.7339201514178528</v>
      </c>
      <c r="P27" s="3">
        <f t="shared" si="5"/>
        <v>2.3237900077244507</v>
      </c>
      <c r="Q27">
        <v>2</v>
      </c>
      <c r="Z27" s="3">
        <f t="shared" si="2"/>
        <v>4.1362158127931394</v>
      </c>
      <c r="AA27" s="3">
        <f t="shared" si="3"/>
        <v>2.1752785418639893</v>
      </c>
      <c r="AB27" s="12">
        <v>2</v>
      </c>
    </row>
    <row r="28" spans="1:28" x14ac:dyDescent="0.25">
      <c r="A28" s="1">
        <v>27</v>
      </c>
      <c r="B28" s="4">
        <v>39.9</v>
      </c>
      <c r="C28" s="4">
        <v>38.1</v>
      </c>
      <c r="D28" s="4">
        <v>35.9</v>
      </c>
      <c r="E28" s="4">
        <v>35.799999999999997</v>
      </c>
      <c r="F28" s="4">
        <v>35.299999999999997</v>
      </c>
      <c r="G28">
        <v>2</v>
      </c>
      <c r="O28" s="3">
        <f t="shared" si="4"/>
        <v>3.2403703492039311</v>
      </c>
      <c r="P28" s="3">
        <f t="shared" si="5"/>
        <v>1.6093476939431104</v>
      </c>
      <c r="Q28">
        <v>2</v>
      </c>
      <c r="Z28" s="3">
        <f t="shared" si="2"/>
        <v>2.6880813324748947</v>
      </c>
      <c r="AA28" s="3">
        <f t="shared" si="3"/>
        <v>1.0075564837899693</v>
      </c>
      <c r="AB28" s="12">
        <v>2</v>
      </c>
    </row>
    <row r="29" spans="1:28" x14ac:dyDescent="0.25">
      <c r="A29" s="1">
        <v>28</v>
      </c>
      <c r="B29" s="4">
        <v>41.1</v>
      </c>
      <c r="C29" s="4">
        <v>37.299999999999997</v>
      </c>
      <c r="D29" s="4">
        <v>36.6</v>
      </c>
      <c r="E29" s="4">
        <v>35.9</v>
      </c>
      <c r="F29" s="4">
        <v>35</v>
      </c>
      <c r="G29">
        <v>2</v>
      </c>
      <c r="O29" s="3">
        <f t="shared" si="4"/>
        <v>4.1364235759892898</v>
      </c>
      <c r="P29" s="3">
        <f t="shared" si="5"/>
        <v>1.9390719429665326</v>
      </c>
      <c r="Q29">
        <v>2</v>
      </c>
      <c r="Z29" s="3">
        <f t="shared" si="2"/>
        <v>3.5851473121756121</v>
      </c>
      <c r="AA29" s="3">
        <f t="shared" si="3"/>
        <v>1.5911746399103706</v>
      </c>
      <c r="AB29" s="12">
        <v>2</v>
      </c>
    </row>
    <row r="30" spans="1:28" x14ac:dyDescent="0.25">
      <c r="A30" s="1">
        <v>29</v>
      </c>
      <c r="B30" s="4">
        <v>40</v>
      </c>
      <c r="C30" s="4">
        <v>37.5</v>
      </c>
      <c r="D30" s="4">
        <v>36.700000000000003</v>
      </c>
      <c r="E30" s="4">
        <v>35.9</v>
      </c>
      <c r="F30" s="4">
        <v>34.9</v>
      </c>
      <c r="G30">
        <v>2</v>
      </c>
      <c r="O30" s="3">
        <f t="shared" si="4"/>
        <v>3.2588341473600666</v>
      </c>
      <c r="P30" s="3">
        <f t="shared" si="5"/>
        <v>1.5588457268119893</v>
      </c>
      <c r="Q30">
        <v>2</v>
      </c>
      <c r="Z30" s="3">
        <f t="shared" si="2"/>
        <v>2.7075415509277061</v>
      </c>
      <c r="AA30" s="3">
        <f t="shared" si="3"/>
        <v>0.85352410707638959</v>
      </c>
      <c r="AB30" s="12">
        <v>2</v>
      </c>
    </row>
    <row r="35" spans="1:61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H35" s="1" t="s">
        <v>15</v>
      </c>
      <c r="O35" t="s">
        <v>16</v>
      </c>
      <c r="AA35" t="s">
        <v>13</v>
      </c>
      <c r="AM35" t="s">
        <v>17</v>
      </c>
      <c r="AY35" t="s">
        <v>18</v>
      </c>
    </row>
    <row r="36" spans="1:61" x14ac:dyDescent="0.25">
      <c r="A36" s="1">
        <v>1</v>
      </c>
      <c r="B36" s="14">
        <v>37.4</v>
      </c>
      <c r="C36" s="14">
        <v>36.9</v>
      </c>
      <c r="D36" s="14">
        <v>36.5</v>
      </c>
      <c r="E36" s="14">
        <v>34.4</v>
      </c>
      <c r="F36" s="14">
        <v>36</v>
      </c>
      <c r="G36" s="5">
        <v>1</v>
      </c>
      <c r="H36" t="s">
        <v>7</v>
      </c>
      <c r="I36" s="2">
        <v>37.4</v>
      </c>
      <c r="J36" s="2">
        <v>36.9</v>
      </c>
      <c r="K36" s="2">
        <v>36.5</v>
      </c>
      <c r="L36" s="2">
        <v>34.4</v>
      </c>
      <c r="M36" s="2">
        <v>36</v>
      </c>
      <c r="O36" s="3">
        <f>SQRT(((I$36-B36)^2 )+((J$36-C36)^2) + ((K$36-D36)^2)+((L$36-E36)^2)+((M$36-F36)^2))</f>
        <v>0</v>
      </c>
      <c r="P36" s="3">
        <f>SQRT(((I$37-B36)^2)+((J$37-C36)^2)+((K$37-D36)^2)+((L$37-E36)^2)+((M$37-F36)^2))</f>
        <v>2.9478805945967372</v>
      </c>
      <c r="Q36" s="3">
        <f>SQRT(((I$38-B36)^2)+((J$38-C36)^2)+((K$38-D36)^2)+((L$38-E36)^2)+((M$38-F36)^2))</f>
        <v>1.0862780491200252</v>
      </c>
      <c r="R36" s="13">
        <v>1</v>
      </c>
      <c r="T36" t="s">
        <v>7</v>
      </c>
      <c r="U36" s="3">
        <f>AVERAGE(B36,B39,B41,B50)</f>
        <v>37.424999999999997</v>
      </c>
      <c r="V36" s="3">
        <f>AVERAGE(C36,C39,C41,C50)</f>
        <v>36.674999999999997</v>
      </c>
      <c r="W36" s="3">
        <f t="shared" ref="V36:W36" si="6">AVERAGE(D36,D39,D41,D50)</f>
        <v>36.075000000000003</v>
      </c>
      <c r="X36" s="3">
        <f t="shared" ref="X36" si="7">AVERAGE(E36,E39,E41,E50)</f>
        <v>34.975000000000001</v>
      </c>
      <c r="Y36" s="3">
        <f t="shared" ref="Y36:Z36" si="8">AVERAGE(F36,F39,F41,F50)</f>
        <v>35.9</v>
      </c>
      <c r="AA36" s="3">
        <f>SQRT(((U$36-B36)^2 )+((V$36-C36)^2) + ((W$36-D36)^2)+((X$36-E36)^2)+((Y$36-F36)^2))</f>
        <v>0.75663729752107889</v>
      </c>
      <c r="AB36" s="3">
        <f>SQRT(((U$37-B36)^2)+((V$37-C36)^2)+((W$37-D36)^2)+((X$37-E36)^2)+((Y$37-F36)^2))</f>
        <v>3.2108496625590592</v>
      </c>
      <c r="AC36" s="3">
        <f>SQRT(((U$38-B36)^2)+((V$38-C36)^2)+((W$38-D36)^2)+((X$38-E36)^2)+((Y$38-F36)^2))</f>
        <v>1.6591262760863066</v>
      </c>
      <c r="AD36">
        <v>1</v>
      </c>
      <c r="AF36" t="s">
        <v>7</v>
      </c>
      <c r="AG36" s="3">
        <f>AVERAGE(B36,B39,B41,B50)</f>
        <v>37.424999999999997</v>
      </c>
      <c r="AH36" s="3">
        <f t="shared" ref="AH36:AK36" si="9">AVERAGE(C36,C39,C41,C50)</f>
        <v>36.674999999999997</v>
      </c>
      <c r="AI36" s="3">
        <f t="shared" si="9"/>
        <v>36.075000000000003</v>
      </c>
      <c r="AJ36" s="3">
        <f t="shared" si="9"/>
        <v>34.975000000000001</v>
      </c>
      <c r="AK36" s="3">
        <f t="shared" si="9"/>
        <v>35.9</v>
      </c>
      <c r="AM36" s="3">
        <f>SQRT(((AG$36-B36)^2 )+((AH$36-C36)^2) + ((AI$36-D36)^2)+((AJ$36-E36)^2)+((AK$36-F36)^2))</f>
        <v>0.75663729752107889</v>
      </c>
      <c r="AN36" s="3">
        <f>SQRT(((AG$37-B36)^2)+((AH$37-C36)^2)+((AI$37-D36)^2)+((AJ$37-E36)^2)+((AK$37-F36)^2))</f>
        <v>3.4748201392302325</v>
      </c>
      <c r="AO36" s="3">
        <f>SQRT(((AG$38-B36)^2)+((AH$38-C36)^2)+((AI$38-D36)^2)+((AJ$38-E36)^2)+((AK$38-F36)^2))</f>
        <v>1.7675075219745775</v>
      </c>
      <c r="AP36">
        <v>1</v>
      </c>
      <c r="AR36" t="s">
        <v>7</v>
      </c>
      <c r="AS36" s="3">
        <f>AVERAGE(B36,B39,B41,B48,B50)</f>
        <v>37.54</v>
      </c>
      <c r="AT36" s="3">
        <f t="shared" ref="AT36:AW36" si="10">AVERAGE(C36,C39,C41,C48,C50)</f>
        <v>36.739999999999995</v>
      </c>
      <c r="AU36" s="3">
        <f t="shared" si="10"/>
        <v>36.22</v>
      </c>
      <c r="AV36" s="3">
        <f t="shared" si="10"/>
        <v>35</v>
      </c>
      <c r="AW36" s="3">
        <f t="shared" si="10"/>
        <v>35.92</v>
      </c>
      <c r="AY36" s="3">
        <f>SQRT(((AS$36-B36)^2 )+((AT$36-C36)^2) + ((AU$36-D36)^2)+((AV$36-E36)^2)+((AW$36-F36)^2))</f>
        <v>0.7000000000000024</v>
      </c>
      <c r="AZ36" s="3">
        <f>SQRT(((AS$37-B36)^2)+((AT$37-C36)^2)+((AU$37-D36)^2)+((AV$37-E36)^2)+((AW$37-F36)^2))</f>
        <v>3.8927282634847939</v>
      </c>
      <c r="BA36" s="3">
        <f>SQRT(((AS$38-B36)^2)+((AT$38-C36)^2)+((AU$38-D36)^2)+((AV$38-E36)^2)+((AW$38-F36)^2))</f>
        <v>1.922440578477733</v>
      </c>
      <c r="BB36">
        <v>1</v>
      </c>
      <c r="BD36" t="s">
        <v>7</v>
      </c>
      <c r="BE36" s="3">
        <f>AVERAGE(B36,B39,B41,B48,B50)</f>
        <v>37.54</v>
      </c>
      <c r="BF36" s="3">
        <f t="shared" ref="BF36:BI36" si="11">AVERAGE(C36,C39,C41,C48,C50)</f>
        <v>36.739999999999995</v>
      </c>
      <c r="BG36" s="3">
        <f t="shared" si="11"/>
        <v>36.22</v>
      </c>
      <c r="BH36" s="3">
        <f t="shared" si="11"/>
        <v>35</v>
      </c>
      <c r="BI36" s="3">
        <f t="shared" si="11"/>
        <v>35.92</v>
      </c>
    </row>
    <row r="37" spans="1:61" x14ac:dyDescent="0.25">
      <c r="A37" s="1">
        <v>2</v>
      </c>
      <c r="B37" s="8">
        <v>40</v>
      </c>
      <c r="C37" s="8">
        <v>38</v>
      </c>
      <c r="D37" s="8">
        <v>37.1</v>
      </c>
      <c r="E37" s="8">
        <v>35</v>
      </c>
      <c r="F37" s="8">
        <v>36</v>
      </c>
      <c r="G37" s="5">
        <v>2</v>
      </c>
      <c r="H37" t="s">
        <v>8</v>
      </c>
      <c r="I37" s="11">
        <v>40</v>
      </c>
      <c r="J37" s="11">
        <v>38</v>
      </c>
      <c r="K37" s="2">
        <v>37.1</v>
      </c>
      <c r="L37" s="2">
        <v>35</v>
      </c>
      <c r="M37" s="2">
        <v>36</v>
      </c>
      <c r="O37" s="3">
        <f t="shared" ref="O37:O64" si="12">SQRT(((I$36-B37)^2 )+((J$36-C37)^2) + ((K$36-D37)^2)+((L$36-E37)^2)+((M$36-F37)^2))</f>
        <v>2.9478805945967372</v>
      </c>
      <c r="P37" s="3">
        <f t="shared" ref="P37:P63" si="13">SQRT(((I$37-B37)^2)+((J$37-C37)^2)+((K$37-D37)^2)+((L$37-E37)^2)+((M$37-F37)^2))</f>
        <v>0</v>
      </c>
      <c r="Q37" s="3">
        <f t="shared" ref="Q37:Q64" si="14">SQRT(((I$38-B37)^2)+((J$38-C37)^2)+((K$38-D37)^2)+((L$38-E37)^2)+((M$38-F37)^2))</f>
        <v>1.9416487838947574</v>
      </c>
      <c r="R37" s="13">
        <v>2</v>
      </c>
      <c r="T37" t="s">
        <v>8</v>
      </c>
      <c r="U37" s="3">
        <f>AVERAGE(B37,B42,B47,B52,B53,B54,B55,B57,B58:B64)</f>
        <v>40.13333333333334</v>
      </c>
      <c r="V37" s="3">
        <f t="shared" ref="V37:Y37" si="15">AVERAGE(C37,C42,C47,C52,C53,C54,C55,C57,C58:C64)</f>
        <v>37.926666666666662</v>
      </c>
      <c r="W37" s="3">
        <f t="shared" si="15"/>
        <v>36.940000000000012</v>
      </c>
      <c r="X37" s="3">
        <f t="shared" si="15"/>
        <v>35.620000000000005</v>
      </c>
      <c r="Y37" s="3">
        <f t="shared" si="15"/>
        <v>35.679999999999993</v>
      </c>
      <c r="AA37" s="3">
        <f t="shared" ref="AA37:AA64" si="16">SQRT(((U$36-B37)^2 )+((V$36-C37)^2) + ((W$36-D37)^2)+((X$36-E37)^2)+((Y$36-F37)^2))</f>
        <v>3.0736785778607394</v>
      </c>
      <c r="AB37" s="3">
        <f t="shared" ref="AB37:AB64" si="17">SQRT(((U$37-B37)^2)+((V$37-C37)^2)+((W$37-D37)^2)+((X$37-E37)^2)+((Y$37-F37)^2))</f>
        <v>0.73181661333667813</v>
      </c>
      <c r="AC37" s="3">
        <f t="shared" ref="AC37:AC64" si="18">SQRT(((U$38-B37)^2)+((V$38-C37)^2)+((W$38-D37)^2)+((X$38-E37)^2)+((Y$38-F37)^2))</f>
        <v>1.594584585401478</v>
      </c>
      <c r="AD37">
        <v>2</v>
      </c>
      <c r="AF37" t="s">
        <v>8</v>
      </c>
      <c r="AG37" s="3">
        <f>AVERAGE(B37,B42,B47,B52,B53,B54,B59:B64)</f>
        <v>40.366666666666667</v>
      </c>
      <c r="AH37" s="3">
        <f t="shared" ref="AH37:AK37" si="19">AVERAGE(C37,C42,C47,C52,C53,C54,C59:C64)</f>
        <v>37.975000000000001</v>
      </c>
      <c r="AI37" s="3">
        <f t="shared" si="19"/>
        <v>37.008333333333333</v>
      </c>
      <c r="AJ37" s="3">
        <f t="shared" si="19"/>
        <v>35.674999999999997</v>
      </c>
      <c r="AK37" s="3">
        <f t="shared" si="19"/>
        <v>35.516666666666666</v>
      </c>
      <c r="AM37" s="3">
        <f t="shared" ref="AM37:AM64" si="20">SQRT(((AG$36-B37)^2 )+((AH$36-C37)^2) + ((AI$36-D37)^2)+((AJ$36-E37)^2)+((AK$36-F37)^2))</f>
        <v>3.0736785778607394</v>
      </c>
      <c r="AN37" s="3">
        <f t="shared" ref="AN37:AN64" si="21">SQRT(((AG$37-B37)^2)+((AH$37-C37)^2)+((AI$37-D37)^2)+((AJ$37-E37)^2)+((AK$37-F37)^2))</f>
        <v>0.9125285383665166</v>
      </c>
      <c r="AO37" s="3">
        <f t="shared" ref="AO37:AO64" si="22">SQRT(((AG$38-B37)^2)+((AH$38-C37)^2)+((AI$38-D37)^2)+((AJ$38-E37)^2)+((AK$38-F37)^2))</f>
        <v>1.4358882783590752</v>
      </c>
      <c r="AP37">
        <v>2</v>
      </c>
      <c r="AR37" t="s">
        <v>8</v>
      </c>
      <c r="AS37" s="3">
        <f>AVERAGE(B37,B47,B52,B53,B60:B64)</f>
        <v>40.56666666666667</v>
      </c>
      <c r="AT37" s="3">
        <f t="shared" ref="AT37:AW37" si="23">AVERAGE(C37,C47,C52,C53,C60:C64)</f>
        <v>38.111111111111114</v>
      </c>
      <c r="AU37" s="3">
        <f t="shared" si="23"/>
        <v>37.12222222222222</v>
      </c>
      <c r="AV37" s="3">
        <f t="shared" si="23"/>
        <v>36.022222222222211</v>
      </c>
      <c r="AW37" s="3">
        <f t="shared" si="23"/>
        <v>35.200000000000003</v>
      </c>
      <c r="AY37" s="3">
        <f t="shared" ref="AY37:AY64" si="24">SQRT(((AS$36-B37)^2 )+((AT$36-C37)^2) + ((AU$36-D37)^2)+((AV$36-E37)^2)+((AW$36-F37)^2))</f>
        <v>2.9017236257093852</v>
      </c>
      <c r="AZ37" s="3">
        <f t="shared" ref="AZ37:AZ64" si="25">SQRT(((AS$37-B37)^2)+((AT$37-C37)^2)+((AU$37-D37)^2)+((AV$37-E37)^2)+((AW$37-F37)^2))</f>
        <v>1.4208760990631333</v>
      </c>
      <c r="BA37" s="3">
        <f t="shared" ref="BA37:BA64" si="26">SQRT(((AS$38-B37)^2)+((AT$38-C37)^2)+((AU$38-D37)^2)+((AV$38-E37)^2)+((AW$38-F37)^2))</f>
        <v>1.1771906293280521</v>
      </c>
      <c r="BB37">
        <v>2</v>
      </c>
      <c r="BD37" t="s">
        <v>8</v>
      </c>
      <c r="BE37" s="3">
        <f>AVERAGE(B37,B47,B52,B53,B60:B64)</f>
        <v>40.56666666666667</v>
      </c>
      <c r="BF37" s="3">
        <f t="shared" ref="BF37:BI37" si="27">AVERAGE(C37,C47,C52,C53,C60:C64)</f>
        <v>38.111111111111114</v>
      </c>
      <c r="BG37" s="3">
        <f t="shared" si="27"/>
        <v>37.12222222222222</v>
      </c>
      <c r="BH37" s="3">
        <f t="shared" si="27"/>
        <v>36.022222222222211</v>
      </c>
      <c r="BI37" s="3">
        <f t="shared" si="27"/>
        <v>35.200000000000003</v>
      </c>
    </row>
    <row r="38" spans="1:61" x14ac:dyDescent="0.25">
      <c r="A38" s="1">
        <v>3</v>
      </c>
      <c r="B38" s="4">
        <v>38.200000000000003</v>
      </c>
      <c r="C38" s="4">
        <v>37.4</v>
      </c>
      <c r="D38" s="4">
        <v>36.700000000000003</v>
      </c>
      <c r="E38" s="4">
        <v>34.9</v>
      </c>
      <c r="F38" s="4">
        <v>36</v>
      </c>
      <c r="G38" s="5">
        <v>3</v>
      </c>
      <c r="H38" t="s">
        <v>14</v>
      </c>
      <c r="I38" s="4">
        <v>38.200000000000003</v>
      </c>
      <c r="J38" s="4">
        <v>37.4</v>
      </c>
      <c r="K38" s="4">
        <v>36.700000000000003</v>
      </c>
      <c r="L38" s="4">
        <v>34.9</v>
      </c>
      <c r="M38" s="4">
        <v>36</v>
      </c>
      <c r="O38" s="3">
        <f t="shared" si="12"/>
        <v>1.0862780491200252</v>
      </c>
      <c r="P38" s="3">
        <f t="shared" si="13"/>
        <v>1.9416487838947574</v>
      </c>
      <c r="Q38" s="3">
        <f t="shared" si="14"/>
        <v>0</v>
      </c>
      <c r="R38" s="13">
        <v>3</v>
      </c>
      <c r="T38" t="s">
        <v>14</v>
      </c>
      <c r="U38" s="3">
        <f>AVERAGE(B38,B40,B43:B46,B48,B49,B51,B56)</f>
        <v>38.630000000000003</v>
      </c>
      <c r="V38" s="3">
        <f t="shared" ref="V38:Y38" si="28">AVERAGE(C38,C40,C43:C46,C48,C49,C51,C56)</f>
        <v>37.519999999999996</v>
      </c>
      <c r="W38" s="3">
        <f t="shared" si="28"/>
        <v>36.619999999999997</v>
      </c>
      <c r="X38" s="3">
        <f t="shared" si="28"/>
        <v>35.230000000000004</v>
      </c>
      <c r="Y38" s="3">
        <f t="shared" si="28"/>
        <v>35.61</v>
      </c>
      <c r="AA38" s="3">
        <f t="shared" si="16"/>
        <v>1.2379418403139995</v>
      </c>
      <c r="AB38" s="3">
        <f t="shared" si="17"/>
        <v>2.166461528750415</v>
      </c>
      <c r="AC38" s="3">
        <f t="shared" si="18"/>
        <v>0.68315444813014581</v>
      </c>
      <c r="AD38">
        <v>3</v>
      </c>
      <c r="AF38" t="s">
        <v>14</v>
      </c>
      <c r="AG38" s="3">
        <f>AVERAGE(B38,B40,B43:B46,B48,B49,B51,B55,B57,B56,B58)</f>
        <v>38.761538461538464</v>
      </c>
      <c r="AH38" s="3">
        <f t="shared" ref="AH38:AK38" si="29">AVERAGE(C38,C40,C43:C46,C48,C49,C51,C55,C57,C56,C58)</f>
        <v>37.569230769230771</v>
      </c>
      <c r="AI38" s="3">
        <f t="shared" si="29"/>
        <v>36.630769230769232</v>
      </c>
      <c r="AJ38" s="3">
        <f t="shared" si="29"/>
        <v>35.269230769230774</v>
      </c>
      <c r="AK38" s="3">
        <f t="shared" si="29"/>
        <v>35.776923076923076</v>
      </c>
      <c r="AM38" s="3">
        <f t="shared" si="20"/>
        <v>1.2379418403139995</v>
      </c>
      <c r="AN38" s="3">
        <f t="shared" si="21"/>
        <v>2.440158806307489</v>
      </c>
      <c r="AO38" s="3">
        <f t="shared" si="22"/>
        <v>0.73133581274673187</v>
      </c>
      <c r="AP38">
        <v>3</v>
      </c>
      <c r="AR38" t="s">
        <v>14</v>
      </c>
      <c r="AS38" s="3">
        <f>AVERAGE(B38,B40,B42,B43,B44,B45,B46,B49,B51,B54:B59)</f>
        <v>39.013333333333335</v>
      </c>
      <c r="AT38" s="3">
        <f t="shared" ref="AT38:AW38" si="30">AVERAGE(C38,C40,C42,C43,C44,C45,C46,C49,C51,C54:C59)</f>
        <v>37.606666666666669</v>
      </c>
      <c r="AU38" s="3">
        <f t="shared" si="30"/>
        <v>36.626666666666665</v>
      </c>
      <c r="AV38" s="3">
        <f t="shared" si="30"/>
        <v>35.153333333333336</v>
      </c>
      <c r="AW38" s="3">
        <f t="shared" si="30"/>
        <v>35.9</v>
      </c>
      <c r="AY38" s="3">
        <f t="shared" si="24"/>
        <v>1.0573551910309107</v>
      </c>
      <c r="AZ38" s="3">
        <f t="shared" si="25"/>
        <v>2.8608468054833738</v>
      </c>
      <c r="BA38" s="3">
        <f t="shared" si="26"/>
        <v>0.88531224874491654</v>
      </c>
      <c r="BB38">
        <v>3</v>
      </c>
      <c r="BD38" t="s">
        <v>14</v>
      </c>
      <c r="BE38" s="3">
        <f>AVERAGE(B38,B40,B42,B44,B43,B45,B46,B49,B51,B54,B55:B59)</f>
        <v>39.013333333333335</v>
      </c>
      <c r="BF38" s="3">
        <f t="shared" ref="BF38:BI38" si="31">AVERAGE(C38,C40,C42,C44,C43,C45,C46,C49,C51,C54,C55:C59)</f>
        <v>37.606666666666669</v>
      </c>
      <c r="BG38" s="3">
        <f t="shared" si="31"/>
        <v>36.626666666666665</v>
      </c>
      <c r="BH38" s="3">
        <f t="shared" si="31"/>
        <v>35.153333333333336</v>
      </c>
      <c r="BI38" s="3">
        <f t="shared" si="31"/>
        <v>35.9</v>
      </c>
    </row>
    <row r="39" spans="1:61" x14ac:dyDescent="0.25">
      <c r="A39" s="1">
        <v>4</v>
      </c>
      <c r="B39" s="14">
        <v>37.4</v>
      </c>
      <c r="C39" s="14">
        <v>36.9</v>
      </c>
      <c r="D39" s="14">
        <v>36.799999999999997</v>
      </c>
      <c r="E39" s="14">
        <v>35</v>
      </c>
      <c r="F39" s="14">
        <v>37</v>
      </c>
      <c r="G39" s="5">
        <v>1</v>
      </c>
      <c r="O39" s="3">
        <f t="shared" si="12"/>
        <v>1.2041594578792296</v>
      </c>
      <c r="P39" s="3">
        <f t="shared" si="13"/>
        <v>3.0099833886584846</v>
      </c>
      <c r="Q39" s="3">
        <f t="shared" si="14"/>
        <v>1.3820274961085275</v>
      </c>
      <c r="R39" s="13">
        <v>1</v>
      </c>
      <c r="AA39" s="3">
        <f t="shared" si="16"/>
        <v>1.336974195712092</v>
      </c>
      <c r="AB39" s="3">
        <f t="shared" si="17"/>
        <v>3.2667346931692545</v>
      </c>
      <c r="AC39" s="3">
        <f t="shared" si="18"/>
        <v>1.9785600824842318</v>
      </c>
      <c r="AD39">
        <v>1</v>
      </c>
      <c r="AM39" s="3">
        <f t="shared" si="20"/>
        <v>1.336974195712092</v>
      </c>
      <c r="AN39" s="3">
        <f t="shared" si="21"/>
        <v>3.5575330872202278</v>
      </c>
      <c r="AO39" s="3">
        <f t="shared" si="22"/>
        <v>1.974512148570398</v>
      </c>
      <c r="AP39">
        <v>1</v>
      </c>
      <c r="AY39" s="3">
        <f t="shared" si="24"/>
        <v>1.2441864811996615</v>
      </c>
      <c r="AZ39" s="3">
        <f t="shared" si="25"/>
        <v>3.9853899850997445</v>
      </c>
      <c r="BA39" s="3">
        <f t="shared" si="26"/>
        <v>2.0894443705870223</v>
      </c>
      <c r="BB39">
        <v>1</v>
      </c>
    </row>
    <row r="40" spans="1:61" x14ac:dyDescent="0.25">
      <c r="A40" s="1">
        <v>5</v>
      </c>
      <c r="B40" s="4">
        <v>39</v>
      </c>
      <c r="C40" s="4">
        <v>37.799999999999997</v>
      </c>
      <c r="D40" s="4">
        <v>36.9</v>
      </c>
      <c r="E40" s="4">
        <v>34.4</v>
      </c>
      <c r="F40" s="4">
        <v>36</v>
      </c>
      <c r="G40" s="5">
        <v>3</v>
      </c>
      <c r="O40" s="3">
        <f t="shared" si="12"/>
        <v>1.8788294228055937</v>
      </c>
      <c r="P40" s="3">
        <f t="shared" si="13"/>
        <v>1.2000000000000017</v>
      </c>
      <c r="Q40" s="3">
        <f t="shared" si="14"/>
        <v>1.0440306508910515</v>
      </c>
      <c r="R40" s="13">
        <v>3</v>
      </c>
      <c r="AA40" s="3">
        <f t="shared" si="16"/>
        <v>2.1834605560898059</v>
      </c>
      <c r="AB40" s="3">
        <f t="shared" si="17"/>
        <v>1.7008494609720533</v>
      </c>
      <c r="AC40" s="3">
        <f t="shared" si="18"/>
        <v>1.0652229813517962</v>
      </c>
      <c r="AD40">
        <v>3</v>
      </c>
      <c r="AM40" s="3">
        <f t="shared" si="20"/>
        <v>2.1834605560898059</v>
      </c>
      <c r="AN40" s="3">
        <f t="shared" si="21"/>
        <v>1.9414878315353923</v>
      </c>
      <c r="AO40" s="3">
        <f t="shared" si="22"/>
        <v>0.99394617262850105</v>
      </c>
      <c r="AP40">
        <v>3</v>
      </c>
      <c r="AY40" s="3">
        <f t="shared" si="24"/>
        <v>2.0208908926510625</v>
      </c>
      <c r="AZ40" s="3">
        <f t="shared" si="25"/>
        <v>2.4232668491567746</v>
      </c>
      <c r="BA40" s="3">
        <f t="shared" si="26"/>
        <v>0.83052861346119933</v>
      </c>
      <c r="BB40">
        <v>3</v>
      </c>
    </row>
    <row r="41" spans="1:61" x14ac:dyDescent="0.25">
      <c r="A41" s="1">
        <v>6</v>
      </c>
      <c r="B41" s="14">
        <v>37.4</v>
      </c>
      <c r="C41" s="14">
        <v>36.9</v>
      </c>
      <c r="D41" s="14">
        <v>36</v>
      </c>
      <c r="E41" s="14">
        <v>34.1</v>
      </c>
      <c r="F41" s="14">
        <v>36</v>
      </c>
      <c r="G41" s="5">
        <v>1</v>
      </c>
      <c r="O41" s="3">
        <f t="shared" si="12"/>
        <v>0.58309518948452854</v>
      </c>
      <c r="P41" s="3">
        <f t="shared" si="13"/>
        <v>3.1606961258558233</v>
      </c>
      <c r="Q41" s="3">
        <f t="shared" si="14"/>
        <v>1.4212670403551917</v>
      </c>
      <c r="R41" s="13">
        <v>1</v>
      </c>
      <c r="AA41" s="3">
        <f t="shared" si="16"/>
        <v>0.91241437954473359</v>
      </c>
      <c r="AB41" s="3">
        <f t="shared" si="17"/>
        <v>3.438248908318831</v>
      </c>
      <c r="AC41" s="3">
        <f t="shared" si="18"/>
        <v>1.9263177308014401</v>
      </c>
      <c r="AD41">
        <v>1</v>
      </c>
      <c r="AM41" s="3">
        <f t="shared" si="20"/>
        <v>0.91241437954473359</v>
      </c>
      <c r="AN41" s="3">
        <f t="shared" si="21"/>
        <v>3.6996903023541492</v>
      </c>
      <c r="AO41" s="3">
        <f t="shared" si="22"/>
        <v>2.028888989704563</v>
      </c>
      <c r="AP41">
        <v>1</v>
      </c>
      <c r="AY41" s="3">
        <f t="shared" si="24"/>
        <v>0.95393920141694455</v>
      </c>
      <c r="AZ41" s="3">
        <f t="shared" si="25"/>
        <v>4.1338709327806633</v>
      </c>
      <c r="BA41" s="3">
        <f t="shared" si="26"/>
        <v>2.1481257980957404</v>
      </c>
      <c r="BB41">
        <v>1</v>
      </c>
    </row>
    <row r="42" spans="1:61" x14ac:dyDescent="0.25">
      <c r="A42" s="1">
        <v>7</v>
      </c>
      <c r="B42" s="8">
        <v>40.1</v>
      </c>
      <c r="C42" s="8">
        <v>38</v>
      </c>
      <c r="D42" s="8">
        <v>36.299999999999997</v>
      </c>
      <c r="E42" s="8">
        <v>33.9</v>
      </c>
      <c r="F42" s="8">
        <v>37</v>
      </c>
      <c r="G42" s="5">
        <v>2</v>
      </c>
      <c r="O42" s="3">
        <f t="shared" si="12"/>
        <v>3.1288975694324059</v>
      </c>
      <c r="P42" s="3">
        <f t="shared" si="13"/>
        <v>1.6911534525287792</v>
      </c>
      <c r="Q42" s="3">
        <f t="shared" si="14"/>
        <v>2.4758836806279896</v>
      </c>
      <c r="R42" s="13">
        <v>2</v>
      </c>
      <c r="AA42" s="3">
        <f t="shared" si="16"/>
        <v>3.3656351555092892</v>
      </c>
      <c r="AB42" s="3">
        <f t="shared" si="17"/>
        <v>2.2620541304064652</v>
      </c>
      <c r="AC42" s="3">
        <f t="shared" si="18"/>
        <v>2.488915426445828</v>
      </c>
      <c r="AD42">
        <v>2</v>
      </c>
      <c r="AM42" s="3">
        <f t="shared" si="20"/>
        <v>3.3656351555092892</v>
      </c>
      <c r="AN42" s="3">
        <f t="shared" si="21"/>
        <v>2.4340039030371337</v>
      </c>
      <c r="AO42" s="3">
        <f t="shared" si="22"/>
        <v>2.3360564555065073</v>
      </c>
      <c r="AP42">
        <v>3</v>
      </c>
      <c r="AY42" s="3">
        <f t="shared" si="24"/>
        <v>3.2440715158578151</v>
      </c>
      <c r="AZ42" s="3">
        <f t="shared" si="25"/>
        <v>2.9410882339705404</v>
      </c>
      <c r="BA42" s="3">
        <f t="shared" si="26"/>
        <v>2.0550209515017412</v>
      </c>
      <c r="BB42">
        <v>3</v>
      </c>
    </row>
    <row r="43" spans="1:61" x14ac:dyDescent="0.25">
      <c r="A43" s="1">
        <v>8</v>
      </c>
      <c r="B43" s="4">
        <v>38.299999999999997</v>
      </c>
      <c r="C43" s="4">
        <v>37.9</v>
      </c>
      <c r="D43" s="4">
        <v>37.200000000000003</v>
      </c>
      <c r="E43" s="4">
        <v>36</v>
      </c>
      <c r="F43" s="4">
        <v>35.1</v>
      </c>
      <c r="G43" s="5">
        <v>3</v>
      </c>
      <c r="O43" s="3">
        <f t="shared" si="12"/>
        <v>2.3811761799581324</v>
      </c>
      <c r="P43" s="3">
        <f t="shared" si="13"/>
        <v>2.1725560982400451</v>
      </c>
      <c r="Q43" s="3">
        <f t="shared" si="14"/>
        <v>1.5905973720586863</v>
      </c>
      <c r="R43" s="13">
        <v>3</v>
      </c>
      <c r="AA43" s="3">
        <f t="shared" si="16"/>
        <v>2.2852789764052868</v>
      </c>
      <c r="AB43" s="3">
        <f t="shared" si="17"/>
        <v>1.9774281838343051</v>
      </c>
      <c r="AC43" s="3">
        <f t="shared" si="18"/>
        <v>1.2011244731500577</v>
      </c>
      <c r="AD43">
        <v>3</v>
      </c>
      <c r="AM43" s="3">
        <f t="shared" si="20"/>
        <v>2.2852789764052868</v>
      </c>
      <c r="AN43" s="3">
        <f t="shared" si="21"/>
        <v>2.1430605062231325</v>
      </c>
      <c r="AO43" s="3">
        <f t="shared" si="22"/>
        <v>1.2801164887821992</v>
      </c>
      <c r="AP43">
        <v>3</v>
      </c>
      <c r="AY43" s="3">
        <f t="shared" si="24"/>
        <v>2.1344788591129249</v>
      </c>
      <c r="AZ43" s="3">
        <f t="shared" si="25"/>
        <v>2.2801072099550317</v>
      </c>
      <c r="BA43" s="3">
        <f t="shared" si="26"/>
        <v>1.510114050144705</v>
      </c>
      <c r="BB43">
        <v>3</v>
      </c>
    </row>
    <row r="44" spans="1:61" x14ac:dyDescent="0.25">
      <c r="A44" s="1">
        <v>9</v>
      </c>
      <c r="B44" s="4">
        <v>39</v>
      </c>
      <c r="C44" s="4">
        <v>38</v>
      </c>
      <c r="D44" s="4">
        <v>36.6</v>
      </c>
      <c r="E44" s="4">
        <v>36</v>
      </c>
      <c r="F44" s="4">
        <v>34.5</v>
      </c>
      <c r="G44" s="5">
        <v>3</v>
      </c>
      <c r="O44" s="3">
        <f t="shared" si="12"/>
        <v>2.9308701779505713</v>
      </c>
      <c r="P44" s="3">
        <f t="shared" si="13"/>
        <v>2.1213203435596424</v>
      </c>
      <c r="Q44" s="3">
        <f t="shared" si="14"/>
        <v>2.1142374511865976</v>
      </c>
      <c r="R44" s="13">
        <v>3</v>
      </c>
      <c r="AA44" s="3">
        <f t="shared" si="16"/>
        <v>2.742717630380497</v>
      </c>
      <c r="AB44" s="3">
        <f t="shared" si="17"/>
        <v>1.7152907107024815</v>
      </c>
      <c r="AC44" s="3">
        <f t="shared" si="18"/>
        <v>1.4807768231573568</v>
      </c>
      <c r="AD44">
        <v>3</v>
      </c>
      <c r="AM44" s="3">
        <f t="shared" si="20"/>
        <v>2.742717630380497</v>
      </c>
      <c r="AN44" s="3">
        <f t="shared" si="21"/>
        <v>1.7816775802596831</v>
      </c>
      <c r="AO44" s="3">
        <f t="shared" si="22"/>
        <v>1.5517503001716573</v>
      </c>
      <c r="AP44">
        <v>3</v>
      </c>
      <c r="AY44" s="3">
        <f t="shared" si="24"/>
        <v>2.6229754097208047</v>
      </c>
      <c r="AZ44" s="3">
        <f t="shared" si="25"/>
        <v>1.7972200755611456</v>
      </c>
      <c r="BA44" s="3">
        <f t="shared" si="26"/>
        <v>1.6829867630033322</v>
      </c>
      <c r="BB44">
        <v>3</v>
      </c>
    </row>
    <row r="45" spans="1:61" x14ac:dyDescent="0.25">
      <c r="A45" s="1">
        <v>10</v>
      </c>
      <c r="B45" s="4">
        <v>38.6</v>
      </c>
      <c r="C45" s="4">
        <v>38.1</v>
      </c>
      <c r="D45" s="4">
        <v>37.1</v>
      </c>
      <c r="E45" s="4">
        <v>34.6</v>
      </c>
      <c r="F45" s="4">
        <v>36</v>
      </c>
      <c r="G45" s="5">
        <v>3</v>
      </c>
      <c r="O45" s="3">
        <f t="shared" si="12"/>
        <v>1.8110770276274879</v>
      </c>
      <c r="P45" s="3">
        <f t="shared" si="13"/>
        <v>1.4594519519326408</v>
      </c>
      <c r="Q45" s="3">
        <f t="shared" si="14"/>
        <v>0.94868329805051377</v>
      </c>
      <c r="R45" s="13">
        <v>3</v>
      </c>
      <c r="AA45" s="3">
        <f t="shared" si="16"/>
        <v>2.1476731594914575</v>
      </c>
      <c r="AB45" s="3">
        <f t="shared" si="17"/>
        <v>1.8840264211405267</v>
      </c>
      <c r="AC45" s="3">
        <f t="shared" si="18"/>
        <v>1.0567402708329108</v>
      </c>
      <c r="AD45">
        <v>3</v>
      </c>
      <c r="AM45" s="3">
        <f t="shared" si="20"/>
        <v>2.1476731594914575</v>
      </c>
      <c r="AN45" s="3">
        <f t="shared" si="21"/>
        <v>2.1294071945027304</v>
      </c>
      <c r="AO45" s="3">
        <f t="shared" si="22"/>
        <v>1.0127296291583221</v>
      </c>
      <c r="AP45">
        <v>3</v>
      </c>
      <c r="AY45" s="3">
        <f t="shared" si="24"/>
        <v>1.9783831782544112</v>
      </c>
      <c r="AZ45" s="3">
        <f t="shared" si="25"/>
        <v>2.5556038642776935</v>
      </c>
      <c r="BA45" s="3">
        <f t="shared" si="26"/>
        <v>0.97695672598352501</v>
      </c>
      <c r="BB45">
        <v>3</v>
      </c>
    </row>
    <row r="46" spans="1:61" x14ac:dyDescent="0.25">
      <c r="A46" s="1">
        <v>11</v>
      </c>
      <c r="B46" s="4">
        <v>39.299999999999997</v>
      </c>
      <c r="C46" s="4">
        <v>37.5</v>
      </c>
      <c r="D46" s="4">
        <v>36.200000000000003</v>
      </c>
      <c r="E46" s="4">
        <v>35.200000000000003</v>
      </c>
      <c r="F46" s="4">
        <v>36</v>
      </c>
      <c r="G46" s="5">
        <v>3</v>
      </c>
      <c r="O46" s="3">
        <f t="shared" si="12"/>
        <v>2.1679483388678804</v>
      </c>
      <c r="P46" s="3">
        <f t="shared" si="13"/>
        <v>1.2609520212918501</v>
      </c>
      <c r="Q46" s="3">
        <f t="shared" si="14"/>
        <v>1.2489995996796757</v>
      </c>
      <c r="R46" s="13">
        <v>3</v>
      </c>
      <c r="AA46" s="3">
        <f t="shared" si="16"/>
        <v>2.0670026608594401</v>
      </c>
      <c r="AB46" s="3">
        <f t="shared" si="17"/>
        <v>1.304947849106975</v>
      </c>
      <c r="AC46" s="3">
        <f t="shared" si="18"/>
        <v>0.88243979964640573</v>
      </c>
      <c r="AD46">
        <v>3</v>
      </c>
      <c r="AM46" s="3">
        <f t="shared" si="20"/>
        <v>2.0670026608594401</v>
      </c>
      <c r="AN46" s="3">
        <f t="shared" si="21"/>
        <v>1.5735443008274872</v>
      </c>
      <c r="AO46" s="3">
        <f t="shared" si="22"/>
        <v>0.73133581274672366</v>
      </c>
      <c r="AP46">
        <v>3</v>
      </c>
      <c r="AY46" s="3">
        <f t="shared" si="24"/>
        <v>1.9292485583770695</v>
      </c>
      <c r="AZ46" s="3">
        <f t="shared" si="25"/>
        <v>2.0357908646136589</v>
      </c>
      <c r="BA46" s="3">
        <f t="shared" si="26"/>
        <v>0.53644923131436406</v>
      </c>
      <c r="BB46">
        <v>3</v>
      </c>
    </row>
    <row r="47" spans="1:61" x14ac:dyDescent="0.25">
      <c r="A47" s="1">
        <v>12</v>
      </c>
      <c r="B47" s="8">
        <v>41.5</v>
      </c>
      <c r="C47" s="8">
        <v>38.1</v>
      </c>
      <c r="D47" s="8">
        <v>37.1</v>
      </c>
      <c r="E47" s="8">
        <v>36</v>
      </c>
      <c r="F47" s="8">
        <v>35</v>
      </c>
      <c r="G47" s="5">
        <v>2</v>
      </c>
      <c r="O47" s="3">
        <f t="shared" si="12"/>
        <v>4.7085029467974246</v>
      </c>
      <c r="P47" s="3">
        <f t="shared" si="13"/>
        <v>2.0639767440550294</v>
      </c>
      <c r="Q47" s="3">
        <f t="shared" si="14"/>
        <v>3.7080992435478297</v>
      </c>
      <c r="R47" s="13">
        <v>2</v>
      </c>
      <c r="AA47" s="3">
        <f t="shared" si="16"/>
        <v>4.6419284785528552</v>
      </c>
      <c r="AB47" s="3">
        <f t="shared" si="17"/>
        <v>1.5906672254818697</v>
      </c>
      <c r="AC47" s="3">
        <f t="shared" si="18"/>
        <v>3.1254919612758547</v>
      </c>
      <c r="AD47">
        <v>2</v>
      </c>
      <c r="AM47" s="3">
        <f t="shared" si="20"/>
        <v>4.6419284785528552</v>
      </c>
      <c r="AN47" s="3">
        <f t="shared" si="21"/>
        <v>1.2965499090535106</v>
      </c>
      <c r="AO47" s="3">
        <f t="shared" si="22"/>
        <v>3.0230279894258421</v>
      </c>
      <c r="AP47">
        <v>2</v>
      </c>
      <c r="AY47" s="3">
        <f t="shared" si="24"/>
        <v>4.4890979049247779</v>
      </c>
      <c r="AZ47" s="3">
        <f t="shared" si="25"/>
        <v>0.95510325212629055</v>
      </c>
      <c r="BA47" s="3">
        <f t="shared" si="26"/>
        <v>2.8596814119369598</v>
      </c>
      <c r="BB47">
        <v>2</v>
      </c>
    </row>
    <row r="48" spans="1:61" x14ac:dyDescent="0.25">
      <c r="A48" s="1">
        <v>13</v>
      </c>
      <c r="B48" s="4">
        <v>38</v>
      </c>
      <c r="C48" s="4">
        <v>37</v>
      </c>
      <c r="D48" s="4">
        <v>36.799999999999997</v>
      </c>
      <c r="E48" s="4">
        <v>35.1</v>
      </c>
      <c r="F48" s="4">
        <v>36</v>
      </c>
      <c r="G48" s="5">
        <v>3</v>
      </c>
      <c r="O48" s="3">
        <f t="shared" si="12"/>
        <v>0.97467943448089855</v>
      </c>
      <c r="P48" s="3">
        <f t="shared" si="13"/>
        <v>2.2583179581272437</v>
      </c>
      <c r="Q48" s="3">
        <f t="shared" si="14"/>
        <v>0.5</v>
      </c>
      <c r="R48" s="13">
        <v>3</v>
      </c>
      <c r="AA48" s="3">
        <f t="shared" si="16"/>
        <v>0.99373034571758811</v>
      </c>
      <c r="AB48" s="3">
        <f t="shared" si="17"/>
        <v>2.4087802353519621</v>
      </c>
      <c r="AC48" s="3">
        <f t="shared" si="18"/>
        <v>0.93204077164038279</v>
      </c>
      <c r="AD48">
        <v>3</v>
      </c>
      <c r="AM48" s="3">
        <f t="shared" si="20"/>
        <v>0.99373034571758811</v>
      </c>
      <c r="AN48" s="3">
        <f t="shared" si="21"/>
        <v>2.675700842769984</v>
      </c>
      <c r="AO48" s="3">
        <f t="shared" si="22"/>
        <v>1.0054879000563701</v>
      </c>
      <c r="AP48">
        <v>1</v>
      </c>
      <c r="AY48" s="3">
        <f t="shared" si="24"/>
        <v>0.79498427657407256</v>
      </c>
      <c r="AZ48" s="3">
        <f t="shared" si="25"/>
        <v>3.0686587732536612</v>
      </c>
      <c r="BA48" s="3">
        <f t="shared" si="26"/>
        <v>1.1990737165736665</v>
      </c>
      <c r="BB48">
        <v>1</v>
      </c>
    </row>
    <row r="49" spans="1:54" x14ac:dyDescent="0.25">
      <c r="A49" s="1">
        <v>14</v>
      </c>
      <c r="B49" s="4">
        <v>38.1</v>
      </c>
      <c r="C49" s="4">
        <v>37.4</v>
      </c>
      <c r="D49" s="4">
        <v>36.9</v>
      </c>
      <c r="E49" s="4">
        <v>34.700000000000003</v>
      </c>
      <c r="F49" s="4">
        <v>36</v>
      </c>
      <c r="G49" s="5">
        <v>3</v>
      </c>
      <c r="O49" s="3">
        <f t="shared" si="12"/>
        <v>0.99498743710662263</v>
      </c>
      <c r="P49" s="3">
        <f t="shared" si="13"/>
        <v>2.0248456731316575</v>
      </c>
      <c r="Q49" s="3">
        <f t="shared" si="14"/>
        <v>0.29999999999999477</v>
      </c>
      <c r="R49" s="13">
        <v>3</v>
      </c>
      <c r="AA49" s="3">
        <f t="shared" si="16"/>
        <v>1.3219304066402287</v>
      </c>
      <c r="AB49" s="3">
        <f t="shared" si="17"/>
        <v>2.3156472577277931</v>
      </c>
      <c r="AC49" s="3">
        <f t="shared" si="18"/>
        <v>0.89816479556927797</v>
      </c>
      <c r="AD49">
        <v>3</v>
      </c>
      <c r="AM49" s="3">
        <f t="shared" si="20"/>
        <v>1.3219304066402287</v>
      </c>
      <c r="AN49" s="3">
        <f t="shared" si="21"/>
        <v>2.5815450799860127</v>
      </c>
      <c r="AO49" s="3">
        <f t="shared" si="22"/>
        <v>0.9552718873170235</v>
      </c>
      <c r="AP49">
        <v>3</v>
      </c>
      <c r="AY49" s="3">
        <f t="shared" si="24"/>
        <v>1.143678276439666</v>
      </c>
      <c r="AZ49" s="3">
        <f t="shared" si="25"/>
        <v>3.0046260628866537</v>
      </c>
      <c r="BA49" s="3">
        <f t="shared" si="26"/>
        <v>1.0803291679442493</v>
      </c>
      <c r="BB49">
        <v>3</v>
      </c>
    </row>
    <row r="50" spans="1:54" x14ac:dyDescent="0.25">
      <c r="A50" s="1">
        <v>15</v>
      </c>
      <c r="B50" s="14">
        <v>37.5</v>
      </c>
      <c r="C50" s="14">
        <v>36</v>
      </c>
      <c r="D50" s="14">
        <v>35</v>
      </c>
      <c r="E50" s="14">
        <v>36.4</v>
      </c>
      <c r="F50" s="14">
        <v>34.6</v>
      </c>
      <c r="G50" s="5">
        <v>1</v>
      </c>
      <c r="O50" s="3">
        <f t="shared" si="12"/>
        <v>3.004995840263343</v>
      </c>
      <c r="P50" s="3">
        <f t="shared" si="13"/>
        <v>4.3104524124504611</v>
      </c>
      <c r="Q50" s="3">
        <f t="shared" si="14"/>
        <v>3.0903074280724896</v>
      </c>
      <c r="R50" s="13">
        <v>1</v>
      </c>
      <c r="AA50" s="3">
        <f t="shared" si="16"/>
        <v>2.3103030104295814</v>
      </c>
      <c r="AB50" s="3">
        <f t="shared" si="17"/>
        <v>4.0230447286711746</v>
      </c>
      <c r="AC50" s="3">
        <f t="shared" si="18"/>
        <v>2.9326950063039234</v>
      </c>
      <c r="AD50">
        <v>1</v>
      </c>
      <c r="AM50" s="3">
        <f t="shared" si="20"/>
        <v>2.3103030104295814</v>
      </c>
      <c r="AN50" s="3">
        <f t="shared" si="21"/>
        <v>4.1854161481665519</v>
      </c>
      <c r="AO50" s="3">
        <f t="shared" si="22"/>
        <v>3.0622148460409511</v>
      </c>
      <c r="AP50">
        <v>1</v>
      </c>
      <c r="AY50" s="3">
        <f t="shared" si="24"/>
        <v>2.395829710142185</v>
      </c>
      <c r="AZ50" s="3">
        <f t="shared" si="25"/>
        <v>4.3437055353439664</v>
      </c>
      <c r="BA50" s="3">
        <f t="shared" si="26"/>
        <v>3.2805148647396449</v>
      </c>
      <c r="BB50">
        <v>1</v>
      </c>
    </row>
    <row r="51" spans="1:54" x14ac:dyDescent="0.25">
      <c r="A51" s="1">
        <v>16</v>
      </c>
      <c r="B51" s="4">
        <v>39.1</v>
      </c>
      <c r="C51" s="4">
        <v>37.1</v>
      </c>
      <c r="D51" s="4">
        <v>35</v>
      </c>
      <c r="E51" s="4">
        <v>36.700000000000003</v>
      </c>
      <c r="F51" s="4">
        <v>33.799999999999997</v>
      </c>
      <c r="G51" s="5">
        <v>3</v>
      </c>
      <c r="O51" s="3">
        <f t="shared" si="12"/>
        <v>3.9127995093027756</v>
      </c>
      <c r="P51" s="3">
        <f t="shared" si="13"/>
        <v>3.7094473981982845</v>
      </c>
      <c r="Q51" s="3">
        <f t="shared" si="14"/>
        <v>3.4452866353904481</v>
      </c>
      <c r="R51" s="13">
        <v>3</v>
      </c>
      <c r="AA51" s="3">
        <f t="shared" si="16"/>
        <v>3.3952172242729972</v>
      </c>
      <c r="AB51" s="3">
        <f t="shared" si="17"/>
        <v>3.196178273431503</v>
      </c>
      <c r="AC51" s="3">
        <f t="shared" si="18"/>
        <v>2.908384431260763</v>
      </c>
      <c r="AD51">
        <v>3</v>
      </c>
      <c r="AM51" s="3">
        <f t="shared" si="20"/>
        <v>3.3952172242729972</v>
      </c>
      <c r="AN51" s="3">
        <f t="shared" si="21"/>
        <v>3.2250645988362279</v>
      </c>
      <c r="AO51" s="3">
        <f t="shared" si="22"/>
        <v>2.991566054029446</v>
      </c>
      <c r="AP51">
        <v>3</v>
      </c>
      <c r="AY51" s="3">
        <f t="shared" si="24"/>
        <v>3.3817155409643842</v>
      </c>
      <c r="AZ51" s="3">
        <f t="shared" si="25"/>
        <v>3.177525242490876</v>
      </c>
      <c r="BA51" s="3">
        <f t="shared" si="26"/>
        <v>3.1164794952709776</v>
      </c>
      <c r="BB51">
        <v>3</v>
      </c>
    </row>
    <row r="52" spans="1:54" x14ac:dyDescent="0.25">
      <c r="A52" s="1">
        <v>17</v>
      </c>
      <c r="B52" s="8">
        <v>41.1</v>
      </c>
      <c r="C52" s="8">
        <v>39.200000000000003</v>
      </c>
      <c r="D52" s="8">
        <v>37.299999999999997</v>
      </c>
      <c r="E52" s="8">
        <v>36.5</v>
      </c>
      <c r="F52" s="8">
        <v>33.5</v>
      </c>
      <c r="G52" s="5">
        <v>2</v>
      </c>
      <c r="O52" s="3">
        <f t="shared" si="12"/>
        <v>5.5027265968790458</v>
      </c>
      <c r="P52" s="3">
        <f t="shared" si="13"/>
        <v>3.3451457367355473</v>
      </c>
      <c r="Q52" s="3">
        <f t="shared" si="14"/>
        <v>4.5628938186199335</v>
      </c>
      <c r="R52" s="13">
        <v>2</v>
      </c>
      <c r="AA52" s="3">
        <f t="shared" si="16"/>
        <v>5.4283975536064082</v>
      </c>
      <c r="AB52" s="3">
        <f t="shared" si="17"/>
        <v>2.8656975105935691</v>
      </c>
      <c r="AC52" s="3">
        <f t="shared" si="18"/>
        <v>3.9307378442221257</v>
      </c>
      <c r="AD52">
        <v>2</v>
      </c>
      <c r="AM52" s="3">
        <f t="shared" si="20"/>
        <v>5.4283975536064082</v>
      </c>
      <c r="AN52" s="3">
        <f t="shared" si="21"/>
        <v>2.6212671871952828</v>
      </c>
      <c r="AO52" s="3">
        <f t="shared" si="22"/>
        <v>3.9083055242657134</v>
      </c>
      <c r="AP52">
        <v>2</v>
      </c>
      <c r="AY52" s="3">
        <f t="shared" si="24"/>
        <v>5.291313636517879</v>
      </c>
      <c r="AZ52" s="3">
        <f t="shared" si="25"/>
        <v>2.1494185260204715</v>
      </c>
      <c r="BA52" s="3">
        <f t="shared" si="26"/>
        <v>3.8626128174821974</v>
      </c>
      <c r="BB52">
        <v>2</v>
      </c>
    </row>
    <row r="53" spans="1:54" x14ac:dyDescent="0.25">
      <c r="A53" s="1">
        <v>18</v>
      </c>
      <c r="B53" s="8">
        <v>40.4</v>
      </c>
      <c r="C53" s="8">
        <v>39.1</v>
      </c>
      <c r="D53" s="8">
        <v>38.9</v>
      </c>
      <c r="E53" s="8">
        <v>36</v>
      </c>
      <c r="F53" s="8">
        <v>35</v>
      </c>
      <c r="G53" s="5">
        <v>2</v>
      </c>
      <c r="O53" s="3">
        <f t="shared" si="12"/>
        <v>4.8124837662063866</v>
      </c>
      <c r="P53" s="3">
        <f t="shared" si="13"/>
        <v>2.5709920264364867</v>
      </c>
      <c r="Q53" s="3">
        <f t="shared" si="14"/>
        <v>3.844476557348214</v>
      </c>
      <c r="R53" s="13">
        <v>2</v>
      </c>
      <c r="AA53" s="3">
        <f t="shared" si="16"/>
        <v>4.9570656642816422</v>
      </c>
      <c r="AB53" s="3">
        <f t="shared" si="17"/>
        <v>2.4282137925277842</v>
      </c>
      <c r="AC53" s="3">
        <f t="shared" si="18"/>
        <v>3.4340500869964026</v>
      </c>
      <c r="AD53">
        <v>2</v>
      </c>
      <c r="AM53" s="3">
        <f t="shared" si="20"/>
        <v>4.9570656642816422</v>
      </c>
      <c r="AN53" s="3">
        <f t="shared" si="21"/>
        <v>2.2842303590779389</v>
      </c>
      <c r="AO53" s="3">
        <f t="shared" si="22"/>
        <v>3.3637556497174232</v>
      </c>
      <c r="AP53">
        <v>2</v>
      </c>
      <c r="AY53" s="3">
        <f t="shared" si="24"/>
        <v>4.7726303020451972</v>
      </c>
      <c r="AZ53" s="3">
        <f t="shared" si="25"/>
        <v>2.0510160083886886</v>
      </c>
      <c r="BA53" s="3">
        <f t="shared" si="26"/>
        <v>3.2935964807149278</v>
      </c>
      <c r="BB53">
        <v>2</v>
      </c>
    </row>
    <row r="54" spans="1:54" x14ac:dyDescent="0.25">
      <c r="A54" s="1">
        <v>19</v>
      </c>
      <c r="B54" s="8">
        <v>39.200000000000003</v>
      </c>
      <c r="C54" s="8">
        <v>38</v>
      </c>
      <c r="D54" s="8">
        <v>37.9</v>
      </c>
      <c r="E54" s="8">
        <v>35.1</v>
      </c>
      <c r="F54" s="8">
        <v>36.5</v>
      </c>
      <c r="G54" s="5">
        <v>2</v>
      </c>
      <c r="O54" s="3">
        <f t="shared" si="12"/>
        <v>2.6739483914241911</v>
      </c>
      <c r="P54" s="3">
        <f t="shared" si="13"/>
        <v>1.2409673645990822</v>
      </c>
      <c r="Q54" s="3">
        <f t="shared" si="14"/>
        <v>1.7578395831246925</v>
      </c>
      <c r="R54" s="13">
        <v>2</v>
      </c>
      <c r="AA54" s="3">
        <f t="shared" si="16"/>
        <v>2.93470611816584</v>
      </c>
      <c r="AB54" s="3">
        <f t="shared" si="17"/>
        <v>1.6555630126603114</v>
      </c>
      <c r="AC54" s="3">
        <f t="shared" si="18"/>
        <v>1.7328300551410136</v>
      </c>
      <c r="AD54">
        <v>2</v>
      </c>
      <c r="AM54" s="3">
        <f t="shared" si="20"/>
        <v>2.93470611816584</v>
      </c>
      <c r="AN54" s="3">
        <f t="shared" si="21"/>
        <v>1.8585948993796333</v>
      </c>
      <c r="AO54" s="3">
        <f t="shared" si="22"/>
        <v>1.5938119984460295</v>
      </c>
      <c r="AP54">
        <v>3</v>
      </c>
      <c r="AY54" s="3">
        <f t="shared" si="24"/>
        <v>2.740802802100148</v>
      </c>
      <c r="AZ54" s="3">
        <f t="shared" si="25"/>
        <v>2.2417750903147109</v>
      </c>
      <c r="BA54" s="3">
        <f t="shared" si="26"/>
        <v>1.4743736900045994</v>
      </c>
      <c r="BB54">
        <v>3</v>
      </c>
    </row>
    <row r="55" spans="1:54" x14ac:dyDescent="0.25">
      <c r="A55" s="1">
        <v>20</v>
      </c>
      <c r="B55" s="8">
        <v>39.1</v>
      </c>
      <c r="C55" s="8">
        <v>38.200000000000003</v>
      </c>
      <c r="D55" s="8">
        <v>36.6</v>
      </c>
      <c r="E55" s="8">
        <v>35.1</v>
      </c>
      <c r="F55" s="8">
        <v>36.9</v>
      </c>
      <c r="G55" s="5">
        <v>2</v>
      </c>
      <c r="O55" s="3">
        <f t="shared" si="12"/>
        <v>2.4269322199023238</v>
      </c>
      <c r="P55" s="3">
        <f t="shared" si="13"/>
        <v>1.3856406460551005</v>
      </c>
      <c r="Q55" s="3">
        <f t="shared" si="14"/>
        <v>1.5198684153570674</v>
      </c>
      <c r="R55" s="13">
        <v>2</v>
      </c>
      <c r="AA55" s="3">
        <f t="shared" si="16"/>
        <v>2.5342651794948434</v>
      </c>
      <c r="AB55" s="3">
        <f t="shared" si="17"/>
        <v>1.7369193674114318</v>
      </c>
      <c r="AC55" s="3">
        <f t="shared" si="18"/>
        <v>1.537758108416277</v>
      </c>
      <c r="AD55">
        <v>3</v>
      </c>
      <c r="AM55" s="3">
        <f t="shared" si="20"/>
        <v>2.5342651794948434</v>
      </c>
      <c r="AN55" s="3">
        <f t="shared" si="21"/>
        <v>2.0164428250428172</v>
      </c>
      <c r="AO55" s="3">
        <f t="shared" si="22"/>
        <v>1.342875128024738</v>
      </c>
      <c r="AP55">
        <v>3</v>
      </c>
      <c r="AY55" s="3">
        <f t="shared" si="24"/>
        <v>2.3832750575626025</v>
      </c>
      <c r="AZ55" s="3">
        <f t="shared" si="25"/>
        <v>2.484395745895204</v>
      </c>
      <c r="BA55" s="3">
        <f t="shared" si="26"/>
        <v>1.1675234948861248</v>
      </c>
      <c r="BB55">
        <v>3</v>
      </c>
    </row>
    <row r="56" spans="1:54" x14ac:dyDescent="0.25">
      <c r="A56" s="1">
        <v>21</v>
      </c>
      <c r="B56" s="4">
        <v>38.700000000000003</v>
      </c>
      <c r="C56" s="4">
        <v>37</v>
      </c>
      <c r="D56" s="4">
        <v>36.799999999999997</v>
      </c>
      <c r="E56" s="4">
        <v>34.700000000000003</v>
      </c>
      <c r="F56" s="4">
        <v>36.700000000000003</v>
      </c>
      <c r="G56" s="5">
        <v>3</v>
      </c>
      <c r="O56" s="3">
        <f t="shared" si="12"/>
        <v>1.5394804318340705</v>
      </c>
      <c r="P56" s="3">
        <f t="shared" si="13"/>
        <v>1.8330302779823351</v>
      </c>
      <c r="Q56" s="3">
        <f t="shared" si="14"/>
        <v>0.97467943448089633</v>
      </c>
      <c r="R56" s="13">
        <v>3</v>
      </c>
      <c r="AA56" s="3">
        <f t="shared" si="16"/>
        <v>1.7240939649566707</v>
      </c>
      <c r="AB56" s="3">
        <f t="shared" si="17"/>
        <v>2.1953486182279995</v>
      </c>
      <c r="AC56" s="3">
        <f t="shared" si="18"/>
        <v>1.3329291053915824</v>
      </c>
      <c r="AD56">
        <v>3</v>
      </c>
      <c r="AM56" s="3">
        <f t="shared" si="20"/>
        <v>1.7240939649566707</v>
      </c>
      <c r="AN56" s="3">
        <f t="shared" si="21"/>
        <v>2.4744107042553236</v>
      </c>
      <c r="AO56" s="3">
        <f t="shared" si="22"/>
        <v>1.2379597645716254</v>
      </c>
      <c r="AP56">
        <v>3</v>
      </c>
      <c r="AY56" s="3">
        <f t="shared" si="24"/>
        <v>1.5646085772486387</v>
      </c>
      <c r="AZ56" s="3">
        <f t="shared" si="25"/>
        <v>2.9700355403784453</v>
      </c>
      <c r="BA56" s="3">
        <f t="shared" si="26"/>
        <v>1.1583513188052175</v>
      </c>
      <c r="BB56">
        <v>3</v>
      </c>
    </row>
    <row r="57" spans="1:54" x14ac:dyDescent="0.25">
      <c r="A57" s="1">
        <v>22</v>
      </c>
      <c r="B57" s="8">
        <v>39.299999999999997</v>
      </c>
      <c r="C57" s="8">
        <v>37.700000000000003</v>
      </c>
      <c r="D57" s="8">
        <v>36.6</v>
      </c>
      <c r="E57" s="8">
        <v>35</v>
      </c>
      <c r="F57" s="8">
        <v>36.200000000000003</v>
      </c>
      <c r="G57" s="5">
        <v>2</v>
      </c>
      <c r="O57" s="3">
        <f t="shared" si="12"/>
        <v>2.1587033144922914</v>
      </c>
      <c r="P57" s="3">
        <f t="shared" si="13"/>
        <v>0.93273790530888334</v>
      </c>
      <c r="Q57" s="3">
        <f t="shared" si="14"/>
        <v>1.1661903789690564</v>
      </c>
      <c r="R57" s="13">
        <v>2</v>
      </c>
      <c r="AA57" s="3">
        <f t="shared" si="16"/>
        <v>2.2209232314512839</v>
      </c>
      <c r="AB57" s="3">
        <f t="shared" si="17"/>
        <v>1.2313497562521618</v>
      </c>
      <c r="AC57" s="3">
        <f t="shared" si="18"/>
        <v>0.93952115463144359</v>
      </c>
      <c r="AD57">
        <v>3</v>
      </c>
      <c r="AM57" s="3">
        <f t="shared" si="20"/>
        <v>2.2209232314512839</v>
      </c>
      <c r="AN57" s="3">
        <f t="shared" si="21"/>
        <v>1.517467737163904</v>
      </c>
      <c r="AO57" s="3">
        <f t="shared" si="22"/>
        <v>0.747975571540476</v>
      </c>
      <c r="AP57">
        <v>3</v>
      </c>
      <c r="AY57" s="3">
        <f t="shared" si="24"/>
        <v>2.0596116138728706</v>
      </c>
      <c r="AZ57" s="3">
        <f t="shared" si="25"/>
        <v>2.0226495275037397</v>
      </c>
      <c r="BA57" s="3">
        <f t="shared" si="26"/>
        <v>0.45289194198076826</v>
      </c>
      <c r="BB57">
        <v>3</v>
      </c>
    </row>
    <row r="58" spans="1:54" x14ac:dyDescent="0.25">
      <c r="A58" s="1">
        <v>23</v>
      </c>
      <c r="B58" s="8">
        <v>39.200000000000003</v>
      </c>
      <c r="C58" s="8">
        <v>37.299999999999997</v>
      </c>
      <c r="D58" s="8">
        <v>36.799999999999997</v>
      </c>
      <c r="E58" s="8">
        <v>36.1</v>
      </c>
      <c r="F58" s="8">
        <v>35.9</v>
      </c>
      <c r="G58" s="5">
        <v>2</v>
      </c>
      <c r="O58" s="3">
        <f t="shared" si="12"/>
        <v>2.5278449319529122</v>
      </c>
      <c r="P58" s="3">
        <f t="shared" si="13"/>
        <v>1.5620499351813326</v>
      </c>
      <c r="Q58" s="3">
        <f t="shared" si="14"/>
        <v>1.5716233645501732</v>
      </c>
      <c r="R58" s="13">
        <v>2</v>
      </c>
      <c r="AA58" s="3">
        <f t="shared" si="16"/>
        <v>2.3092206477511006</v>
      </c>
      <c r="AB58" s="3">
        <f t="shared" si="17"/>
        <v>1.2498888839501818</v>
      </c>
      <c r="AC58" s="3">
        <f t="shared" si="18"/>
        <v>1.1165572085656852</v>
      </c>
      <c r="AD58">
        <v>3</v>
      </c>
      <c r="AM58" s="3">
        <f t="shared" si="20"/>
        <v>2.3092206477511006</v>
      </c>
      <c r="AN58" s="3">
        <f t="shared" si="21"/>
        <v>1.4790903736193193</v>
      </c>
      <c r="AO58" s="3">
        <f t="shared" si="22"/>
        <v>0.99934890046072844</v>
      </c>
      <c r="AP58">
        <v>3</v>
      </c>
      <c r="AY58" s="3">
        <f t="shared" si="24"/>
        <v>2.148487840319329</v>
      </c>
      <c r="AZ58" s="3">
        <f t="shared" si="25"/>
        <v>1.7679240808234846</v>
      </c>
      <c r="BA58" s="3">
        <f t="shared" si="26"/>
        <v>1.0271860158272754</v>
      </c>
      <c r="BB58">
        <v>3</v>
      </c>
    </row>
    <row r="59" spans="1:54" x14ac:dyDescent="0.25">
      <c r="A59" s="1">
        <v>24</v>
      </c>
      <c r="B59" s="8">
        <v>40</v>
      </c>
      <c r="C59" s="8">
        <v>36.700000000000003</v>
      </c>
      <c r="D59" s="8">
        <v>35.799999999999997</v>
      </c>
      <c r="E59" s="8">
        <v>34.9</v>
      </c>
      <c r="F59" s="8">
        <v>35.9</v>
      </c>
      <c r="G59" s="5">
        <v>2</v>
      </c>
      <c r="O59" s="3">
        <f t="shared" si="12"/>
        <v>2.7477263328068191</v>
      </c>
      <c r="P59" s="3">
        <f t="shared" si="13"/>
        <v>1.8439088914585786</v>
      </c>
      <c r="Q59" s="3">
        <f t="shared" si="14"/>
        <v>2.133072900770153</v>
      </c>
      <c r="R59" s="13">
        <v>2</v>
      </c>
      <c r="AA59" s="3">
        <f t="shared" si="16"/>
        <v>2.5908492816063267</v>
      </c>
      <c r="AB59" s="3">
        <f t="shared" si="17"/>
        <v>1.8408935028645512</v>
      </c>
      <c r="AC59" s="3">
        <f t="shared" si="18"/>
        <v>1.8478906894077869</v>
      </c>
      <c r="AD59">
        <v>2</v>
      </c>
      <c r="AM59" s="3">
        <f t="shared" si="20"/>
        <v>2.5908492816063267</v>
      </c>
      <c r="AN59" s="3">
        <f t="shared" si="21"/>
        <v>1.9919107242377438</v>
      </c>
      <c r="AO59" s="3">
        <f t="shared" si="22"/>
        <v>1.7694648674556288</v>
      </c>
      <c r="AP59">
        <v>3</v>
      </c>
      <c r="AY59" s="3">
        <f t="shared" si="24"/>
        <v>2.4979991993593602</v>
      </c>
      <c r="AZ59" s="3">
        <f t="shared" si="25"/>
        <v>2.4103941586387858</v>
      </c>
      <c r="BA59" s="3">
        <f t="shared" si="26"/>
        <v>1.5947134887217549</v>
      </c>
      <c r="BB59">
        <v>3</v>
      </c>
    </row>
    <row r="60" spans="1:54" x14ac:dyDescent="0.25">
      <c r="A60" s="1">
        <v>25</v>
      </c>
      <c r="B60" s="8">
        <v>40.1</v>
      </c>
      <c r="C60" s="8">
        <v>37.700000000000003</v>
      </c>
      <c r="D60" s="8">
        <v>36.799999999999997</v>
      </c>
      <c r="E60" s="8">
        <v>36.1</v>
      </c>
      <c r="F60" s="8">
        <v>35.9</v>
      </c>
      <c r="G60" s="5">
        <v>2</v>
      </c>
      <c r="O60" s="3">
        <f t="shared" si="12"/>
        <v>3.3045423283716659</v>
      </c>
      <c r="P60" s="3">
        <f t="shared" si="13"/>
        <v>1.1874342087037935</v>
      </c>
      <c r="Q60" s="3">
        <f t="shared" si="14"/>
        <v>2.2715633383201101</v>
      </c>
      <c r="R60" s="13">
        <v>2</v>
      </c>
      <c r="AA60" s="3">
        <f t="shared" si="16"/>
        <v>3.1618823507524798</v>
      </c>
      <c r="AB60" s="3">
        <f t="shared" si="17"/>
        <v>0.59235875015811967</v>
      </c>
      <c r="AC60" s="3">
        <f t="shared" si="18"/>
        <v>1.7511995888533078</v>
      </c>
      <c r="AD60">
        <v>2</v>
      </c>
      <c r="AM60" s="3">
        <f t="shared" si="20"/>
        <v>3.1618823507524798</v>
      </c>
      <c r="AN60" s="3">
        <f t="shared" si="21"/>
        <v>0.71951951560283356</v>
      </c>
      <c r="AO60" s="3">
        <f t="shared" si="22"/>
        <v>1.5945357878386472</v>
      </c>
      <c r="AP60">
        <v>2</v>
      </c>
      <c r="AY60" s="3">
        <f t="shared" si="24"/>
        <v>3.003664428660437</v>
      </c>
      <c r="AZ60" s="3">
        <f t="shared" si="25"/>
        <v>0.99331096171675515</v>
      </c>
      <c r="BA60" s="3">
        <f t="shared" si="26"/>
        <v>1.4545713381535377</v>
      </c>
      <c r="BB60">
        <v>2</v>
      </c>
    </row>
    <row r="61" spans="1:54" x14ac:dyDescent="0.25">
      <c r="A61" s="1">
        <v>26</v>
      </c>
      <c r="B61" s="8">
        <v>41</v>
      </c>
      <c r="C61" s="8">
        <v>38</v>
      </c>
      <c r="D61" s="8">
        <v>37.700000000000003</v>
      </c>
      <c r="E61" s="8">
        <v>37</v>
      </c>
      <c r="F61" s="8">
        <v>36.200000000000003</v>
      </c>
      <c r="G61" s="5">
        <v>2</v>
      </c>
      <c r="O61" s="3">
        <f t="shared" si="12"/>
        <v>4.7339201514178528</v>
      </c>
      <c r="P61" s="3">
        <f t="shared" si="13"/>
        <v>2.3237900077244507</v>
      </c>
      <c r="Q61" s="3">
        <f t="shared" si="14"/>
        <v>3.6945906403822324</v>
      </c>
      <c r="R61" s="13">
        <v>2</v>
      </c>
      <c r="AA61" s="3">
        <f t="shared" si="16"/>
        <v>4.6224993239588503</v>
      </c>
      <c r="AB61" s="3">
        <f t="shared" si="17"/>
        <v>1.8732028424302751</v>
      </c>
      <c r="AC61" s="3">
        <f t="shared" si="18"/>
        <v>3.2395524382235261</v>
      </c>
      <c r="AD61">
        <v>2</v>
      </c>
      <c r="AM61" s="3">
        <f t="shared" si="20"/>
        <v>4.6224993239588503</v>
      </c>
      <c r="AN61" s="3">
        <f t="shared" si="21"/>
        <v>1.7614506332376589</v>
      </c>
      <c r="AO61" s="3">
        <f t="shared" si="22"/>
        <v>3.0844906938158632</v>
      </c>
      <c r="AP61">
        <v>2</v>
      </c>
      <c r="AY61" s="3">
        <f t="shared" si="24"/>
        <v>4.4528642467517505</v>
      </c>
      <c r="AZ61" s="3">
        <f t="shared" si="25"/>
        <v>1.5779733838059578</v>
      </c>
      <c r="BA61" s="3">
        <f t="shared" si="26"/>
        <v>2.9586783836330994</v>
      </c>
      <c r="BB61">
        <v>2</v>
      </c>
    </row>
    <row r="62" spans="1:54" x14ac:dyDescent="0.25">
      <c r="A62" s="1">
        <v>27</v>
      </c>
      <c r="B62" s="8">
        <v>39.9</v>
      </c>
      <c r="C62" s="8">
        <v>38.1</v>
      </c>
      <c r="D62" s="8">
        <v>35.9</v>
      </c>
      <c r="E62" s="8">
        <v>35.799999999999997</v>
      </c>
      <c r="F62" s="8">
        <v>35.299999999999997</v>
      </c>
      <c r="G62" s="5">
        <v>2</v>
      </c>
      <c r="O62" s="3">
        <f t="shared" si="12"/>
        <v>3.2403703492039311</v>
      </c>
      <c r="P62" s="3">
        <f t="shared" si="13"/>
        <v>1.6093476939431104</v>
      </c>
      <c r="Q62" s="3">
        <f t="shared" si="14"/>
        <v>2.3065125189341584</v>
      </c>
      <c r="R62" s="13">
        <v>2</v>
      </c>
      <c r="AA62" s="3">
        <f t="shared" si="16"/>
        <v>3.0376800358168099</v>
      </c>
      <c r="AB62" s="3">
        <f t="shared" si="17"/>
        <v>1.1588308284166919</v>
      </c>
      <c r="AC62" s="3">
        <f t="shared" si="18"/>
        <v>1.6996176040509785</v>
      </c>
      <c r="AD62">
        <v>2</v>
      </c>
      <c r="AM62" s="3">
        <f t="shared" si="20"/>
        <v>3.0376800358168099</v>
      </c>
      <c r="AN62" s="3">
        <f t="shared" si="21"/>
        <v>1.2346558224865767</v>
      </c>
      <c r="AO62" s="3">
        <f t="shared" si="22"/>
        <v>1.6189521046528068</v>
      </c>
      <c r="AP62">
        <v>2</v>
      </c>
      <c r="AY62" s="3">
        <f t="shared" si="24"/>
        <v>2.923354237857605</v>
      </c>
      <c r="AZ62" s="3">
        <f t="shared" si="25"/>
        <v>1.4134276698076125</v>
      </c>
      <c r="BA62" s="3">
        <f t="shared" si="26"/>
        <v>1.5283251544673879</v>
      </c>
      <c r="BB62">
        <v>2</v>
      </c>
    </row>
    <row r="63" spans="1:54" x14ac:dyDescent="0.25">
      <c r="A63" s="1">
        <v>28</v>
      </c>
      <c r="B63" s="8">
        <v>41.1</v>
      </c>
      <c r="C63" s="8">
        <v>37.299999999999997</v>
      </c>
      <c r="D63" s="8">
        <v>36.6</v>
      </c>
      <c r="E63" s="8">
        <v>35.9</v>
      </c>
      <c r="F63" s="8">
        <v>35</v>
      </c>
      <c r="G63" s="5">
        <v>2</v>
      </c>
      <c r="O63" s="3">
        <f t="shared" si="12"/>
        <v>4.1364235759892898</v>
      </c>
      <c r="P63" s="3">
        <f t="shared" si="13"/>
        <v>1.9390719429665326</v>
      </c>
      <c r="Q63" s="3">
        <f t="shared" si="14"/>
        <v>3.2295510523910269</v>
      </c>
      <c r="R63" s="13">
        <v>2</v>
      </c>
      <c r="AA63" s="3">
        <f t="shared" si="16"/>
        <v>3.9796356617157835</v>
      </c>
      <c r="AB63" s="3">
        <f t="shared" si="17"/>
        <v>1.4083875729200175</v>
      </c>
      <c r="AC63" s="3">
        <f t="shared" si="18"/>
        <v>2.6402083251137562</v>
      </c>
      <c r="AD63">
        <v>2</v>
      </c>
      <c r="AM63" s="3">
        <f t="shared" si="20"/>
        <v>3.9796356617157835</v>
      </c>
      <c r="AN63" s="3">
        <f t="shared" si="21"/>
        <v>1.215610271975907</v>
      </c>
      <c r="AO63" s="3">
        <f t="shared" si="22"/>
        <v>2.5579901503851503</v>
      </c>
      <c r="AP63">
        <v>2</v>
      </c>
      <c r="AY63" s="3">
        <f t="shared" si="24"/>
        <v>3.8455168703309601</v>
      </c>
      <c r="AZ63" s="3">
        <f t="shared" si="25"/>
        <v>1.1269427669584657</v>
      </c>
      <c r="BA63" s="3">
        <f t="shared" si="26"/>
        <v>2.4117305911822813</v>
      </c>
      <c r="BB63">
        <v>2</v>
      </c>
    </row>
    <row r="64" spans="1:54" x14ac:dyDescent="0.25">
      <c r="A64" s="1">
        <v>29</v>
      </c>
      <c r="B64" s="8">
        <v>40</v>
      </c>
      <c r="C64" s="8">
        <v>37.5</v>
      </c>
      <c r="D64" s="8">
        <v>36.700000000000003</v>
      </c>
      <c r="E64" s="8">
        <v>35.9</v>
      </c>
      <c r="F64" s="8">
        <v>34.9</v>
      </c>
      <c r="G64" s="5">
        <v>2</v>
      </c>
      <c r="O64" s="3">
        <f t="shared" si="12"/>
        <v>3.2588341473600666</v>
      </c>
      <c r="P64" s="3">
        <f>SQRT(((I$37-B64)^2)+((J$37-C64)^2)+((K$37-D64)^2)+((L$37-E64)^2)+((M$37-F64)^2))</f>
        <v>1.5588457268119893</v>
      </c>
      <c r="Q64" s="3">
        <f t="shared" si="14"/>
        <v>2.3366642891095828</v>
      </c>
      <c r="R64" s="13">
        <v>2</v>
      </c>
      <c r="AA64" s="3">
        <f t="shared" si="16"/>
        <v>3.0915206614221447</v>
      </c>
      <c r="AB64" s="3">
        <f t="shared" si="17"/>
        <v>0.97171097669122375</v>
      </c>
      <c r="AC64" s="3">
        <f t="shared" si="18"/>
        <v>1.6842505751817296</v>
      </c>
      <c r="AD64">
        <v>2</v>
      </c>
      <c r="AM64" s="3">
        <f t="shared" si="20"/>
        <v>3.0915206614221447</v>
      </c>
      <c r="AN64" s="3">
        <f t="shared" si="21"/>
        <v>0.94129786288223749</v>
      </c>
      <c r="AO64" s="3">
        <f t="shared" si="22"/>
        <v>1.6462796501173547</v>
      </c>
      <c r="AP64">
        <v>2</v>
      </c>
      <c r="AY64" s="3">
        <f t="shared" si="24"/>
        <v>2.9512709126747447</v>
      </c>
      <c r="AZ64" s="3">
        <f t="shared" si="25"/>
        <v>0.98882646494609028</v>
      </c>
      <c r="BA64" s="3">
        <f t="shared" si="26"/>
        <v>1.5961759858417144</v>
      </c>
      <c r="BB64">
        <v>2</v>
      </c>
    </row>
    <row r="65" spans="2:6" x14ac:dyDescent="0.25">
      <c r="B65" s="5"/>
      <c r="C65" s="5"/>
      <c r="D65" s="5"/>
      <c r="E65" s="5"/>
      <c r="F65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2023-10-08T16:27:23Z</dcterms:created>
  <dcterms:modified xsi:type="dcterms:W3CDTF">2023-11-01T18:39:42Z</dcterms:modified>
</cp:coreProperties>
</file>