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1\Office\"/>
    </mc:Choice>
  </mc:AlternateContent>
  <xr:revisionPtr revIDLastSave="0" documentId="13_ncr:1_{6B8B1600-B0E4-436D-9DE7-0890A488BBEB}" xr6:coauthVersionLast="45" xr6:coauthVersionMax="45" xr10:uidLastSave="{00000000-0000-0000-0000-000000000000}"/>
  <bookViews>
    <workbookView xWindow="-108" yWindow="-108" windowWidth="23256" windowHeight="12576" xr2:uid="{E599AE80-615C-4B6C-9C1F-E854D84AE947}"/>
  </bookViews>
  <sheets>
    <sheet name="Лист1" sheetId="1" r:id="rId1"/>
    <sheet name="Лист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I11" i="1"/>
  <c r="H5" i="1"/>
  <c r="I5" i="1"/>
  <c r="H3" i="1"/>
  <c r="I3" i="1"/>
  <c r="H4" i="1" l="1"/>
  <c r="H12" i="1"/>
  <c r="H6" i="1"/>
  <c r="H7" i="1"/>
  <c r="H10" i="1"/>
  <c r="H8" i="1"/>
  <c r="H9" i="1"/>
  <c r="I4" i="1"/>
  <c r="I9" i="1"/>
  <c r="I12" i="1"/>
  <c r="I6" i="1"/>
  <c r="I7" i="1"/>
  <c r="I10" i="1"/>
  <c r="I8" i="1"/>
  <c r="I13" i="1" l="1"/>
</calcChain>
</file>

<file path=xl/sharedStrings.xml><?xml version="1.0" encoding="utf-8"?>
<sst xmlns="http://schemas.openxmlformats.org/spreadsheetml/2006/main" count="46" uniqueCount="28">
  <si>
    <t>Тип літака</t>
  </si>
  <si>
    <t>Номер рейсу</t>
  </si>
  <si>
    <t>ПІБ командира екіпажу</t>
  </si>
  <si>
    <t>Дата вильоту</t>
  </si>
  <si>
    <t>Собівартість польоту 1-го пасажира, грн</t>
  </si>
  <si>
    <t>Очікуваний прибуток, $</t>
  </si>
  <si>
    <t>Отриманий прибуток, $</t>
  </si>
  <si>
    <t>Кількість посадкових місць</t>
  </si>
  <si>
    <t>Норма пального, літри</t>
  </si>
  <si>
    <t>Курс доллара</t>
  </si>
  <si>
    <t>Іванов І.І.</t>
  </si>
  <si>
    <t>Петров П.П.</t>
  </si>
  <si>
    <t>Сідоров С.С.</t>
  </si>
  <si>
    <t>1234А</t>
  </si>
  <si>
    <t>1Н234</t>
  </si>
  <si>
    <t>Кількість пасажирів, що вилітають</t>
  </si>
  <si>
    <t>Номер
 п/п</t>
  </si>
  <si>
    <t>Airbus A320</t>
  </si>
  <si>
    <t>ATR 42</t>
  </si>
  <si>
    <t>Saab AB 2000</t>
  </si>
  <si>
    <t>Boeing 747</t>
  </si>
  <si>
    <t>245T5</t>
  </si>
  <si>
    <t>58P47</t>
  </si>
  <si>
    <t>431T1</t>
  </si>
  <si>
    <t>789C1</t>
  </si>
  <si>
    <t>122D2</t>
  </si>
  <si>
    <t>2002F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</si>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</sst>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1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4"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59A9D-81FB-489F-9309-6D6FFA32E4A5}" name="Таблица1" displayName="Таблица1" ref="A1:I13" totalsRowCount="1">
  <autoFilter ref="A1:I12" xr:uid="{39994AE9-A6A7-4828-BB3F-F255BDB6696D}"/>
  <sortState ref="A2:I12">
    <sortCondition ref="B1:B12"/>
  </sortState>
  <tableColumns count="9">
    <tableColumn id="1" xr3:uid="{F9654CB4-8169-4EE6-98C9-5E23A184BAEA}" name="Номер_x000a_ п/п" totalsRowLabel="Итог" dataDxfId="2" totalsRowDxfId="1"/>
    <tableColumn id="2" xr3:uid="{2F5F405D-CB00-4085-8267-0061B911D296}" name="Тип літака"/>
    <tableColumn id="3" xr3:uid="{E0D41014-B912-472C-8283-030F182E503E}" name="Номер рейсу"/>
    <tableColumn id="4" xr3:uid="{BA86D5F7-E37F-4CA9-8257-4FC8478A9162}" name="ПІБ командира екіпажу"/>
    <tableColumn id="5" xr3:uid="{8C3E2DC6-4B13-48B1-B6EB-7368A021CC56}" name="Дата вильоту"/>
    <tableColumn id="6" xr3:uid="{6F6CF833-3C58-4FDD-AAEB-DED4024E8296}" name="Кількість пасажирів, що вилітають"/>
    <tableColumn id="7" xr3:uid="{9BF1B3A7-48B3-41BF-979B-98F5D2D52FD4}" name="Собівартість польоту 1-го пасажира, грн"/>
    <tableColumn id="8" xr3:uid="{212CAF01-D255-4B5E-9A26-53DC8ACC9529}" name="Очікуваний прибуток, $"/>
    <tableColumn id="9" xr3:uid="{AC2F2980-A383-45C8-BFAF-8A0E5561CAE5}" name="Отриманий прибуток, $" totalsRowFunction="sum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D3135-2A09-4F71-A550-5CBED1124EC9}" name="Таблица2" displayName="Таблица2" ref="A1:C6" totalsRowShown="0" headerRowDxfId="3">
  <autoFilter ref="A1:C6" xr:uid="{068FB8AD-7BCE-49C5-B011-1ACB3AFDCBE4}"/>
  <tableColumns count="3">
    <tableColumn id="1" xr3:uid="{8C6BD55C-DEB5-46C9-BF88-99CA02745099}" name="Тип літака"/>
    <tableColumn id="2" xr3:uid="{00BF54D9-8882-41DA-B320-12B914CF3D47}" name="Кількість посадкових місць"/>
    <tableColumn id="3" xr3:uid="{260DF082-98C8-415F-92E7-792CDBB9B884}" name="Норма пального, літ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616-A4BD-4760-A986-853424D4D6FD}">
  <dimension ref="A1:I26"/>
  <sheetViews>
    <sheetView tabSelected="1" workbookViewId="0">
      <pane xSplit="1" topLeftCell="B1" activePane="topRight" state="frozen"/>
      <selection pane="topRight" activeCell="D15" sqref="D15"/>
    </sheetView>
  </sheetViews>
  <sheetFormatPr defaultRowHeight="14.4" x14ac:dyDescent="0.3"/>
  <cols>
    <col min="1" max="1" width="8.44140625" customWidth="1"/>
    <col min="2" max="2" width="25.33203125" customWidth="1"/>
    <col min="3" max="3" width="17.44140625" customWidth="1"/>
    <col min="4" max="4" width="19.6640625" customWidth="1"/>
    <col min="5" max="5" width="17.77734375" customWidth="1"/>
    <col min="6" max="6" width="21.77734375" customWidth="1"/>
    <col min="7" max="7" width="23.88671875" customWidth="1"/>
    <col min="8" max="8" width="17" customWidth="1"/>
    <col min="9" max="9" width="24.21875" customWidth="1"/>
    <col min="10" max="10" width="24.88671875" customWidth="1"/>
  </cols>
  <sheetData>
    <row r="1" spans="1:9" ht="32.4" customHeight="1" x14ac:dyDescent="0.3">
      <c r="A1" s="1" t="s">
        <v>16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15</v>
      </c>
      <c r="G1" s="1" t="s">
        <v>4</v>
      </c>
      <c r="H1" s="1" t="s">
        <v>5</v>
      </c>
      <c r="I1" s="1" t="s">
        <v>6</v>
      </c>
    </row>
    <row r="2" spans="1:9" x14ac:dyDescent="0.3">
      <c r="A2" s="12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</row>
    <row r="3" spans="1:9" x14ac:dyDescent="0.3">
      <c r="A3" s="12">
        <v>3</v>
      </c>
      <c r="B3" s="2" t="s">
        <v>17</v>
      </c>
      <c r="C3" s="2" t="s">
        <v>14</v>
      </c>
      <c r="D3" s="10" t="s">
        <v>12</v>
      </c>
      <c r="E3" s="4">
        <v>44620</v>
      </c>
      <c r="F3" s="5">
        <v>50</v>
      </c>
      <c r="G3" s="6">
        <v>7950</v>
      </c>
      <c r="H3" s="8">
        <f>VLOOKUP(Таблица1[[#This Row],[Тип літака]],Лист2!$A$3:$B$6,2,)*Таблица1[[#This Row],[Собівартість польоту 1-го пасажира, грн]]*0.3/$A$26</f>
        <v>13978.021978021978</v>
      </c>
      <c r="I3" s="8">
        <f>Таблица1[[#This Row],[Собівартість польоту 1-го пасажира, грн]]*Таблица1[[#This Row],[Кількість пасажирів, що вилітають]]*0.3/$A$26</f>
        <v>4368.131868131868</v>
      </c>
    </row>
    <row r="4" spans="1:9" x14ac:dyDescent="0.3">
      <c r="A4" s="12">
        <v>4</v>
      </c>
      <c r="B4" s="2" t="s">
        <v>17</v>
      </c>
      <c r="C4" s="2" t="s">
        <v>21</v>
      </c>
      <c r="D4" t="s">
        <v>11</v>
      </c>
      <c r="E4" s="4">
        <v>44628</v>
      </c>
      <c r="F4" s="5">
        <v>50</v>
      </c>
      <c r="G4" s="6">
        <v>7950</v>
      </c>
      <c r="H4" s="8">
        <f>VLOOKUP(Таблица1[[#This Row],[Тип літака]],Лист2!$A$3:$B$6,2,)*Таблица1[[#This Row],[Собівартість польоту 1-го пасажира, грн]]*0.3/$A$26</f>
        <v>13978.021978021978</v>
      </c>
      <c r="I4" s="8">
        <f>Таблица1[[#This Row],[Собівартість польоту 1-го пасажира, грн]]*Таблица1[[#This Row],[Кількість пасажирів, що вилітають]]*0.3/$A$26</f>
        <v>4368.131868131868</v>
      </c>
    </row>
    <row r="5" spans="1:9" x14ac:dyDescent="0.3">
      <c r="A5" s="12">
        <v>2</v>
      </c>
      <c r="B5" s="2" t="s">
        <v>18</v>
      </c>
      <c r="C5" s="2" t="s">
        <v>13</v>
      </c>
      <c r="D5" s="10" t="s">
        <v>11</v>
      </c>
      <c r="E5" s="4">
        <v>44612</v>
      </c>
      <c r="F5" s="5">
        <v>60</v>
      </c>
      <c r="G5" s="6">
        <v>6500</v>
      </c>
      <c r="H5" s="8">
        <f>VLOOKUP(Таблица1[[#This Row],[Тип літака]],Лист2!$A$3:$B$6,2,)*Таблица1[[#This Row],[Собівартість польоту 1-го пасажира, грн]]*0.3/$A$26</f>
        <v>4285.7142857142853</v>
      </c>
      <c r="I5" s="8">
        <f>Таблица1[[#This Row],[Собівартість польоту 1-го пасажира, грн]]*Таблица1[[#This Row],[Кількість пасажирів, що вилітають]]*0.3/$A$26</f>
        <v>4285.7142857142853</v>
      </c>
    </row>
    <row r="6" spans="1:9" x14ac:dyDescent="0.3">
      <c r="A6" s="12">
        <v>7</v>
      </c>
      <c r="B6" s="2" t="s">
        <v>18</v>
      </c>
      <c r="C6" s="14" t="s">
        <v>24</v>
      </c>
      <c r="D6" t="s">
        <v>12</v>
      </c>
      <c r="E6" s="4">
        <v>44652</v>
      </c>
      <c r="F6" s="5">
        <v>50</v>
      </c>
      <c r="G6" s="6">
        <v>6500</v>
      </c>
      <c r="H6" s="8">
        <f>VLOOKUP(Таблица1[[#This Row],[Тип літака]],Лист2!$A$3:$B$6,2,)*Таблица1[[#This Row],[Собівартість польоту 1-го пасажира, грн]]*0.3/$A$26</f>
        <v>4285.7142857142853</v>
      </c>
      <c r="I6" s="8">
        <f>Таблица1[[#This Row],[Собівартість польоту 1-го пасажира, грн]]*Таблица1[[#This Row],[Кількість пасажирів, що вилітають]]*0.3/$A$26</f>
        <v>3571.4285714285716</v>
      </c>
    </row>
    <row r="7" spans="1:9" x14ac:dyDescent="0.3">
      <c r="A7" s="12">
        <v>8</v>
      </c>
      <c r="B7" s="2" t="s">
        <v>18</v>
      </c>
      <c r="C7" s="2">
        <v>15476</v>
      </c>
      <c r="D7" t="s">
        <v>12</v>
      </c>
      <c r="E7" s="4">
        <v>44660</v>
      </c>
      <c r="F7" s="5">
        <v>50</v>
      </c>
      <c r="G7" s="6">
        <v>6500</v>
      </c>
      <c r="H7" s="8">
        <f>VLOOKUP(Таблица1[[#This Row],[Тип літака]],Лист2!$A$3:$B$6,2,)*Таблица1[[#This Row],[Собівартість польоту 1-го пасажира, грн]]*0.3/$A$26</f>
        <v>4285.7142857142853</v>
      </c>
      <c r="I7" s="8">
        <f>Таблица1[[#This Row],[Собівартість польоту 1-го пасажира, грн]]*Таблица1[[#This Row],[Кількість пасажирів, що вилітають]]*0.3/$A$26</f>
        <v>3571.4285714285716</v>
      </c>
    </row>
    <row r="8" spans="1:9" x14ac:dyDescent="0.3">
      <c r="A8" s="12">
        <v>10</v>
      </c>
      <c r="B8" s="13" t="s">
        <v>18</v>
      </c>
      <c r="C8" s="2" t="s">
        <v>26</v>
      </c>
      <c r="D8" t="s">
        <v>11</v>
      </c>
      <c r="E8" s="4">
        <v>44676</v>
      </c>
      <c r="F8" s="5">
        <v>50</v>
      </c>
      <c r="G8" s="6">
        <v>6500</v>
      </c>
      <c r="H8" s="8">
        <f>VLOOKUP(Таблица1[[#This Row],[Тип літака]],Лист2!$A$3:$B$6,2,)*Таблица1[[#This Row],[Собівартість польоту 1-го пасажира, грн]]*0.3/$A$26</f>
        <v>4285.7142857142853</v>
      </c>
      <c r="I8" s="8">
        <f>Таблица1[[#This Row],[Собівартість польоту 1-го пасажира, грн]]*Таблица1[[#This Row],[Кількість пасажирів, що вилітають]]*0.3/$A$26</f>
        <v>3571.4285714285716</v>
      </c>
    </row>
    <row r="9" spans="1:9" x14ac:dyDescent="0.3">
      <c r="A9" s="12">
        <v>5</v>
      </c>
      <c r="B9" s="2" t="s">
        <v>20</v>
      </c>
      <c r="C9" s="2" t="s">
        <v>22</v>
      </c>
      <c r="D9" t="s">
        <v>10</v>
      </c>
      <c r="E9" s="4">
        <v>44636</v>
      </c>
      <c r="F9" s="5">
        <v>660</v>
      </c>
      <c r="G9" s="6">
        <v>2500</v>
      </c>
      <c r="H9" s="8">
        <f>VLOOKUP(Таблица1[[#This Row],[Тип літака]],Лист2!$A$3:$B$6,2,)*Таблица1[[#This Row],[Собівартість польоту 1-го пасажира, грн]]*0.3/$A$26</f>
        <v>18131.86813186813</v>
      </c>
      <c r="I9" s="8">
        <f>Таблица1[[#This Row],[Собівартість польоту 1-го пасажира, грн]]*Таблица1[[#This Row],[Кількість пасажирів, що вилітають]]*0.3/$A$26</f>
        <v>18131.86813186813</v>
      </c>
    </row>
    <row r="10" spans="1:9" x14ac:dyDescent="0.3">
      <c r="A10" s="12">
        <v>9</v>
      </c>
      <c r="B10" s="2" t="s">
        <v>20</v>
      </c>
      <c r="C10" s="2" t="s">
        <v>25</v>
      </c>
      <c r="D10" t="s">
        <v>10</v>
      </c>
      <c r="E10" s="4">
        <v>44668</v>
      </c>
      <c r="F10" s="5">
        <v>250</v>
      </c>
      <c r="G10" s="6">
        <v>2500</v>
      </c>
      <c r="H10" s="8">
        <f>VLOOKUP(Таблица1[[#This Row],[Тип літака]],Лист2!$A$3:$B$6,2,)*Таблица1[[#This Row],[Собівартість польоту 1-го пасажира, грн]]*0.3/$A$26</f>
        <v>18131.86813186813</v>
      </c>
      <c r="I10" s="8">
        <f>Таблица1[[#This Row],[Собівартість польоту 1-го пасажира, грн]]*Таблица1[[#This Row],[Кількість пасажирів, що вилітають]]*0.3/$A$26</f>
        <v>6868.131868131868</v>
      </c>
    </row>
    <row r="11" spans="1:9" x14ac:dyDescent="0.3">
      <c r="A11" s="12">
        <v>1</v>
      </c>
      <c r="B11" s="3" t="s">
        <v>19</v>
      </c>
      <c r="C11" s="2">
        <v>11111</v>
      </c>
      <c r="D11" s="10" t="s">
        <v>10</v>
      </c>
      <c r="E11" s="4">
        <v>44607</v>
      </c>
      <c r="F11" s="5">
        <v>50</v>
      </c>
      <c r="G11" s="9">
        <v>7500</v>
      </c>
      <c r="H11" s="8">
        <f>VLOOKUP(Таблица1[[#This Row],[Тип літака]],Лист2!$A$3:$B$6,2,)*Таблица1[[#This Row],[Собівартість польоту 1-го пасажира, грн]]*0.3/$A$26</f>
        <v>4120.8791208791208</v>
      </c>
      <c r="I11" s="8">
        <f>Таблица1[[#This Row],[Собівартість польоту 1-го пасажира, грн]]*Таблица1[[#This Row],[Кількість пасажирів, що вилітають]]*0.3/$A$26</f>
        <v>4120.8791208791208</v>
      </c>
    </row>
    <row r="12" spans="1:9" x14ac:dyDescent="0.3">
      <c r="A12" s="12">
        <v>6</v>
      </c>
      <c r="B12" s="2" t="s">
        <v>19</v>
      </c>
      <c r="C12" s="2" t="s">
        <v>23</v>
      </c>
      <c r="D12" t="s">
        <v>11</v>
      </c>
      <c r="E12" s="4">
        <v>44644</v>
      </c>
      <c r="F12" s="5">
        <v>50</v>
      </c>
      <c r="G12" s="6">
        <v>7950</v>
      </c>
      <c r="H12" s="8">
        <f>VLOOKUP(Таблица1[[#This Row],[Тип літака]],Лист2!$A$3:$B$6,2,)*Таблица1[[#This Row],[Собівартість польоту 1-го пасажира, грн]]*0.3/$A$26</f>
        <v>4368.131868131868</v>
      </c>
      <c r="I12" s="8">
        <f>Таблица1[[#This Row],[Собівартість польоту 1-го пасажира, грн]]*Таблица1[[#This Row],[Кількість пасажирів, що вилітають]]*0.3/$A$26</f>
        <v>4368.131868131868</v>
      </c>
    </row>
    <row r="13" spans="1:9" x14ac:dyDescent="0.3">
      <c r="A13" s="2" t="s">
        <v>27</v>
      </c>
      <c r="I13" s="8">
        <f>SUBTOTAL(109,Таблица1[Отриманий прибуток, $])</f>
        <v>57234.274725274721</v>
      </c>
    </row>
    <row r="25" spans="1:1" x14ac:dyDescent="0.3">
      <c r="A25" s="7" t="s">
        <v>9</v>
      </c>
    </row>
    <row r="26" spans="1:1" x14ac:dyDescent="0.3">
      <c r="A26">
        <v>27.3</v>
      </c>
    </row>
  </sheetData>
  <phoneticPr fontId="4" type="noConversion"/>
  <dataValidations count="3">
    <dataValidation type="whole" allowBlank="1" showInputMessage="1" showErrorMessage="1" sqref="C16" xr:uid="{2C85C747-D60C-4429-8828-B56607124A87}">
      <formula1>0</formula1>
      <formula2>C16</formula2>
    </dataValidation>
    <dataValidation type="date" operator="greaterThan" allowBlank="1" showInputMessage="1" showErrorMessage="1" errorTitle="Не коректная дата" error="Дата должна быть больше чем сегоднешняя" promptTitle="Дата больше сегодняшней" sqref="E3:E12" xr:uid="{03EFA30A-617D-44B0-B00C-296EB722801B}">
      <formula1>TODAY()</formula1>
    </dataValidation>
    <dataValidation type="textLength" allowBlank="1" showInputMessage="1" showErrorMessage="1" errorTitle="Не верно" error="Не верная длина поля" promptTitle="Длина рейса" prompt="Длина рейса не меньше 1 и не больше 5" sqref="C3:C12" xr:uid="{EBF4BC07-2D01-43A4-9ADE-13E2CF3E1790}">
      <formula1>1</formula1>
      <formula2>5</formula2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whole" allowBlank="1" showInputMessage="1" showErrorMessage="1" errorTitle="Не верное количество" error="Количество мест меньше чем значение" xr:uid="{B34829F7-2A67-44FC-80B9-B48837F0A8B5}">
          <x14:formula1>
            <xm:f>0</xm:f>
          </x14:formula1>
          <x14:formula2>
            <xm:f>VLOOKUP($B$3,Лист2!$A$3:$B$6,2,)</xm:f>
          </x14:formula2>
          <xm:sqref>F3</xm:sqref>
        </x14:dataValidation>
        <x14:dataValidation type="whole" allowBlank="1" showInputMessage="1" showErrorMessage="1" errorTitle="Не верное количество" error="Количество мест меньше чем значение" xr:uid="{3D136A7C-04B2-4A78-9ADE-B3CC10D650B6}">
          <x14:formula1>
            <xm:f>0</xm:f>
          </x14:formula1>
          <x14:formula2>
            <xm:f>VLOOKUP($B$4,Лист2!$A$3:$B$6,2,)</xm:f>
          </x14:formula2>
          <xm:sqref>F4</xm:sqref>
        </x14:dataValidation>
        <x14:dataValidation type="whole" allowBlank="1" showInputMessage="1" showErrorMessage="1" errorTitle="Не верное количество" error="Количество мест меньше чем значение" xr:uid="{AF925862-A5F5-4DCC-8B6C-7DB85C1736FE}">
          <x14:formula1>
            <xm:f>0</xm:f>
          </x14:formula1>
          <x14:formula2>
            <xm:f>VLOOKUP($B$5,Лист2!$A$3:$B$6,2,)</xm:f>
          </x14:formula2>
          <xm:sqref>F5</xm:sqref>
        </x14:dataValidation>
        <x14:dataValidation type="whole" allowBlank="1" showInputMessage="1" showErrorMessage="1" errorTitle="Не верное количество" error="Количество мест меньше чем значение" xr:uid="{431D507A-3AE2-46F4-997C-3C7FE028517B}">
          <x14:formula1>
            <xm:f>0</xm:f>
          </x14:formula1>
          <x14:formula2>
            <xm:f>VLOOKUP($B$6,Лист2!$A$3:$B$6,2,)</xm:f>
          </x14:formula2>
          <xm:sqref>F6</xm:sqref>
        </x14:dataValidation>
        <x14:dataValidation type="whole" allowBlank="1" showInputMessage="1" showErrorMessage="1" errorTitle="Не верное количество" error="Количество мест меньше чем значение" xr:uid="{0481C4D3-3110-45D8-8803-CA8FC54E1441}">
          <x14:formula1>
            <xm:f>0</xm:f>
          </x14:formula1>
          <x14:formula2>
            <xm:f>VLOOKUP($B$7,Лист2!$A$3:$B$6,2,)</xm:f>
          </x14:formula2>
          <xm:sqref>F7</xm:sqref>
        </x14:dataValidation>
        <x14:dataValidation type="whole" allowBlank="1" showInputMessage="1" showErrorMessage="1" errorTitle="Не верное количество" error="Количество мест меньше чем значение" xr:uid="{0B64AEC1-AED3-4780-A2AF-963386866B97}">
          <x14:formula1>
            <xm:f>0</xm:f>
          </x14:formula1>
          <x14:formula2>
            <xm:f>VLOOKUP($B$8,Лист2!$A$3:$B$6,2,)</xm:f>
          </x14:formula2>
          <xm:sqref>F8</xm:sqref>
        </x14:dataValidation>
        <x14:dataValidation type="whole" allowBlank="1" showInputMessage="1" showErrorMessage="1" errorTitle="Не верное количество" error="Количество мест меньше чем значение" xr:uid="{F263D157-CDB8-4006-A0B4-E68D7745D41D}">
          <x14:formula1>
            <xm:f>0</xm:f>
          </x14:formula1>
          <x14:formula2>
            <xm:f>VLOOKUP($B$9,Лист2!$A$3:$B$6,2,)</xm:f>
          </x14:formula2>
          <xm:sqref>F9</xm:sqref>
        </x14:dataValidation>
        <x14:dataValidation type="whole" allowBlank="1" showInputMessage="1" showErrorMessage="1" errorTitle="Не верное количество" error="Количество мест меньше чем значение" xr:uid="{F9DC2FAF-1A3F-46FF-859C-AA107A77B2F0}">
          <x14:formula1>
            <xm:f>0</xm:f>
          </x14:formula1>
          <x14:formula2>
            <xm:f>VLOOKUP($B$10,Лист2!$A$3:$B$6,2,)</xm:f>
          </x14:formula2>
          <xm:sqref>F10</xm:sqref>
        </x14:dataValidation>
        <x14:dataValidation type="whole" allowBlank="1" showInputMessage="1" showErrorMessage="1" errorTitle="Не верное количество" error="Количество мест меньше чем значение" xr:uid="{51C753DF-B0FA-4A15-9B58-9A50A9BC56B5}">
          <x14:formula1>
            <xm:f>0</xm:f>
          </x14:formula1>
          <x14:formula2>
            <xm:f>VLOOKUP($B$11,Лист2!$A$3:$B$6,2,)</xm:f>
          </x14:formula2>
          <xm:sqref>F11</xm:sqref>
        </x14:dataValidation>
        <x14:dataValidation type="whole" allowBlank="1" showInputMessage="1" showErrorMessage="1" errorTitle="Не верное количество" error="Количество мест меньше чем значение" xr:uid="{D71A24E6-24CA-446D-A938-9FF569A282C5}">
          <x14:formula1>
            <xm:f>0</xm:f>
          </x14:formula1>
          <x14:formula2>
            <xm:f>VLOOKUP($B$12,Лист2!$A$3:$B$6,2,)</xm:f>
          </x14:formula2>
          <xm:sqref>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7AF-CFB6-438A-B929-F545E3C3BEC8}">
  <dimension ref="A1:C8"/>
  <sheetViews>
    <sheetView workbookViewId="0">
      <selection activeCell="B6" sqref="B6"/>
    </sheetView>
  </sheetViews>
  <sheetFormatPr defaultRowHeight="14.4" x14ac:dyDescent="0.3"/>
  <cols>
    <col min="1" max="1" width="29.44140625" customWidth="1"/>
    <col min="2" max="2" width="32.5546875" customWidth="1"/>
    <col min="3" max="3" width="30.5546875" customWidth="1"/>
  </cols>
  <sheetData>
    <row r="1" spans="1:3" x14ac:dyDescent="0.3">
      <c r="A1" s="1" t="s">
        <v>0</v>
      </c>
      <c r="B1" s="1" t="s">
        <v>7</v>
      </c>
      <c r="C1" s="1" t="s">
        <v>8</v>
      </c>
    </row>
    <row r="2" spans="1:3" x14ac:dyDescent="0.3">
      <c r="A2" s="2">
        <v>1</v>
      </c>
      <c r="B2" s="2">
        <v>2</v>
      </c>
      <c r="C2" s="2">
        <v>3</v>
      </c>
    </row>
    <row r="3" spans="1:3" x14ac:dyDescent="0.3">
      <c r="A3" s="2" t="s">
        <v>17</v>
      </c>
      <c r="B3" s="2">
        <v>160</v>
      </c>
      <c r="C3" s="2">
        <v>3467</v>
      </c>
    </row>
    <row r="4" spans="1:3" x14ac:dyDescent="0.3">
      <c r="A4" s="2" t="s">
        <v>18</v>
      </c>
      <c r="B4" s="2">
        <v>60</v>
      </c>
      <c r="C4" s="2">
        <v>600</v>
      </c>
    </row>
    <row r="5" spans="1:3" x14ac:dyDescent="0.3">
      <c r="A5" s="2" t="s">
        <v>19</v>
      </c>
      <c r="B5" s="2">
        <v>50</v>
      </c>
      <c r="C5" s="2">
        <v>1093</v>
      </c>
    </row>
    <row r="6" spans="1:3" x14ac:dyDescent="0.3">
      <c r="A6" s="2" t="s">
        <v>20</v>
      </c>
      <c r="B6" s="2">
        <v>660</v>
      </c>
      <c r="C6" s="2">
        <v>19333</v>
      </c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qmerkyr</dc:creator>
  <cp:lastModifiedBy>qmerkyr</cp:lastModifiedBy>
  <dcterms:created xsi:type="dcterms:W3CDTF">2022-02-07T14:41:24Z</dcterms:created>
  <dcterms:modified xsi:type="dcterms:W3CDTF">2022-02-14T19:35:01Z</dcterms:modified>
</cp:coreProperties>
</file>