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3900CA5D-62C8-4E64-8480-73DA964C61F7}" xr6:coauthVersionLast="45" xr6:coauthVersionMax="45" xr10:uidLastSave="{00000000-0000-0000-0000-000000000000}"/>
  <bookViews>
    <workbookView xWindow="-120" yWindow="-120" windowWidth="29040" windowHeight="15840" activeTab="1" xr2:uid="{36C7CB11-A68C-D34C-B9CA-04EF08CCCA1B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17" i="2" l="1"/>
  <c r="N503" i="2"/>
  <c r="I505" i="2"/>
  <c r="I511" i="2" s="1"/>
  <c r="I506" i="2"/>
  <c r="I512" i="2" s="1"/>
  <c r="I504" i="2"/>
  <c r="L499" i="2"/>
  <c r="L496" i="2"/>
  <c r="L497" i="2"/>
  <c r="L495" i="2"/>
  <c r="K490" i="2"/>
  <c r="K491" i="2"/>
  <c r="K489" i="2"/>
  <c r="K487" i="2"/>
  <c r="K486" i="2"/>
  <c r="N482" i="2"/>
  <c r="N477" i="2"/>
  <c r="N478" i="2"/>
  <c r="N479" i="2"/>
  <c r="N480" i="2"/>
  <c r="N476" i="2"/>
  <c r="J468" i="2"/>
  <c r="J469" i="2"/>
  <c r="J470" i="2"/>
  <c r="J471" i="2"/>
  <c r="J472" i="2"/>
  <c r="J467" i="2"/>
  <c r="J465" i="2"/>
  <c r="R465" i="2" s="1"/>
  <c r="N460" i="2"/>
  <c r="N461" i="2"/>
  <c r="N459" i="2"/>
  <c r="N454" i="2"/>
  <c r="N455" i="2"/>
  <c r="N456" i="2"/>
  <c r="N457" i="2"/>
  <c r="N453" i="2"/>
  <c r="K449" i="2"/>
  <c r="K444" i="2"/>
  <c r="K445" i="2"/>
  <c r="K446" i="2"/>
  <c r="K447" i="2"/>
  <c r="K448" i="2"/>
  <c r="K443" i="2"/>
  <c r="K441" i="2"/>
  <c r="K440" i="2"/>
  <c r="N433" i="2"/>
  <c r="N434" i="2"/>
  <c r="N435" i="2"/>
  <c r="N436" i="2"/>
  <c r="N432" i="2"/>
  <c r="N427" i="2"/>
  <c r="N428" i="2"/>
  <c r="N429" i="2"/>
  <c r="N430" i="2"/>
  <c r="N426" i="2"/>
  <c r="S422" i="2"/>
  <c r="S412" i="2"/>
  <c r="S413" i="2"/>
  <c r="S414" i="2"/>
  <c r="S415" i="2"/>
  <c r="S416" i="2"/>
  <c r="S417" i="2"/>
  <c r="S418" i="2"/>
  <c r="S419" i="2"/>
  <c r="S420" i="2"/>
  <c r="S411" i="2"/>
  <c r="W395" i="2"/>
  <c r="I398" i="2"/>
  <c r="I399" i="2"/>
  <c r="I400" i="2"/>
  <c r="I401" i="2"/>
  <c r="I402" i="2"/>
  <c r="I403" i="2"/>
  <c r="I404" i="2"/>
  <c r="I405" i="2"/>
  <c r="I406" i="2"/>
  <c r="I407" i="2"/>
  <c r="I397" i="2"/>
  <c r="I396" i="2"/>
  <c r="T391" i="2"/>
  <c r="T390" i="2"/>
  <c r="T379" i="2"/>
  <c r="T380" i="2"/>
  <c r="T381" i="2"/>
  <c r="T382" i="2"/>
  <c r="T383" i="2"/>
  <c r="T384" i="2"/>
  <c r="T385" i="2"/>
  <c r="T386" i="2"/>
  <c r="T387" i="2"/>
  <c r="T388" i="2"/>
  <c r="T378" i="2"/>
  <c r="L367" i="2"/>
  <c r="L368" i="2"/>
  <c r="L369" i="2"/>
  <c r="L370" i="2"/>
  <c r="L371" i="2"/>
  <c r="L372" i="2"/>
  <c r="L373" i="2"/>
  <c r="L374" i="2"/>
  <c r="L366" i="2"/>
  <c r="L365" i="2"/>
  <c r="L364" i="2"/>
  <c r="L361" i="2"/>
  <c r="L362" i="2"/>
  <c r="L360" i="2"/>
  <c r="K341" i="2"/>
  <c r="K342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J335" i="2"/>
  <c r="J336" i="2"/>
  <c r="J337" i="2"/>
  <c r="J334" i="2"/>
  <c r="J324" i="2"/>
  <c r="J325" i="2"/>
  <c r="J326" i="2"/>
  <c r="J327" i="2"/>
  <c r="J328" i="2"/>
  <c r="J329" i="2"/>
  <c r="J330" i="2"/>
  <c r="J331" i="2"/>
  <c r="J332" i="2"/>
  <c r="J333" i="2"/>
  <c r="J323" i="2"/>
  <c r="J321" i="2"/>
  <c r="AA321" i="2" s="1"/>
  <c r="P315" i="2"/>
  <c r="P316" i="2"/>
  <c r="P317" i="2"/>
  <c r="P314" i="2"/>
  <c r="P309" i="2"/>
  <c r="P310" i="2"/>
  <c r="P311" i="2"/>
  <c r="P312" i="2"/>
  <c r="P313" i="2"/>
  <c r="P308" i="2"/>
  <c r="P301" i="2"/>
  <c r="P302" i="2"/>
  <c r="P303" i="2"/>
  <c r="P304" i="2"/>
  <c r="P305" i="2"/>
  <c r="P306" i="2"/>
  <c r="P300" i="2"/>
  <c r="O495" i="2" l="1"/>
  <c r="P486" i="2"/>
  <c r="Q476" i="2"/>
  <c r="S453" i="2"/>
  <c r="T439" i="2"/>
  <c r="Z341" i="2"/>
  <c r="U426" i="2"/>
  <c r="V411" i="2"/>
  <c r="X378" i="2"/>
  <c r="Y360" i="2"/>
  <c r="AB300" i="2"/>
  <c r="O286" i="2"/>
  <c r="O287" i="2"/>
  <c r="O288" i="2"/>
  <c r="O289" i="2"/>
  <c r="O290" i="2"/>
  <c r="O291" i="2"/>
  <c r="O292" i="2"/>
  <c r="O293" i="2"/>
  <c r="O294" i="2"/>
  <c r="O295" i="2"/>
  <c r="O296" i="2"/>
  <c r="O285" i="2"/>
  <c r="O279" i="2"/>
  <c r="O280" i="2"/>
  <c r="O281" i="2"/>
  <c r="O282" i="2"/>
  <c r="O283" i="2"/>
  <c r="O278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55" i="2"/>
  <c r="K248" i="2"/>
  <c r="K249" i="2"/>
  <c r="K250" i="2"/>
  <c r="K251" i="2"/>
  <c r="K247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34" i="2"/>
  <c r="K232" i="2"/>
  <c r="K231" i="2"/>
  <c r="R227" i="2"/>
  <c r="R217" i="2"/>
  <c r="R218" i="2"/>
  <c r="R219" i="2"/>
  <c r="R220" i="2"/>
  <c r="R221" i="2"/>
  <c r="R222" i="2"/>
  <c r="R223" i="2"/>
  <c r="R224" i="2"/>
  <c r="R225" i="2"/>
  <c r="R226" i="2"/>
  <c r="R216" i="2"/>
  <c r="R207" i="2"/>
  <c r="R208" i="2"/>
  <c r="R209" i="2"/>
  <c r="R210" i="2"/>
  <c r="R211" i="2"/>
  <c r="R212" i="2"/>
  <c r="R213" i="2"/>
  <c r="R214" i="2"/>
  <c r="R206" i="2"/>
  <c r="Z200" i="2"/>
  <c r="Z201" i="2"/>
  <c r="Z202" i="2"/>
  <c r="Z199" i="2"/>
  <c r="Z198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80" i="2"/>
  <c r="AE231" i="2" l="1"/>
  <c r="AC278" i="2"/>
  <c r="AD255" i="2"/>
  <c r="AF206" i="2"/>
  <c r="AG180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4" i="2"/>
  <c r="K153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AI125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99" i="2"/>
  <c r="M98" i="2"/>
  <c r="M97" i="2"/>
  <c r="M96" i="2"/>
  <c r="S68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J62" i="2"/>
  <c r="I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J61" i="2"/>
  <c r="I61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J60" i="2"/>
  <c r="I60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J59" i="2"/>
  <c r="I59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J58" i="2"/>
  <c r="I58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J57" i="2"/>
  <c r="I57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J56" i="2"/>
  <c r="I56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J55" i="2"/>
  <c r="I55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J54" i="2"/>
  <c r="I54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J53" i="2"/>
  <c r="I53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J52" i="2"/>
  <c r="I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J51" i="2"/>
  <c r="I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J50" i="2"/>
  <c r="I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J49" i="2"/>
  <c r="I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J48" i="2"/>
  <c r="I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J47" i="2"/>
  <c r="I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J46" i="2"/>
  <c r="I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J45" i="2"/>
  <c r="I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J44" i="2"/>
  <c r="I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J43" i="2"/>
  <c r="I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J42" i="2"/>
  <c r="I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J41" i="2"/>
  <c r="I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J40" i="2"/>
  <c r="I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J39" i="2"/>
  <c r="I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J38" i="2"/>
  <c r="I38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J36" i="2"/>
  <c r="I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J35" i="2"/>
  <c r="I35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BN67" i="1"/>
  <c r="BM67" i="1"/>
  <c r="BL67" i="1"/>
  <c r="BK67" i="1"/>
  <c r="BB67" i="1"/>
  <c r="BA67" i="1"/>
  <c r="AZ67" i="1"/>
  <c r="AY67" i="1"/>
  <c r="AP67" i="1"/>
  <c r="AO67" i="1"/>
  <c r="AN67" i="1"/>
  <c r="AM67" i="1"/>
  <c r="AD67" i="1"/>
  <c r="AC67" i="1"/>
  <c r="AB67" i="1"/>
  <c r="AA67" i="1"/>
  <c r="R67" i="1"/>
  <c r="Q67" i="1"/>
  <c r="P67" i="1"/>
  <c r="O67" i="1"/>
  <c r="G67" i="1"/>
  <c r="BN66" i="1"/>
  <c r="BM66" i="1"/>
  <c r="BL66" i="1"/>
  <c r="BK66" i="1"/>
  <c r="BB66" i="1"/>
  <c r="BA66" i="1"/>
  <c r="AZ66" i="1"/>
  <c r="AY66" i="1"/>
  <c r="AP66" i="1"/>
  <c r="AO66" i="1"/>
  <c r="AN66" i="1"/>
  <c r="AM66" i="1"/>
  <c r="AD66" i="1"/>
  <c r="AC66" i="1"/>
  <c r="AB66" i="1"/>
  <c r="AA66" i="1"/>
  <c r="R66" i="1"/>
  <c r="Q66" i="1"/>
  <c r="P66" i="1"/>
  <c r="O66" i="1"/>
  <c r="G66" i="1"/>
  <c r="BN65" i="1"/>
  <c r="BM65" i="1"/>
  <c r="BL65" i="1"/>
  <c r="BK65" i="1"/>
  <c r="BB65" i="1"/>
  <c r="BA65" i="1"/>
  <c r="AZ65" i="1"/>
  <c r="AY65" i="1"/>
  <c r="AP65" i="1"/>
  <c r="AO65" i="1"/>
  <c r="AN65" i="1"/>
  <c r="AM65" i="1"/>
  <c r="AD65" i="1"/>
  <c r="AC65" i="1"/>
  <c r="AB65" i="1"/>
  <c r="AA65" i="1"/>
  <c r="R65" i="1"/>
  <c r="Q65" i="1"/>
  <c r="P65" i="1"/>
  <c r="O65" i="1"/>
  <c r="G65" i="1"/>
  <c r="BN64" i="1"/>
  <c r="BM64" i="1"/>
  <c r="BL64" i="1"/>
  <c r="BK64" i="1"/>
  <c r="BB64" i="1"/>
  <c r="BA64" i="1"/>
  <c r="AZ64" i="1"/>
  <c r="AY64" i="1"/>
  <c r="AP64" i="1"/>
  <c r="AO64" i="1"/>
  <c r="AN64" i="1"/>
  <c r="AM64" i="1"/>
  <c r="AD64" i="1"/>
  <c r="AC64" i="1"/>
  <c r="AB64" i="1"/>
  <c r="AA64" i="1"/>
  <c r="R64" i="1"/>
  <c r="Q64" i="1"/>
  <c r="P64" i="1"/>
  <c r="O64" i="1"/>
  <c r="G64" i="1"/>
  <c r="BN63" i="1"/>
  <c r="BM63" i="1"/>
  <c r="BL63" i="1"/>
  <c r="BK63" i="1"/>
  <c r="BB63" i="1"/>
  <c r="BA63" i="1"/>
  <c r="AZ63" i="1"/>
  <c r="AY63" i="1"/>
  <c r="AP63" i="1"/>
  <c r="AO63" i="1"/>
  <c r="AN63" i="1"/>
  <c r="AM63" i="1"/>
  <c r="AD63" i="1"/>
  <c r="AC63" i="1"/>
  <c r="AB63" i="1"/>
  <c r="AA63" i="1"/>
  <c r="R63" i="1"/>
  <c r="Q63" i="1"/>
  <c r="P63" i="1"/>
  <c r="O63" i="1"/>
  <c r="G63" i="1"/>
  <c r="BN62" i="1"/>
  <c r="BM62" i="1"/>
  <c r="BL62" i="1"/>
  <c r="BK62" i="1"/>
  <c r="BB62" i="1"/>
  <c r="BA62" i="1"/>
  <c r="AZ62" i="1"/>
  <c r="AY62" i="1"/>
  <c r="AP62" i="1"/>
  <c r="AO62" i="1"/>
  <c r="AN62" i="1"/>
  <c r="AM62" i="1"/>
  <c r="AD62" i="1"/>
  <c r="AC62" i="1"/>
  <c r="AB62" i="1"/>
  <c r="AA62" i="1"/>
  <c r="R62" i="1"/>
  <c r="Q62" i="1"/>
  <c r="P62" i="1"/>
  <c r="O62" i="1"/>
  <c r="G62" i="1"/>
  <c r="BN61" i="1"/>
  <c r="BM61" i="1"/>
  <c r="BL61" i="1"/>
  <c r="BK61" i="1"/>
  <c r="BB61" i="1"/>
  <c r="BA61" i="1"/>
  <c r="AZ61" i="1"/>
  <c r="AY61" i="1"/>
  <c r="AP61" i="1"/>
  <c r="AO61" i="1"/>
  <c r="AN61" i="1"/>
  <c r="AM61" i="1"/>
  <c r="AD61" i="1"/>
  <c r="AC61" i="1"/>
  <c r="AB61" i="1"/>
  <c r="AA61" i="1"/>
  <c r="R61" i="1"/>
  <c r="Q61" i="1"/>
  <c r="P61" i="1"/>
  <c r="O61" i="1"/>
  <c r="G61" i="1"/>
  <c r="BN60" i="1"/>
  <c r="BM60" i="1"/>
  <c r="BL60" i="1"/>
  <c r="BK60" i="1"/>
  <c r="BB60" i="1"/>
  <c r="BA60" i="1"/>
  <c r="AZ60" i="1"/>
  <c r="AY60" i="1"/>
  <c r="AP60" i="1"/>
  <c r="AO60" i="1"/>
  <c r="AN60" i="1"/>
  <c r="AM60" i="1"/>
  <c r="AD60" i="1"/>
  <c r="AC60" i="1"/>
  <c r="AB60" i="1"/>
  <c r="AA60" i="1"/>
  <c r="R60" i="1"/>
  <c r="Q60" i="1"/>
  <c r="P60" i="1"/>
  <c r="O60" i="1"/>
  <c r="G60" i="1"/>
  <c r="BN59" i="1"/>
  <c r="BM59" i="1"/>
  <c r="BL59" i="1"/>
  <c r="BK59" i="1"/>
  <c r="BB59" i="1"/>
  <c r="BA59" i="1"/>
  <c r="AZ59" i="1"/>
  <c r="AY59" i="1"/>
  <c r="AP59" i="1"/>
  <c r="AO59" i="1"/>
  <c r="AN59" i="1"/>
  <c r="AM59" i="1"/>
  <c r="AD59" i="1"/>
  <c r="AC59" i="1"/>
  <c r="AB59" i="1"/>
  <c r="AA59" i="1"/>
  <c r="R59" i="1"/>
  <c r="Q59" i="1"/>
  <c r="P59" i="1"/>
  <c r="O59" i="1"/>
  <c r="G59" i="1"/>
  <c r="BN58" i="1"/>
  <c r="BM58" i="1"/>
  <c r="BL58" i="1"/>
  <c r="BK58" i="1"/>
  <c r="BB58" i="1"/>
  <c r="BA58" i="1"/>
  <c r="AZ58" i="1"/>
  <c r="AY58" i="1"/>
  <c r="AP58" i="1"/>
  <c r="AO58" i="1"/>
  <c r="AN58" i="1"/>
  <c r="AM58" i="1"/>
  <c r="AD58" i="1"/>
  <c r="AC58" i="1"/>
  <c r="AB58" i="1"/>
  <c r="AA58" i="1"/>
  <c r="R58" i="1"/>
  <c r="Q58" i="1"/>
  <c r="P58" i="1"/>
  <c r="O58" i="1"/>
  <c r="G58" i="1"/>
  <c r="BN57" i="1"/>
  <c r="BM57" i="1"/>
  <c r="BL57" i="1"/>
  <c r="BK57" i="1"/>
  <c r="BB57" i="1"/>
  <c r="BA57" i="1"/>
  <c r="AZ57" i="1"/>
  <c r="AY57" i="1"/>
  <c r="AP57" i="1"/>
  <c r="AO57" i="1"/>
  <c r="AN57" i="1"/>
  <c r="AM57" i="1"/>
  <c r="AD57" i="1"/>
  <c r="AC57" i="1"/>
  <c r="AB57" i="1"/>
  <c r="AA57" i="1"/>
  <c r="R57" i="1"/>
  <c r="Q57" i="1"/>
  <c r="P57" i="1"/>
  <c r="O57" i="1"/>
  <c r="G57" i="1"/>
  <c r="BN56" i="1"/>
  <c r="BM56" i="1"/>
  <c r="BL56" i="1"/>
  <c r="BK56" i="1"/>
  <c r="BB56" i="1"/>
  <c r="BA56" i="1"/>
  <c r="AZ56" i="1"/>
  <c r="AY56" i="1"/>
  <c r="AP56" i="1"/>
  <c r="AO56" i="1"/>
  <c r="AN56" i="1"/>
  <c r="AM56" i="1"/>
  <c r="AD56" i="1"/>
  <c r="AC56" i="1"/>
  <c r="AB56" i="1"/>
  <c r="AA56" i="1"/>
  <c r="R56" i="1"/>
  <c r="Q56" i="1"/>
  <c r="P56" i="1"/>
  <c r="O56" i="1"/>
  <c r="G56" i="1"/>
  <c r="BN55" i="1"/>
  <c r="BM55" i="1"/>
  <c r="BL55" i="1"/>
  <c r="BK55" i="1"/>
  <c r="BB55" i="1"/>
  <c r="BA55" i="1"/>
  <c r="AZ55" i="1"/>
  <c r="AY55" i="1"/>
  <c r="AP55" i="1"/>
  <c r="AO55" i="1"/>
  <c r="AN55" i="1"/>
  <c r="AM55" i="1"/>
  <c r="AD55" i="1"/>
  <c r="AC55" i="1"/>
  <c r="AB55" i="1"/>
  <c r="AA55" i="1"/>
  <c r="R55" i="1"/>
  <c r="Q55" i="1"/>
  <c r="P55" i="1"/>
  <c r="O55" i="1"/>
  <c r="G55" i="1"/>
  <c r="BN54" i="1"/>
  <c r="BM54" i="1"/>
  <c r="BL54" i="1"/>
  <c r="BK54" i="1"/>
  <c r="BB54" i="1"/>
  <c r="BA54" i="1"/>
  <c r="AZ54" i="1"/>
  <c r="AY54" i="1"/>
  <c r="AP54" i="1"/>
  <c r="AO54" i="1"/>
  <c r="AN54" i="1"/>
  <c r="AM54" i="1"/>
  <c r="AD54" i="1"/>
  <c r="AC54" i="1"/>
  <c r="AB54" i="1"/>
  <c r="AA54" i="1"/>
  <c r="R54" i="1"/>
  <c r="Q54" i="1"/>
  <c r="P54" i="1"/>
  <c r="O54" i="1"/>
  <c r="G54" i="1"/>
  <c r="BN53" i="1"/>
  <c r="BM53" i="1"/>
  <c r="BL53" i="1"/>
  <c r="BK53" i="1"/>
  <c r="BB53" i="1"/>
  <c r="BA53" i="1"/>
  <c r="AZ53" i="1"/>
  <c r="AY53" i="1"/>
  <c r="AP53" i="1"/>
  <c r="AO53" i="1"/>
  <c r="AN53" i="1"/>
  <c r="AM53" i="1"/>
  <c r="AD53" i="1"/>
  <c r="AC53" i="1"/>
  <c r="AB53" i="1"/>
  <c r="AA53" i="1"/>
  <c r="R53" i="1"/>
  <c r="Q53" i="1"/>
  <c r="P53" i="1"/>
  <c r="O53" i="1"/>
  <c r="G53" i="1"/>
  <c r="BN52" i="1"/>
  <c r="BM52" i="1"/>
  <c r="BL52" i="1"/>
  <c r="BK52" i="1"/>
  <c r="BB52" i="1"/>
  <c r="BA52" i="1"/>
  <c r="AZ52" i="1"/>
  <c r="AY52" i="1"/>
  <c r="AP52" i="1"/>
  <c r="AO52" i="1"/>
  <c r="AN52" i="1"/>
  <c r="AM52" i="1"/>
  <c r="AD52" i="1"/>
  <c r="AC52" i="1"/>
  <c r="AB52" i="1"/>
  <c r="AA52" i="1"/>
  <c r="R52" i="1"/>
  <c r="Q52" i="1"/>
  <c r="P52" i="1"/>
  <c r="O52" i="1"/>
  <c r="G52" i="1"/>
  <c r="BN51" i="1"/>
  <c r="BM51" i="1"/>
  <c r="BL51" i="1"/>
  <c r="BK51" i="1"/>
  <c r="BB51" i="1"/>
  <c r="BA51" i="1"/>
  <c r="AZ51" i="1"/>
  <c r="AY51" i="1"/>
  <c r="AP51" i="1"/>
  <c r="AO51" i="1"/>
  <c r="AN51" i="1"/>
  <c r="AM51" i="1"/>
  <c r="AD51" i="1"/>
  <c r="AC51" i="1"/>
  <c r="AB51" i="1"/>
  <c r="AA51" i="1"/>
  <c r="R51" i="1"/>
  <c r="Q51" i="1"/>
  <c r="P51" i="1"/>
  <c r="O51" i="1"/>
  <c r="G51" i="1"/>
  <c r="BN50" i="1"/>
  <c r="BM50" i="1"/>
  <c r="BL50" i="1"/>
  <c r="BK50" i="1"/>
  <c r="BB50" i="1"/>
  <c r="BA50" i="1"/>
  <c r="AZ50" i="1"/>
  <c r="AY50" i="1"/>
  <c r="AP50" i="1"/>
  <c r="AO50" i="1"/>
  <c r="AN50" i="1"/>
  <c r="AM50" i="1"/>
  <c r="AD50" i="1"/>
  <c r="AC50" i="1"/>
  <c r="AB50" i="1"/>
  <c r="AA50" i="1"/>
  <c r="R50" i="1"/>
  <c r="Q50" i="1"/>
  <c r="P50" i="1"/>
  <c r="O50" i="1"/>
  <c r="G50" i="1"/>
  <c r="BN49" i="1"/>
  <c r="BM49" i="1"/>
  <c r="BL49" i="1"/>
  <c r="BK49" i="1"/>
  <c r="BB49" i="1"/>
  <c r="BA49" i="1"/>
  <c r="AZ49" i="1"/>
  <c r="AY49" i="1"/>
  <c r="AP49" i="1"/>
  <c r="AO49" i="1"/>
  <c r="AN49" i="1"/>
  <c r="AM49" i="1"/>
  <c r="AD49" i="1"/>
  <c r="AC49" i="1"/>
  <c r="AB49" i="1"/>
  <c r="AA49" i="1"/>
  <c r="R49" i="1"/>
  <c r="Q49" i="1"/>
  <c r="P49" i="1"/>
  <c r="O49" i="1"/>
  <c r="G49" i="1"/>
  <c r="BN48" i="1"/>
  <c r="BM48" i="1"/>
  <c r="BL48" i="1"/>
  <c r="BK48" i="1"/>
  <c r="BB48" i="1"/>
  <c r="BA48" i="1"/>
  <c r="AZ48" i="1"/>
  <c r="AY48" i="1"/>
  <c r="AP48" i="1"/>
  <c r="AO48" i="1"/>
  <c r="AN48" i="1"/>
  <c r="AM48" i="1"/>
  <c r="AD48" i="1"/>
  <c r="AC48" i="1"/>
  <c r="AB48" i="1"/>
  <c r="AA48" i="1"/>
  <c r="R48" i="1"/>
  <c r="Q48" i="1"/>
  <c r="P48" i="1"/>
  <c r="O48" i="1"/>
  <c r="G48" i="1"/>
  <c r="BN47" i="1"/>
  <c r="BM47" i="1"/>
  <c r="BL47" i="1"/>
  <c r="BK47" i="1"/>
  <c r="BB47" i="1"/>
  <c r="BA47" i="1"/>
  <c r="AZ47" i="1"/>
  <c r="AY47" i="1"/>
  <c r="AP47" i="1"/>
  <c r="AO47" i="1"/>
  <c r="AN47" i="1"/>
  <c r="AM47" i="1"/>
  <c r="AD47" i="1"/>
  <c r="AC47" i="1"/>
  <c r="AB47" i="1"/>
  <c r="AA47" i="1"/>
  <c r="R47" i="1"/>
  <c r="Q47" i="1"/>
  <c r="P47" i="1"/>
  <c r="O47" i="1"/>
  <c r="G47" i="1"/>
  <c r="BN46" i="1"/>
  <c r="BM46" i="1"/>
  <c r="BL46" i="1"/>
  <c r="BK46" i="1"/>
  <c r="BB46" i="1"/>
  <c r="BA46" i="1"/>
  <c r="AZ46" i="1"/>
  <c r="AY46" i="1"/>
  <c r="AP46" i="1"/>
  <c r="AO46" i="1"/>
  <c r="AN46" i="1"/>
  <c r="AM46" i="1"/>
  <c r="AD46" i="1"/>
  <c r="AC46" i="1"/>
  <c r="AB46" i="1"/>
  <c r="AA46" i="1"/>
  <c r="R46" i="1"/>
  <c r="Q46" i="1"/>
  <c r="P46" i="1"/>
  <c r="O46" i="1"/>
  <c r="G46" i="1"/>
  <c r="BN45" i="1"/>
  <c r="BM45" i="1"/>
  <c r="BL45" i="1"/>
  <c r="BK45" i="1"/>
  <c r="BB45" i="1"/>
  <c r="BA45" i="1"/>
  <c r="AZ45" i="1"/>
  <c r="AY45" i="1"/>
  <c r="AP45" i="1"/>
  <c r="AO45" i="1"/>
  <c r="AN45" i="1"/>
  <c r="AM45" i="1"/>
  <c r="AD45" i="1"/>
  <c r="AC45" i="1"/>
  <c r="AB45" i="1"/>
  <c r="AA45" i="1"/>
  <c r="R45" i="1"/>
  <c r="Q45" i="1"/>
  <c r="P45" i="1"/>
  <c r="O45" i="1"/>
  <c r="G45" i="1"/>
  <c r="BN44" i="1"/>
  <c r="BM44" i="1"/>
  <c r="BL44" i="1"/>
  <c r="BK44" i="1"/>
  <c r="BB44" i="1"/>
  <c r="BA44" i="1"/>
  <c r="AZ44" i="1"/>
  <c r="AY44" i="1"/>
  <c r="AP44" i="1"/>
  <c r="AO44" i="1"/>
  <c r="AN44" i="1"/>
  <c r="AM44" i="1"/>
  <c r="AD44" i="1"/>
  <c r="AC44" i="1"/>
  <c r="AB44" i="1"/>
  <c r="AA44" i="1"/>
  <c r="R44" i="1"/>
  <c r="Q44" i="1"/>
  <c r="P44" i="1"/>
  <c r="O44" i="1"/>
  <c r="G44" i="1"/>
  <c r="BN43" i="1"/>
  <c r="BM43" i="1"/>
  <c r="BL43" i="1"/>
  <c r="BK43" i="1"/>
  <c r="BB43" i="1"/>
  <c r="BA43" i="1"/>
  <c r="AZ43" i="1"/>
  <c r="AY43" i="1"/>
  <c r="AP43" i="1"/>
  <c r="AO43" i="1"/>
  <c r="AN43" i="1"/>
  <c r="AM43" i="1"/>
  <c r="AD43" i="1"/>
  <c r="AC43" i="1"/>
  <c r="AB43" i="1"/>
  <c r="AA43" i="1"/>
  <c r="R43" i="1"/>
  <c r="Q43" i="1"/>
  <c r="P43" i="1"/>
  <c r="O43" i="1"/>
  <c r="G43" i="1"/>
  <c r="BN42" i="1"/>
  <c r="BM42" i="1"/>
  <c r="BL42" i="1"/>
  <c r="BK42" i="1"/>
  <c r="BB42" i="1"/>
  <c r="BA42" i="1"/>
  <c r="AZ42" i="1"/>
  <c r="AY42" i="1"/>
  <c r="AP42" i="1"/>
  <c r="AO42" i="1"/>
  <c r="AN42" i="1"/>
  <c r="AM42" i="1"/>
  <c r="AD42" i="1"/>
  <c r="AC42" i="1"/>
  <c r="AB42" i="1"/>
  <c r="AA42" i="1"/>
  <c r="R42" i="1"/>
  <c r="Q42" i="1"/>
  <c r="P42" i="1"/>
  <c r="O42" i="1"/>
  <c r="G42" i="1"/>
  <c r="BN41" i="1"/>
  <c r="BM41" i="1"/>
  <c r="BL41" i="1"/>
  <c r="BK41" i="1"/>
  <c r="BB41" i="1"/>
  <c r="BA41" i="1"/>
  <c r="AZ41" i="1"/>
  <c r="AY41" i="1"/>
  <c r="AP41" i="1"/>
  <c r="AO41" i="1"/>
  <c r="AN41" i="1"/>
  <c r="AM41" i="1"/>
  <c r="AD41" i="1"/>
  <c r="AC41" i="1"/>
  <c r="AB41" i="1"/>
  <c r="AA41" i="1"/>
  <c r="R41" i="1"/>
  <c r="Q41" i="1"/>
  <c r="P41" i="1"/>
  <c r="O41" i="1"/>
  <c r="G41" i="1"/>
  <c r="BU40" i="1"/>
  <c r="BT40" i="1"/>
  <c r="BS40" i="1"/>
  <c r="BR40" i="1"/>
  <c r="BQ40" i="1"/>
  <c r="BN40" i="1"/>
  <c r="BM40" i="1"/>
  <c r="BL40" i="1"/>
  <c r="BK40" i="1"/>
  <c r="BI40" i="1"/>
  <c r="BH40" i="1"/>
  <c r="BG40" i="1"/>
  <c r="BF40" i="1"/>
  <c r="BE40" i="1"/>
  <c r="BB40" i="1"/>
  <c r="BA40" i="1"/>
  <c r="AZ40" i="1"/>
  <c r="AY40" i="1"/>
  <c r="AW40" i="1"/>
  <c r="AV40" i="1"/>
  <c r="AU40" i="1"/>
  <c r="AT40" i="1"/>
  <c r="AS40" i="1"/>
  <c r="AP40" i="1"/>
  <c r="AO40" i="1"/>
  <c r="AN40" i="1"/>
  <c r="AM40" i="1"/>
  <c r="AK40" i="1"/>
  <c r="AJ40" i="1"/>
  <c r="AI40" i="1"/>
  <c r="AH40" i="1"/>
  <c r="AG40" i="1"/>
  <c r="AD40" i="1"/>
  <c r="AC40" i="1"/>
  <c r="AB40" i="1"/>
  <c r="AA40" i="1"/>
  <c r="Y40" i="1"/>
  <c r="X40" i="1"/>
  <c r="W40" i="1"/>
  <c r="V40" i="1"/>
  <c r="U40" i="1"/>
  <c r="R40" i="1"/>
  <c r="Q40" i="1"/>
  <c r="P40" i="1"/>
  <c r="O40" i="1"/>
  <c r="G40" i="1"/>
  <c r="BU39" i="1"/>
  <c r="BT39" i="1"/>
  <c r="BS39" i="1"/>
  <c r="BR39" i="1"/>
  <c r="BQ39" i="1"/>
  <c r="BN39" i="1"/>
  <c r="BM39" i="1"/>
  <c r="BL39" i="1"/>
  <c r="BK39" i="1"/>
  <c r="BI39" i="1"/>
  <c r="BH39" i="1"/>
  <c r="BG39" i="1"/>
  <c r="BF39" i="1"/>
  <c r="BE39" i="1"/>
  <c r="BB39" i="1"/>
  <c r="BA39" i="1"/>
  <c r="AZ39" i="1"/>
  <c r="AY39" i="1"/>
  <c r="AW39" i="1"/>
  <c r="AV39" i="1"/>
  <c r="AU39" i="1"/>
  <c r="AT39" i="1"/>
  <c r="AS39" i="1"/>
  <c r="AP39" i="1"/>
  <c r="AO39" i="1"/>
  <c r="AN39" i="1"/>
  <c r="AM39" i="1"/>
  <c r="AK39" i="1"/>
  <c r="AJ39" i="1"/>
  <c r="AI39" i="1"/>
  <c r="AH39" i="1"/>
  <c r="AG39" i="1"/>
  <c r="AD39" i="1"/>
  <c r="AC39" i="1"/>
  <c r="AB39" i="1"/>
  <c r="AA39" i="1"/>
  <c r="Y39" i="1"/>
  <c r="X39" i="1"/>
  <c r="W39" i="1"/>
  <c r="V39" i="1"/>
  <c r="U39" i="1"/>
  <c r="R39" i="1"/>
  <c r="Q39" i="1"/>
  <c r="P39" i="1"/>
  <c r="O39" i="1"/>
  <c r="G39" i="1"/>
  <c r="BU38" i="1"/>
  <c r="BT38" i="1"/>
  <c r="BS38" i="1"/>
  <c r="BR38" i="1"/>
  <c r="BQ38" i="1"/>
  <c r="BI38" i="1"/>
  <c r="BH38" i="1"/>
  <c r="BG38" i="1"/>
  <c r="BF38" i="1"/>
  <c r="BE38" i="1"/>
  <c r="AW38" i="1"/>
  <c r="AV38" i="1"/>
  <c r="AU38" i="1"/>
  <c r="AT38" i="1"/>
  <c r="AS38" i="1"/>
  <c r="AK38" i="1"/>
  <c r="AJ38" i="1"/>
  <c r="AI38" i="1"/>
  <c r="AH38" i="1"/>
  <c r="AG38" i="1"/>
  <c r="Y38" i="1"/>
  <c r="X38" i="1"/>
  <c r="W38" i="1"/>
  <c r="V38" i="1"/>
  <c r="U38" i="1"/>
  <c r="BT31" i="1"/>
  <c r="BS31" i="1"/>
  <c r="BR31" i="1"/>
  <c r="BI31" i="1"/>
  <c r="BH31" i="1"/>
  <c r="BG31" i="1"/>
  <c r="AX31" i="1"/>
  <c r="AW31" i="1"/>
  <c r="AV31" i="1"/>
  <c r="AM31" i="1"/>
  <c r="AL31" i="1"/>
  <c r="AK31" i="1"/>
  <c r="AB31" i="1"/>
  <c r="AA31" i="1"/>
  <c r="Z31" i="1"/>
  <c r="Q31" i="1"/>
  <c r="P31" i="1"/>
  <c r="O31" i="1"/>
  <c r="G31" i="1"/>
  <c r="BT30" i="1"/>
  <c r="BS30" i="1"/>
  <c r="BR30" i="1"/>
  <c r="BI30" i="1"/>
  <c r="BH30" i="1"/>
  <c r="BG30" i="1"/>
  <c r="AX30" i="1"/>
  <c r="AW30" i="1"/>
  <c r="AV30" i="1"/>
  <c r="AM30" i="1"/>
  <c r="AL30" i="1"/>
  <c r="AK30" i="1"/>
  <c r="AB30" i="1"/>
  <c r="AA30" i="1"/>
  <c r="Z30" i="1"/>
  <c r="Q30" i="1"/>
  <c r="P30" i="1"/>
  <c r="O30" i="1"/>
  <c r="G30" i="1"/>
  <c r="BT29" i="1"/>
  <c r="BS29" i="1"/>
  <c r="BR29" i="1"/>
  <c r="BI29" i="1"/>
  <c r="BH29" i="1"/>
  <c r="BG29" i="1"/>
  <c r="AX29" i="1"/>
  <c r="AW29" i="1"/>
  <c r="AV29" i="1"/>
  <c r="AM29" i="1"/>
  <c r="AL29" i="1"/>
  <c r="AK29" i="1"/>
  <c r="AB29" i="1"/>
  <c r="AA29" i="1"/>
  <c r="Z29" i="1"/>
  <c r="Q29" i="1"/>
  <c r="P29" i="1"/>
  <c r="O29" i="1"/>
  <c r="G29" i="1"/>
  <c r="BT28" i="1"/>
  <c r="BS28" i="1"/>
  <c r="BR28" i="1"/>
  <c r="BI28" i="1"/>
  <c r="BH28" i="1"/>
  <c r="BG28" i="1"/>
  <c r="AX28" i="1"/>
  <c r="AW28" i="1"/>
  <c r="AV28" i="1"/>
  <c r="AM28" i="1"/>
  <c r="AL28" i="1"/>
  <c r="AK28" i="1"/>
  <c r="AB28" i="1"/>
  <c r="AA28" i="1"/>
  <c r="Z28" i="1"/>
  <c r="Q28" i="1"/>
  <c r="P28" i="1"/>
  <c r="O28" i="1"/>
  <c r="G28" i="1"/>
  <c r="BT27" i="1"/>
  <c r="BS27" i="1"/>
  <c r="BR27" i="1"/>
  <c r="BI27" i="1"/>
  <c r="BH27" i="1"/>
  <c r="BG27" i="1"/>
  <c r="AX27" i="1"/>
  <c r="AW27" i="1"/>
  <c r="AV27" i="1"/>
  <c r="AM27" i="1"/>
  <c r="AL27" i="1"/>
  <c r="AK27" i="1"/>
  <c r="AB27" i="1"/>
  <c r="AA27" i="1"/>
  <c r="Z27" i="1"/>
  <c r="Q27" i="1"/>
  <c r="P27" i="1"/>
  <c r="O27" i="1"/>
  <c r="G27" i="1"/>
  <c r="BT26" i="1"/>
  <c r="BS26" i="1"/>
  <c r="BR26" i="1"/>
  <c r="BI26" i="1"/>
  <c r="BH26" i="1"/>
  <c r="BG26" i="1"/>
  <c r="AX26" i="1"/>
  <c r="AW26" i="1"/>
  <c r="AV26" i="1"/>
  <c r="AM26" i="1"/>
  <c r="AL26" i="1"/>
  <c r="AK26" i="1"/>
  <c r="AB26" i="1"/>
  <c r="AA26" i="1"/>
  <c r="Z26" i="1"/>
  <c r="Q26" i="1"/>
  <c r="P26" i="1"/>
  <c r="O26" i="1"/>
  <c r="G26" i="1"/>
  <c r="BT25" i="1"/>
  <c r="BS25" i="1"/>
  <c r="BR25" i="1"/>
  <c r="BI25" i="1"/>
  <c r="BH25" i="1"/>
  <c r="BG25" i="1"/>
  <c r="AX25" i="1"/>
  <c r="AW25" i="1"/>
  <c r="AV25" i="1"/>
  <c r="AM25" i="1"/>
  <c r="AL25" i="1"/>
  <c r="AK25" i="1"/>
  <c r="AB25" i="1"/>
  <c r="AA25" i="1"/>
  <c r="Z25" i="1"/>
  <c r="Q25" i="1"/>
  <c r="P25" i="1"/>
  <c r="O25" i="1"/>
  <c r="G25" i="1"/>
  <c r="BT24" i="1"/>
  <c r="BS24" i="1"/>
  <c r="BR24" i="1"/>
  <c r="BI24" i="1"/>
  <c r="BH24" i="1"/>
  <c r="BG24" i="1"/>
  <c r="AX24" i="1"/>
  <c r="AW24" i="1"/>
  <c r="AV24" i="1"/>
  <c r="AM24" i="1"/>
  <c r="AL24" i="1"/>
  <c r="AK24" i="1"/>
  <c r="AB24" i="1"/>
  <c r="AA24" i="1"/>
  <c r="Z24" i="1"/>
  <c r="Q24" i="1"/>
  <c r="P24" i="1"/>
  <c r="O24" i="1"/>
  <c r="G24" i="1"/>
  <c r="BT23" i="1"/>
  <c r="BS23" i="1"/>
  <c r="BR23" i="1"/>
  <c r="BI23" i="1"/>
  <c r="BH23" i="1"/>
  <c r="BG23" i="1"/>
  <c r="AX23" i="1"/>
  <c r="AW23" i="1"/>
  <c r="AV23" i="1"/>
  <c r="AM23" i="1"/>
  <c r="AL23" i="1"/>
  <c r="AK23" i="1"/>
  <c r="AB23" i="1"/>
  <c r="AA23" i="1"/>
  <c r="Z23" i="1"/>
  <c r="Q23" i="1"/>
  <c r="P23" i="1"/>
  <c r="O23" i="1"/>
  <c r="G23" i="1"/>
  <c r="BT22" i="1"/>
  <c r="BS22" i="1"/>
  <c r="BR22" i="1"/>
  <c r="BI22" i="1"/>
  <c r="BH22" i="1"/>
  <c r="BG22" i="1"/>
  <c r="AX22" i="1"/>
  <c r="AW22" i="1"/>
  <c r="AV22" i="1"/>
  <c r="AM22" i="1"/>
  <c r="AL22" i="1"/>
  <c r="AK22" i="1"/>
  <c r="AB22" i="1"/>
  <c r="AA22" i="1"/>
  <c r="Z22" i="1"/>
  <c r="Q22" i="1"/>
  <c r="P22" i="1"/>
  <c r="O22" i="1"/>
  <c r="G22" i="1"/>
  <c r="BT21" i="1"/>
  <c r="BS21" i="1"/>
  <c r="BR21" i="1"/>
  <c r="BI21" i="1"/>
  <c r="BH21" i="1"/>
  <c r="BG21" i="1"/>
  <c r="AX21" i="1"/>
  <c r="AW21" i="1"/>
  <c r="AV21" i="1"/>
  <c r="AM21" i="1"/>
  <c r="AL21" i="1"/>
  <c r="AK21" i="1"/>
  <c r="AB21" i="1"/>
  <c r="AA21" i="1"/>
  <c r="Z21" i="1"/>
  <c r="Q21" i="1"/>
  <c r="P21" i="1"/>
  <c r="O21" i="1"/>
  <c r="G21" i="1"/>
  <c r="BT20" i="1"/>
  <c r="BS20" i="1"/>
  <c r="BR20" i="1"/>
  <c r="BI20" i="1"/>
  <c r="BH20" i="1"/>
  <c r="BG20" i="1"/>
  <c r="AX20" i="1"/>
  <c r="AW20" i="1"/>
  <c r="AV20" i="1"/>
  <c r="AM20" i="1"/>
  <c r="AL20" i="1"/>
  <c r="AK20" i="1"/>
  <c r="AB20" i="1"/>
  <c r="AA20" i="1"/>
  <c r="Z20" i="1"/>
  <c r="Q20" i="1"/>
  <c r="P20" i="1"/>
  <c r="O20" i="1"/>
  <c r="G20" i="1"/>
  <c r="BT19" i="1"/>
  <c r="BS19" i="1"/>
  <c r="BR19" i="1"/>
  <c r="BI19" i="1"/>
  <c r="BH19" i="1"/>
  <c r="BG19" i="1"/>
  <c r="AX19" i="1"/>
  <c r="AW19" i="1"/>
  <c r="AV19" i="1"/>
  <c r="AM19" i="1"/>
  <c r="AL19" i="1"/>
  <c r="AK19" i="1"/>
  <c r="AB19" i="1"/>
  <c r="AA19" i="1"/>
  <c r="Z19" i="1"/>
  <c r="Q19" i="1"/>
  <c r="P19" i="1"/>
  <c r="O19" i="1"/>
  <c r="G19" i="1"/>
  <c r="BT18" i="1"/>
  <c r="BS18" i="1"/>
  <c r="BR18" i="1"/>
  <c r="BI18" i="1"/>
  <c r="BH18" i="1"/>
  <c r="BG18" i="1"/>
  <c r="AX18" i="1"/>
  <c r="AW18" i="1"/>
  <c r="AV18" i="1"/>
  <c r="AM18" i="1"/>
  <c r="AL18" i="1"/>
  <c r="AK18" i="1"/>
  <c r="AB18" i="1"/>
  <c r="AA18" i="1"/>
  <c r="Z18" i="1"/>
  <c r="Q18" i="1"/>
  <c r="P18" i="1"/>
  <c r="O18" i="1"/>
  <c r="G18" i="1"/>
  <c r="BT17" i="1"/>
  <c r="BS17" i="1"/>
  <c r="BR17" i="1"/>
  <c r="BI17" i="1"/>
  <c r="BH17" i="1"/>
  <c r="BG17" i="1"/>
  <c r="AX17" i="1"/>
  <c r="AW17" i="1"/>
  <c r="AV17" i="1"/>
  <c r="AM17" i="1"/>
  <c r="AL17" i="1"/>
  <c r="AK17" i="1"/>
  <c r="AB17" i="1"/>
  <c r="AA17" i="1"/>
  <c r="Z17" i="1"/>
  <c r="Q17" i="1"/>
  <c r="P17" i="1"/>
  <c r="O17" i="1"/>
  <c r="G17" i="1"/>
  <c r="BT16" i="1"/>
  <c r="BS16" i="1"/>
  <c r="BR16" i="1"/>
  <c r="BI16" i="1"/>
  <c r="BH16" i="1"/>
  <c r="BG16" i="1"/>
  <c r="AX16" i="1"/>
  <c r="AW16" i="1"/>
  <c r="AV16" i="1"/>
  <c r="AM16" i="1"/>
  <c r="AL16" i="1"/>
  <c r="AK16" i="1"/>
  <c r="AB16" i="1"/>
  <c r="AA16" i="1"/>
  <c r="Z16" i="1"/>
  <c r="Q16" i="1"/>
  <c r="P16" i="1"/>
  <c r="O16" i="1"/>
  <c r="G16" i="1"/>
  <c r="BT15" i="1"/>
  <c r="BS15" i="1"/>
  <c r="BR15" i="1"/>
  <c r="BI15" i="1"/>
  <c r="BH15" i="1"/>
  <c r="BG15" i="1"/>
  <c r="AX15" i="1"/>
  <c r="AW15" i="1"/>
  <c r="AV15" i="1"/>
  <c r="AM15" i="1"/>
  <c r="AL15" i="1"/>
  <c r="AK15" i="1"/>
  <c r="AB15" i="1"/>
  <c r="AA15" i="1"/>
  <c r="Z15" i="1"/>
  <c r="Q15" i="1"/>
  <c r="P15" i="1"/>
  <c r="O15" i="1"/>
  <c r="G15" i="1"/>
  <c r="BT14" i="1"/>
  <c r="BS14" i="1"/>
  <c r="BR14" i="1"/>
  <c r="BI14" i="1"/>
  <c r="BH14" i="1"/>
  <c r="BG14" i="1"/>
  <c r="AX14" i="1"/>
  <c r="AW14" i="1"/>
  <c r="AV14" i="1"/>
  <c r="AM14" i="1"/>
  <c r="AL14" i="1"/>
  <c r="AK14" i="1"/>
  <c r="AB14" i="1"/>
  <c r="AA14" i="1"/>
  <c r="Z14" i="1"/>
  <c r="Q14" i="1"/>
  <c r="P14" i="1"/>
  <c r="O14" i="1"/>
  <c r="G14" i="1"/>
  <c r="BT13" i="1"/>
  <c r="BS13" i="1"/>
  <c r="BR13" i="1"/>
  <c r="BI13" i="1"/>
  <c r="BH13" i="1"/>
  <c r="BG13" i="1"/>
  <c r="AX13" i="1"/>
  <c r="AW13" i="1"/>
  <c r="AV13" i="1"/>
  <c r="AM13" i="1"/>
  <c r="AL13" i="1"/>
  <c r="AK13" i="1"/>
  <c r="AB13" i="1"/>
  <c r="AA13" i="1"/>
  <c r="Z13" i="1"/>
  <c r="Q13" i="1"/>
  <c r="P13" i="1"/>
  <c r="O13" i="1"/>
  <c r="G13" i="1"/>
  <c r="BT12" i="1"/>
  <c r="BS12" i="1"/>
  <c r="BR12" i="1"/>
  <c r="BI12" i="1"/>
  <c r="BH12" i="1"/>
  <c r="BG12" i="1"/>
  <c r="AX12" i="1"/>
  <c r="AW12" i="1"/>
  <c r="AV12" i="1"/>
  <c r="AM12" i="1"/>
  <c r="AL12" i="1"/>
  <c r="AK12" i="1"/>
  <c r="AB12" i="1"/>
  <c r="AA12" i="1"/>
  <c r="Z12" i="1"/>
  <c r="Q12" i="1"/>
  <c r="P12" i="1"/>
  <c r="O12" i="1"/>
  <c r="G12" i="1"/>
  <c r="BT11" i="1"/>
  <c r="BS11" i="1"/>
  <c r="BR11" i="1"/>
  <c r="BI11" i="1"/>
  <c r="BH11" i="1"/>
  <c r="BG11" i="1"/>
  <c r="AX11" i="1"/>
  <c r="AW11" i="1"/>
  <c r="AV11" i="1"/>
  <c r="AM11" i="1"/>
  <c r="AL11" i="1"/>
  <c r="AK11" i="1"/>
  <c r="AB11" i="1"/>
  <c r="AA11" i="1"/>
  <c r="Z11" i="1"/>
  <c r="Q11" i="1"/>
  <c r="P11" i="1"/>
  <c r="O11" i="1"/>
  <c r="G11" i="1"/>
  <c r="BT10" i="1"/>
  <c r="BS10" i="1"/>
  <c r="BR10" i="1"/>
  <c r="BI10" i="1"/>
  <c r="BH10" i="1"/>
  <c r="BG10" i="1"/>
  <c r="AX10" i="1"/>
  <c r="AW10" i="1"/>
  <c r="AV10" i="1"/>
  <c r="AM10" i="1"/>
  <c r="AL10" i="1"/>
  <c r="AK10" i="1"/>
  <c r="AB10" i="1"/>
  <c r="AA10" i="1"/>
  <c r="Z10" i="1"/>
  <c r="Q10" i="1"/>
  <c r="P10" i="1"/>
  <c r="O10" i="1"/>
  <c r="G10" i="1"/>
  <c r="BT9" i="1"/>
  <c r="BS9" i="1"/>
  <c r="BR9" i="1"/>
  <c r="BI9" i="1"/>
  <c r="BH9" i="1"/>
  <c r="BG9" i="1"/>
  <c r="AX9" i="1"/>
  <c r="AW9" i="1"/>
  <c r="AV9" i="1"/>
  <c r="AM9" i="1"/>
  <c r="AL9" i="1"/>
  <c r="AK9" i="1"/>
  <c r="AB9" i="1"/>
  <c r="AA9" i="1"/>
  <c r="Z9" i="1"/>
  <c r="Q9" i="1"/>
  <c r="P9" i="1"/>
  <c r="O9" i="1"/>
  <c r="G9" i="1"/>
  <c r="BT8" i="1"/>
  <c r="BS8" i="1"/>
  <c r="BR8" i="1"/>
  <c r="BI8" i="1"/>
  <c r="BH8" i="1"/>
  <c r="BG8" i="1"/>
  <c r="AX8" i="1"/>
  <c r="AW8" i="1"/>
  <c r="AV8" i="1"/>
  <c r="AM8" i="1"/>
  <c r="AL8" i="1"/>
  <c r="AK8" i="1"/>
  <c r="AB8" i="1"/>
  <c r="AA8" i="1"/>
  <c r="Z8" i="1"/>
  <c r="Q8" i="1"/>
  <c r="P8" i="1"/>
  <c r="O8" i="1"/>
  <c r="G8" i="1"/>
  <c r="BT7" i="1"/>
  <c r="BS7" i="1"/>
  <c r="BR7" i="1"/>
  <c r="BI7" i="1"/>
  <c r="BH7" i="1"/>
  <c r="BG7" i="1"/>
  <c r="AX7" i="1"/>
  <c r="AW7" i="1"/>
  <c r="AV7" i="1"/>
  <c r="AM7" i="1"/>
  <c r="AL7" i="1"/>
  <c r="AK7" i="1"/>
  <c r="AB7" i="1"/>
  <c r="AA7" i="1"/>
  <c r="Z7" i="1"/>
  <c r="Q7" i="1"/>
  <c r="P7" i="1"/>
  <c r="O7" i="1"/>
  <c r="G7" i="1"/>
  <c r="BT6" i="1"/>
  <c r="BS6" i="1"/>
  <c r="BR6" i="1"/>
  <c r="BI6" i="1"/>
  <c r="BH6" i="1"/>
  <c r="BG6" i="1"/>
  <c r="AX6" i="1"/>
  <c r="AW6" i="1"/>
  <c r="AV6" i="1"/>
  <c r="AM6" i="1"/>
  <c r="AL6" i="1"/>
  <c r="AK6" i="1"/>
  <c r="AB6" i="1"/>
  <c r="AA6" i="1"/>
  <c r="Z6" i="1"/>
  <c r="Q6" i="1"/>
  <c r="P6" i="1"/>
  <c r="O6" i="1"/>
  <c r="G6" i="1"/>
  <c r="BT5" i="1"/>
  <c r="BS5" i="1"/>
  <c r="BR5" i="1"/>
  <c r="BI5" i="1"/>
  <c r="BH5" i="1"/>
  <c r="BG5" i="1"/>
  <c r="AX5" i="1"/>
  <c r="AW5" i="1"/>
  <c r="AV5" i="1"/>
  <c r="AM5" i="1"/>
  <c r="AL5" i="1"/>
  <c r="AK5" i="1"/>
  <c r="AB5" i="1"/>
  <c r="AA5" i="1"/>
  <c r="Z5" i="1"/>
  <c r="Q5" i="1"/>
  <c r="P5" i="1"/>
  <c r="O5" i="1"/>
  <c r="G5" i="1"/>
  <c r="BT4" i="1"/>
  <c r="BS4" i="1"/>
  <c r="BR4" i="1"/>
  <c r="BI4" i="1"/>
  <c r="BH4" i="1"/>
  <c r="BG4" i="1"/>
  <c r="AX4" i="1"/>
  <c r="AW4" i="1"/>
  <c r="AV4" i="1"/>
  <c r="AM4" i="1"/>
  <c r="AL4" i="1"/>
  <c r="AK4" i="1"/>
  <c r="AB4" i="1"/>
  <c r="AA4" i="1"/>
  <c r="Z4" i="1"/>
  <c r="Q4" i="1"/>
  <c r="P4" i="1"/>
  <c r="O4" i="1"/>
  <c r="G4" i="1"/>
  <c r="CB3" i="1"/>
  <c r="CA3" i="1"/>
  <c r="BZ3" i="1"/>
  <c r="BY3" i="1"/>
  <c r="BX3" i="1"/>
  <c r="BT3" i="1"/>
  <c r="BS3" i="1"/>
  <c r="BR3" i="1"/>
  <c r="BP3" i="1"/>
  <c r="BO3" i="1"/>
  <c r="BN3" i="1"/>
  <c r="BM3" i="1"/>
  <c r="BL3" i="1"/>
  <c r="BI3" i="1"/>
  <c r="BH3" i="1"/>
  <c r="BG3" i="1"/>
  <c r="BE3" i="1"/>
  <c r="BD3" i="1"/>
  <c r="BC3" i="1"/>
  <c r="BB3" i="1"/>
  <c r="BA3" i="1"/>
  <c r="AX3" i="1"/>
  <c r="AW3" i="1"/>
  <c r="AV3" i="1"/>
  <c r="AT3" i="1"/>
  <c r="AS3" i="1"/>
  <c r="AR3" i="1"/>
  <c r="AQ3" i="1"/>
  <c r="AP3" i="1"/>
  <c r="AM3" i="1"/>
  <c r="AL3" i="1"/>
  <c r="AK3" i="1"/>
  <c r="AI3" i="1"/>
  <c r="AH3" i="1"/>
  <c r="AG3" i="1"/>
  <c r="AF3" i="1"/>
  <c r="AE3" i="1"/>
  <c r="AB3" i="1"/>
  <c r="AA3" i="1"/>
  <c r="Z3" i="1"/>
  <c r="X3" i="1"/>
  <c r="W3" i="1"/>
  <c r="V3" i="1"/>
  <c r="U3" i="1"/>
  <c r="T3" i="1"/>
  <c r="Q3" i="1"/>
  <c r="P3" i="1"/>
  <c r="O3" i="1"/>
  <c r="G3" i="1"/>
  <c r="CB2" i="1"/>
  <c r="CA2" i="1"/>
  <c r="BZ2" i="1"/>
  <c r="BY2" i="1"/>
  <c r="BX2" i="1"/>
  <c r="BP2" i="1"/>
  <c r="BO2" i="1"/>
  <c r="BN2" i="1"/>
  <c r="BM2" i="1"/>
  <c r="BL2" i="1"/>
  <c r="BE2" i="1"/>
  <c r="BD2" i="1"/>
  <c r="BC2" i="1"/>
  <c r="BB2" i="1"/>
  <c r="BA2" i="1"/>
  <c r="AT2" i="1"/>
  <c r="AS2" i="1"/>
  <c r="AR2" i="1"/>
  <c r="AQ2" i="1"/>
  <c r="AP2" i="1"/>
  <c r="AI2" i="1"/>
  <c r="AH2" i="1"/>
  <c r="AG2" i="1"/>
  <c r="AF2" i="1"/>
  <c r="AE2" i="1"/>
  <c r="X2" i="1"/>
  <c r="W2" i="1"/>
  <c r="V2" i="1"/>
  <c r="U2" i="1"/>
  <c r="T2" i="1"/>
  <c r="S91" i="2" l="1"/>
  <c r="K59" i="2"/>
  <c r="K36" i="2"/>
  <c r="S66" i="2"/>
  <c r="S67" i="2"/>
  <c r="S87" i="2"/>
  <c r="K45" i="2"/>
  <c r="K56" i="2"/>
  <c r="K49" i="2"/>
  <c r="K61" i="2"/>
  <c r="K48" i="2"/>
  <c r="K60" i="2"/>
  <c r="AJ96" i="2"/>
  <c r="S70" i="2"/>
  <c r="K57" i="2"/>
  <c r="S71" i="2"/>
  <c r="S75" i="2"/>
  <c r="S79" i="2"/>
  <c r="S90" i="2"/>
  <c r="AH153" i="2"/>
  <c r="K40" i="2"/>
  <c r="S73" i="2"/>
  <c r="S81" i="2"/>
  <c r="S85" i="2"/>
  <c r="K43" i="2"/>
  <c r="K54" i="2"/>
  <c r="K58" i="2"/>
  <c r="S89" i="2"/>
  <c r="K35" i="2"/>
  <c r="AL36" i="2" s="1"/>
  <c r="K47" i="2"/>
  <c r="K55" i="2"/>
  <c r="K41" i="2"/>
  <c r="K46" i="2"/>
  <c r="K52" i="2"/>
  <c r="S74" i="2"/>
  <c r="S78" i="2"/>
  <c r="S88" i="2"/>
  <c r="K39" i="2"/>
  <c r="K50" i="2"/>
  <c r="K62" i="2"/>
  <c r="S82" i="2"/>
  <c r="S92" i="2"/>
  <c r="K44" i="2"/>
  <c r="AN2" i="2"/>
  <c r="K42" i="2"/>
  <c r="K53" i="2"/>
  <c r="S83" i="2"/>
  <c r="S72" i="2"/>
  <c r="S86" i="2"/>
  <c r="K51" i="2"/>
  <c r="S69" i="2"/>
  <c r="S80" i="2"/>
  <c r="S84" i="2"/>
  <c r="K38" i="2"/>
  <c r="S77" i="2"/>
  <c r="AK66" i="2" l="1"/>
</calcChain>
</file>

<file path=xl/sharedStrings.xml><?xml version="1.0" encoding="utf-8"?>
<sst xmlns="http://schemas.openxmlformats.org/spreadsheetml/2006/main" count="998" uniqueCount="80">
  <si>
    <t>t36</t>
  </si>
  <si>
    <t>t35</t>
  </si>
  <si>
    <t>t34</t>
  </si>
  <si>
    <t>t33</t>
  </si>
  <si>
    <t>t32</t>
  </si>
  <si>
    <t>it=0</t>
  </si>
  <si>
    <t>C1</t>
  </si>
  <si>
    <t>C2</t>
  </si>
  <si>
    <t>it=1</t>
  </si>
  <si>
    <t>d(O, C1)</t>
  </si>
  <si>
    <t>d(O, C2)</t>
  </si>
  <si>
    <t>y</t>
  </si>
  <si>
    <t>it=2</t>
  </si>
  <si>
    <t>it=3</t>
  </si>
  <si>
    <t>it=4</t>
  </si>
  <si>
    <t>it=5</t>
  </si>
  <si>
    <t>C3</t>
  </si>
  <si>
    <t>d(O, C3)</t>
  </si>
  <si>
    <t>it=6</t>
  </si>
  <si>
    <t>Напряжение</t>
  </si>
  <si>
    <t>Напряжение углекислого газа (PCO2)</t>
  </si>
  <si>
    <t>{1}</t>
  </si>
  <si>
    <t>{2}</t>
  </si>
  <si>
    <t>{3}</t>
  </si>
  <si>
    <t>{4}</t>
  </si>
  <si>
    <t>{5}</t>
  </si>
  <si>
    <t>{6}</t>
  </si>
  <si>
    <t>{7}</t>
  </si>
  <si>
    <t>{8}</t>
  </si>
  <si>
    <t>{9}</t>
  </si>
  <si>
    <t>{10}</t>
  </si>
  <si>
    <t>{11}</t>
  </si>
  <si>
    <t>{12}</t>
  </si>
  <si>
    <t>{13}</t>
  </si>
  <si>
    <t>{14}</t>
  </si>
  <si>
    <t>{15}</t>
  </si>
  <si>
    <t>{16}</t>
  </si>
  <si>
    <t>{17}</t>
  </si>
  <si>
    <t>{18}</t>
  </si>
  <si>
    <t>{19}</t>
  </si>
  <si>
    <t>{20}</t>
  </si>
  <si>
    <t>{21}</t>
  </si>
  <si>
    <t>{22}</t>
  </si>
  <si>
    <t>{23}</t>
  </si>
  <si>
    <t>{24}</t>
  </si>
  <si>
    <t>{25}</t>
  </si>
  <si>
    <t>{26}</t>
  </si>
  <si>
    <t>{27}</t>
  </si>
  <si>
    <t>{28}</t>
  </si>
  <si>
    <t>{29}</t>
  </si>
  <si>
    <t>Столбец1</t>
  </si>
  <si>
    <t>{3,14}</t>
  </si>
  <si>
    <t>{11,22}</t>
  </si>
  <si>
    <t>{5,10}</t>
  </si>
  <si>
    <t>{1,6}</t>
  </si>
  <si>
    <t>{3,14,13}</t>
  </si>
  <si>
    <t>{23,25}</t>
  </si>
  <si>
    <t>{12,28}</t>
  </si>
  <si>
    <t>{3,14,13,21}</t>
  </si>
  <si>
    <t>{27,29}</t>
  </si>
  <si>
    <t>{8,9}</t>
  </si>
  <si>
    <t>{11,22,20}</t>
  </si>
  <si>
    <t>{2,19}</t>
  </si>
  <si>
    <t>{3,14,13,21,4}</t>
  </si>
  <si>
    <t>{5,10,11,22,20}</t>
  </si>
  <si>
    <t>{23,25,27,29}</t>
  </si>
  <si>
    <t>{1,6,3,14,13,21,4}</t>
  </si>
  <si>
    <t>{23,25,27,29,24}</t>
  </si>
  <si>
    <t>{12,28,26}</t>
  </si>
  <si>
    <t>{5,10,11,22,20,7}</t>
  </si>
  <si>
    <t>{15,16}</t>
  </si>
  <si>
    <t>{2,19,5,10,11,22,20,7}</t>
  </si>
  <si>
    <t>{17,18}</t>
  </si>
  <si>
    <t>{8,9,23,25,27,29,24}</t>
  </si>
  <si>
    <t>{12,28,26,17,18}</t>
  </si>
  <si>
    <t>{1,6,3,14,13,21,4,2,19,5,10,11,22,20,7}</t>
  </si>
  <si>
    <t>{1,6,3,14,13,21,4,2,19,5,10,11,22,20,7,8,9,23,25,27,29,24}</t>
  </si>
  <si>
    <t>{1,6,3,14,13,21,4,2,19,5,10,11,22,20,7,8,9,23,25,27,29,24, 15,16}</t>
  </si>
  <si>
    <t>{1,6,3,14,13,21,4,2,19,5,10,11,22,20,7,8,9,23,25,27,29,24,15,16}</t>
  </si>
  <si>
    <t>{1,6,3,14,13,21,4,2,19,5,10,11,22,20,7,8,9,23,25,27,29,24,15,16,12,28,26,17,18}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</si>
</sst>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0" fontId="0" fillId="0" borderId="0" xfId="0" applyFill="1"/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 applyFill="1"/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</cellXfs>
  <cellStyles count="1">
    <cellStyle name="Обычный" xfId="0" builtinId="0"/>
  </cellStyles>
  <dxfs count="462"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577934986454915E-2"/>
          <c:y val="1.4275554736944432E-2"/>
          <c:w val="0.96542206501354511"/>
          <c:h val="0.938425503829565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C-402E-8518-695C4103DC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C-402E-8518-695C4103DCAA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Sheet1!$B$5:$F$5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C-402E-8518-695C4103DCAA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DC-402E-8518-695C4103DCAA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DC-402E-8518-695C4103DCAA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Sheet1!$B$8:$F$8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DC-402E-8518-695C4103DCAA}"/>
            </c:ext>
          </c:extLst>
        </c:ser>
        <c:ser>
          <c:idx val="6"/>
          <c:order val="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Sheet1!$B$9:$F$9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DC-402E-8518-695C4103DCAA}"/>
            </c:ext>
          </c:extLst>
        </c:ser>
        <c:ser>
          <c:idx val="7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Sheet1!$B$10:$F$10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DC-402E-8518-695C4103DCAA}"/>
            </c:ext>
          </c:extLst>
        </c:ser>
        <c:ser>
          <c:idx val="8"/>
          <c:order val="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Sheet1!$B$11:$F$11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DC-402E-8518-695C4103DCAA}"/>
            </c:ext>
          </c:extLst>
        </c:ser>
        <c:ser>
          <c:idx val="9"/>
          <c:order val="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Sheet1!$B$12:$F$12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DC-402E-8518-695C4103DCAA}"/>
            </c:ext>
          </c:extLst>
        </c:ser>
        <c:ser>
          <c:idx val="10"/>
          <c:order val="1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Sheet1!$B$13:$F$13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DC-402E-8518-695C4103DCAA}"/>
            </c:ext>
          </c:extLst>
        </c:ser>
        <c:ser>
          <c:idx val="11"/>
          <c:order val="1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Sheet1!$B$14:$F$14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DC-402E-8518-695C4103DCAA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Sheet1!$B$15:$F$15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DC-402E-8518-695C4103DCAA}"/>
            </c:ext>
          </c:extLst>
        </c:ser>
        <c:ser>
          <c:idx val="13"/>
          <c:order val="1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Sheet1!$B$16:$F$16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DC-402E-8518-695C4103DCAA}"/>
            </c:ext>
          </c:extLst>
        </c:ser>
        <c:ser>
          <c:idx val="14"/>
          <c:order val="1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Sheet1!$B$17:$F$17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DC-402E-8518-695C4103DCAA}"/>
            </c:ext>
          </c:extLst>
        </c:ser>
        <c:ser>
          <c:idx val="15"/>
          <c:order val="1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Sheet1!$B$18:$F$18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DC-402E-8518-695C4103DCAA}"/>
            </c:ext>
          </c:extLst>
        </c:ser>
        <c:ser>
          <c:idx val="16"/>
          <c:order val="1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Sheet1!$B$19:$F$19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DC-402E-8518-695C4103DCAA}"/>
            </c:ext>
          </c:extLst>
        </c:ser>
        <c:ser>
          <c:idx val="17"/>
          <c:order val="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Sheet1!$B$20:$F$20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DC-402E-8518-695C4103DCAA}"/>
            </c:ext>
          </c:extLst>
        </c:ser>
        <c:ser>
          <c:idx val="18"/>
          <c:order val="1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Sheet1!$B$21:$F$21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DC-402E-8518-695C4103DCAA}"/>
            </c:ext>
          </c:extLst>
        </c:ser>
        <c:ser>
          <c:idx val="19"/>
          <c:order val="1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Sheet1!$B$22:$F$22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DC-402E-8518-695C4103DCAA}"/>
            </c:ext>
          </c:extLst>
        </c:ser>
        <c:ser>
          <c:idx val="20"/>
          <c:order val="2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Sheet1!$B$23:$F$23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DC-402E-8518-695C4103DCAA}"/>
            </c:ext>
          </c:extLst>
        </c:ser>
        <c:ser>
          <c:idx val="21"/>
          <c:order val="2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Sheet1!$B$24:$F$24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DC-402E-8518-695C4103DCAA}"/>
            </c:ext>
          </c:extLst>
        </c:ser>
        <c:ser>
          <c:idx val="22"/>
          <c:order val="2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Sheet1!$B$25:$F$25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DC-402E-8518-695C4103DCAA}"/>
            </c:ext>
          </c:extLst>
        </c:ser>
        <c:ser>
          <c:idx val="23"/>
          <c:order val="2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Sheet1!$B$26:$F$26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DC-402E-8518-695C4103DCAA}"/>
            </c:ext>
          </c:extLst>
        </c:ser>
        <c:ser>
          <c:idx val="24"/>
          <c:order val="2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Sheet1!$B$27:$F$27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DC-402E-8518-695C4103DCAA}"/>
            </c:ext>
          </c:extLst>
        </c:ser>
        <c:ser>
          <c:idx val="25"/>
          <c:order val="2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Sheet1!$B$28:$F$28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DC-402E-8518-695C4103DCAA}"/>
            </c:ext>
          </c:extLst>
        </c:ser>
        <c:ser>
          <c:idx val="26"/>
          <c:order val="2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Sheet1!$B$29:$F$29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9DC-402E-8518-695C4103DCAA}"/>
            </c:ext>
          </c:extLst>
        </c:ser>
        <c:ser>
          <c:idx val="27"/>
          <c:order val="2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Sheet1!$B$30:$F$30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9DC-402E-8518-695C4103DCAA}"/>
            </c:ext>
          </c:extLst>
        </c:ser>
        <c:ser>
          <c:idx val="28"/>
          <c:order val="2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Sheet1!$B$31:$F$31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9DC-402E-8518-695C4103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98976"/>
        <c:axId val="561202208"/>
      </c:lineChart>
      <c:catAx>
        <c:axId val="3098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02208"/>
        <c:crosses val="autoZero"/>
        <c:auto val="1"/>
        <c:lblAlgn val="ctr"/>
        <c:lblOffset val="100"/>
        <c:noMultiLvlLbl val="0"/>
      </c:catAx>
      <c:valAx>
        <c:axId val="561202208"/>
        <c:scaling>
          <c:orientation val="minMax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8989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Sheet1!$B$39:$F$39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7-40B1-BB1F-24B18A1F5D69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Sheet1!$B$40:$F$40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7-40B1-BB1F-24B18A1F5D69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Sheet1!$B$41:$F$41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7-40B1-BB1F-24B18A1F5D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Sheet1!$B$42:$F$42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7-40B1-BB1F-24B18A1F5D69}"/>
            </c:ext>
          </c:extLst>
        </c:ser>
        <c:ser>
          <c:idx val="4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Sheet1!$B$43:$F$43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7-40B1-BB1F-24B18A1F5D69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Sheet1!$B$44:$F$44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7-40B1-BB1F-24B18A1F5D69}"/>
            </c:ext>
          </c:extLst>
        </c:ser>
        <c:ser>
          <c:idx val="6"/>
          <c:order val="6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Sheet1!$B$45:$F$45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7-40B1-BB1F-24B18A1F5D69}"/>
            </c:ext>
          </c:extLst>
        </c:ser>
        <c:ser>
          <c:idx val="7"/>
          <c:order val="7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Sheet1!$B$46:$F$46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77-40B1-BB1F-24B18A1F5D69}"/>
            </c:ext>
          </c:extLst>
        </c:ser>
        <c:ser>
          <c:idx val="8"/>
          <c:order val="8"/>
          <c:tx>
            <c:v>Ряд 9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Sheet1!$B$47:$F$47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77-40B1-BB1F-24B18A1F5D69}"/>
            </c:ext>
          </c:extLst>
        </c:ser>
        <c:ser>
          <c:idx val="9"/>
          <c:order val="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Sheet1!$B$48:$F$48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77-40B1-BB1F-24B18A1F5D69}"/>
            </c:ext>
          </c:extLst>
        </c:ser>
        <c:ser>
          <c:idx val="10"/>
          <c:order val="1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Sheet1!$B$49:$F$49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77-40B1-BB1F-24B18A1F5D69}"/>
            </c:ext>
          </c:extLst>
        </c:ser>
        <c:ser>
          <c:idx val="11"/>
          <c:order val="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Sheet1!$B$50:$F$50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77-40B1-BB1F-24B18A1F5D69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Sheet1!$B$51:$F$51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77-40B1-BB1F-24B18A1F5D69}"/>
            </c:ext>
          </c:extLst>
        </c:ser>
        <c:ser>
          <c:idx val="13"/>
          <c:order val="1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Sheet1!$B$52:$F$52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77-40B1-BB1F-24B18A1F5D69}"/>
            </c:ext>
          </c:extLst>
        </c:ser>
        <c:ser>
          <c:idx val="14"/>
          <c:order val="1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Sheet1!$B$53:$F$53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77-40B1-BB1F-24B18A1F5D69}"/>
            </c:ext>
          </c:extLst>
        </c:ser>
        <c:ser>
          <c:idx val="15"/>
          <c:order val="15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Sheet1!$B$54:$F$54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77-40B1-BB1F-24B18A1F5D69}"/>
            </c:ext>
          </c:extLst>
        </c:ser>
        <c:ser>
          <c:idx val="16"/>
          <c:order val="1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Sheet1!$B$55:$F$55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77-40B1-BB1F-24B18A1F5D69}"/>
            </c:ext>
          </c:extLst>
        </c:ser>
        <c:ser>
          <c:idx val="17"/>
          <c:order val="17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Sheet1!$B$56:$F$56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677-40B1-BB1F-24B18A1F5D69}"/>
            </c:ext>
          </c:extLst>
        </c:ser>
        <c:ser>
          <c:idx val="18"/>
          <c:order val="18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Sheet1!$B$57:$F$57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677-40B1-BB1F-24B18A1F5D69}"/>
            </c:ext>
          </c:extLst>
        </c:ser>
        <c:ser>
          <c:idx val="19"/>
          <c:order val="1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Sheet1!$B$58:$F$58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677-40B1-BB1F-24B18A1F5D69}"/>
            </c:ext>
          </c:extLst>
        </c:ser>
        <c:ser>
          <c:idx val="20"/>
          <c:order val="2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Sheet1!$B$59:$F$59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677-40B1-BB1F-24B18A1F5D69}"/>
            </c:ext>
          </c:extLst>
        </c:ser>
        <c:ser>
          <c:idx val="21"/>
          <c:order val="2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Sheet1!$B$60:$F$60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77-40B1-BB1F-24B18A1F5D69}"/>
            </c:ext>
          </c:extLst>
        </c:ser>
        <c:ser>
          <c:idx val="22"/>
          <c:order val="2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Sheet1!$B$61:$F$61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677-40B1-BB1F-24B18A1F5D69}"/>
            </c:ext>
          </c:extLst>
        </c:ser>
        <c:ser>
          <c:idx val="23"/>
          <c:order val="2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Sheet1!$B$62:$F$62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77-40B1-BB1F-24B18A1F5D69}"/>
            </c:ext>
          </c:extLst>
        </c:ser>
        <c:ser>
          <c:idx val="24"/>
          <c:order val="2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Sheet1!$B$63:$F$63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677-40B1-BB1F-24B18A1F5D69}"/>
            </c:ext>
          </c:extLst>
        </c:ser>
        <c:ser>
          <c:idx val="25"/>
          <c:order val="2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Sheet1!$B$64:$F$64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677-40B1-BB1F-24B18A1F5D69}"/>
            </c:ext>
          </c:extLst>
        </c:ser>
        <c:ser>
          <c:idx val="26"/>
          <c:order val="2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Sheet1!$B$65:$F$65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677-40B1-BB1F-24B18A1F5D69}"/>
            </c:ext>
          </c:extLst>
        </c:ser>
        <c:ser>
          <c:idx val="27"/>
          <c:order val="2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Sheet1!$B$66:$F$66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677-40B1-BB1F-24B18A1F5D69}"/>
            </c:ext>
          </c:extLst>
        </c:ser>
        <c:ser>
          <c:idx val="28"/>
          <c:order val="28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Sheet1!$B$67:$F$67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677-40B1-BB1F-24B18A1F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97664"/>
        <c:axId val="410513728"/>
      </c:lineChart>
      <c:catAx>
        <c:axId val="31479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513728"/>
        <c:crosses val="autoZero"/>
        <c:auto val="1"/>
        <c:lblAlgn val="ctr"/>
        <c:lblOffset val="100"/>
        <c:noMultiLvlLbl val="0"/>
      </c:catAx>
      <c:valAx>
        <c:axId val="410513728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7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577934986454915E-2"/>
          <c:y val="1.4275554736944432E-2"/>
          <c:w val="0.96542206501354511"/>
          <c:h val="0.938425503829565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Лист1!$B$2:$F$2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3A9-40B6-A4A4-990ACF30A4EF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Лист1!$B$3:$F$3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3A9-40B6-A4A4-990ACF30A4EF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Лист1!$B$4:$F$4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3A9-40B6-A4A4-990ACF30A4EF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Лист1!$B$5:$F$5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3A9-40B6-A4A4-990ACF30A4EF}"/>
            </c:ext>
          </c:extLst>
        </c:ser>
        <c:ser>
          <c:idx val="4"/>
          <c:order val="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Лист1!$B$6:$F$6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3A9-40B6-A4A4-990ACF30A4EF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Лист1!$B$7:$F$7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3A9-40B6-A4A4-990ACF30A4EF}"/>
            </c:ext>
          </c:extLst>
        </c:ser>
        <c:ser>
          <c:idx val="6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Лист1!$B$8:$F$8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3A9-40B6-A4A4-990ACF30A4EF}"/>
            </c:ext>
          </c:extLst>
        </c:ser>
        <c:ser>
          <c:idx val="7"/>
          <c:order val="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Лист1!$B$9:$F$9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3A9-40B6-A4A4-990ACF30A4EF}"/>
            </c:ext>
          </c:extLst>
        </c:ser>
        <c:ser>
          <c:idx val="8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Лист1!$B$10:$F$10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3A9-40B6-A4A4-990ACF30A4EF}"/>
            </c:ext>
          </c:extLst>
        </c:ser>
        <c:ser>
          <c:idx val="9"/>
          <c:order val="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Лист1!$B$11:$F$11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3A9-40B6-A4A4-990ACF30A4EF}"/>
            </c:ext>
          </c:extLst>
        </c:ser>
        <c:ser>
          <c:idx val="10"/>
          <c:order val="1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Лист1!$B$12:$F$12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3A9-40B6-A4A4-990ACF30A4EF}"/>
            </c:ext>
          </c:extLst>
        </c:ser>
        <c:ser>
          <c:idx val="11"/>
          <c:order val="11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Лист1!$B$13:$F$13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3A9-40B6-A4A4-990ACF30A4EF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Лист1!$B$14:$F$14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3A9-40B6-A4A4-990ACF30A4EF}"/>
            </c:ext>
          </c:extLst>
        </c:ser>
        <c:ser>
          <c:idx val="13"/>
          <c:order val="1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Лист1!$B$15:$F$15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3A9-40B6-A4A4-990ACF30A4EF}"/>
            </c:ext>
          </c:extLst>
        </c:ser>
        <c:ser>
          <c:idx val="14"/>
          <c:order val="1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Лист1!$B$16:$F$16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3A9-40B6-A4A4-990ACF30A4EF}"/>
            </c:ext>
          </c:extLst>
        </c:ser>
        <c:ser>
          <c:idx val="15"/>
          <c:order val="1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Лист1!$B$17:$F$17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3A9-40B6-A4A4-990ACF30A4EF}"/>
            </c:ext>
          </c:extLst>
        </c:ser>
        <c:ser>
          <c:idx val="16"/>
          <c:order val="1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Лист1!$B$18:$F$18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3A9-40B6-A4A4-990ACF30A4EF}"/>
            </c:ext>
          </c:extLst>
        </c:ser>
        <c:ser>
          <c:idx val="17"/>
          <c:order val="17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Лист1!$B$19:$F$19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3A9-40B6-A4A4-990ACF30A4EF}"/>
            </c:ext>
          </c:extLst>
        </c:ser>
        <c:ser>
          <c:idx val="18"/>
          <c:order val="18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Лист1!$B$20:$F$20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3A9-40B6-A4A4-990ACF30A4EF}"/>
            </c:ext>
          </c:extLst>
        </c:ser>
        <c:ser>
          <c:idx val="19"/>
          <c:order val="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Лист1!$B$21:$F$21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3A9-40B6-A4A4-990ACF30A4EF}"/>
            </c:ext>
          </c:extLst>
        </c:ser>
        <c:ser>
          <c:idx val="20"/>
          <c:order val="2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Лист1!$B$22:$F$22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3A9-40B6-A4A4-990ACF30A4EF}"/>
            </c:ext>
          </c:extLst>
        </c:ser>
        <c:ser>
          <c:idx val="21"/>
          <c:order val="2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Лист1!$B$23:$F$23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3A9-40B6-A4A4-990ACF30A4EF}"/>
            </c:ext>
          </c:extLst>
        </c:ser>
        <c:ser>
          <c:idx val="22"/>
          <c:order val="2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Лист1!$B$24:$F$24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3A9-40B6-A4A4-990ACF30A4EF}"/>
            </c:ext>
          </c:extLst>
        </c:ser>
        <c:ser>
          <c:idx val="23"/>
          <c:order val="2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Лист1!$B$25:$F$25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3A9-40B6-A4A4-990ACF30A4EF}"/>
            </c:ext>
          </c:extLst>
        </c:ser>
        <c:ser>
          <c:idx val="24"/>
          <c:order val="2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Лист1!$B$26:$F$26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3A9-40B6-A4A4-990ACF30A4EF}"/>
            </c:ext>
          </c:extLst>
        </c:ser>
        <c:ser>
          <c:idx val="25"/>
          <c:order val="25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Лист1!$B$27:$F$27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3A9-40B6-A4A4-990ACF30A4EF}"/>
            </c:ext>
          </c:extLst>
        </c:ser>
        <c:ser>
          <c:idx val="26"/>
          <c:order val="26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Лист1!$B$28:$F$28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3A9-40B6-A4A4-990ACF30A4EF}"/>
            </c:ext>
          </c:extLst>
        </c:ser>
        <c:ser>
          <c:idx val="27"/>
          <c:order val="27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Лист1!$B$29:$F$29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3A9-40B6-A4A4-990ACF30A4EF}"/>
            </c:ext>
          </c:extLst>
        </c:ser>
        <c:ser>
          <c:idx val="28"/>
          <c:order val="2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Лист1!$B$30:$F$30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3A9-40B6-A4A4-990ACF30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98976"/>
        <c:axId val="561202208"/>
      </c:lineChart>
      <c:catAx>
        <c:axId val="3098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02208"/>
        <c:crosses val="autoZero"/>
        <c:auto val="1"/>
        <c:lblAlgn val="ctr"/>
        <c:lblOffset val="100"/>
        <c:noMultiLvlLbl val="0"/>
      </c:catAx>
      <c:valAx>
        <c:axId val="561202208"/>
        <c:scaling>
          <c:orientation val="minMax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8989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215614</xdr:colOff>
      <xdr:row>3</xdr:row>
      <xdr:rowOff>190501</xdr:rowOff>
    </xdr:from>
    <xdr:to>
      <xdr:col>13</xdr:col>
      <xdr:colOff>693964</xdr:colOff>
      <xdr:row>23</xdr:row>
      <xdr:rowOff>108858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F2B273-9DD6-4529-95C7-4C7E63D83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41</xdr:row>
      <xdr:rowOff>104775</xdr:rowOff>
    </xdr:from>
    <xdr:to>
      <xdr:col>13</xdr:col>
      <xdr:colOff>781051</xdr:colOff>
      <xdr:row>59</xdr:row>
      <xdr:rowOff>190501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4335AD-7FC0-4E94-A5C3-7AF5CB368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133350</xdr:rowOff>
    </xdr:from>
    <xdr:to>
      <xdr:col>6</xdr:col>
      <xdr:colOff>295275</xdr:colOff>
      <xdr:row>52</xdr:row>
      <xdr:rowOff>47856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37D5B1-6E96-4C87-8F6A-E79ED5AB5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5465A-42EF-4FAC-8408-AD74A4FD4A63}" name="Таблица1" displayName="Таблица1" ref="H1:AK30" totalsRowShown="0" headerRowDxfId="461">
  <autoFilter ref="H1:AK30" xr:uid="{EC436EA2-B0F8-4279-BC55-EAC04FE644A9}"/>
  <tableColumns count="30">
    <tableColumn id="1" xr3:uid="{DB0B310F-1775-4299-AC43-139255C0A09A}" name="Столбец1"/>
    <tableColumn id="2" xr3:uid="{78F65B51-7F3D-438E-8180-92E6CBA5CD4C}" name="{1}" dataDxfId="460">
      <calculatedColumnFormula>SQRT(SUMXMY2($B$2:$F$2,B2:F2))</calculatedColumnFormula>
    </tableColumn>
    <tableColumn id="3" xr3:uid="{7C79B04A-3CFC-44AE-AC56-2B208C9CE53F}" name="{2}" dataDxfId="459">
      <calculatedColumnFormula>SQRT(SUMXMY2($B$3:$F$3,B2:F2))</calculatedColumnFormula>
    </tableColumn>
    <tableColumn id="4" xr3:uid="{762ADB5E-76AE-4481-9A2A-43D0A0BE73A4}" name="{3}" dataDxfId="458">
      <calculatedColumnFormula>SQRT(SUMXMY2($B$4:$F$4,B2:F2))</calculatedColumnFormula>
    </tableColumn>
    <tableColumn id="5" xr3:uid="{2394F2F0-FA38-428E-B629-D7F2778C236B}" name="{4}" dataDxfId="457">
      <calculatedColumnFormula>SQRT(SUMXMY2($B$5:$F$5,B2:F2))</calculatedColumnFormula>
    </tableColumn>
    <tableColumn id="6" xr3:uid="{A662AADB-EA0E-49DE-AB00-83A8D36CF1B5}" name="{5}" dataDxfId="456">
      <calculatedColumnFormula>SQRT(SUMXMY2($B$6:$F$6,B2:F2))</calculatedColumnFormula>
    </tableColumn>
    <tableColumn id="7" xr3:uid="{05960EB2-C8D9-4073-8456-0A84571E09E5}" name="{6}" dataDxfId="455">
      <calculatedColumnFormula>SQRT(SUMXMY2($B$7:$F$7,B2:F2))</calculatedColumnFormula>
    </tableColumn>
    <tableColumn id="8" xr3:uid="{234553A9-07B9-49EC-B014-2D7B42AB4A0D}" name="{7}" dataDxfId="454">
      <calculatedColumnFormula>SQRT(SUMXMY2($B$8:$F$8,B2:F2))</calculatedColumnFormula>
    </tableColumn>
    <tableColumn id="9" xr3:uid="{5EDBF760-C824-4E44-865D-EAA8DA6CCCFB}" name="{8}" dataDxfId="453">
      <calculatedColumnFormula>SQRT(SUMXMY2($B$9:$F$9,B2:F2))</calculatedColumnFormula>
    </tableColumn>
    <tableColumn id="10" xr3:uid="{90C57071-DEF0-4964-A374-B213FAA78E14}" name="{9}" dataDxfId="452">
      <calculatedColumnFormula>SQRT(SUMXMY2($B$10:$F$10,B2:F2))</calculatedColumnFormula>
    </tableColumn>
    <tableColumn id="11" xr3:uid="{41FBC252-4D4A-445B-A16D-9E21FFDA677A}" name="{10}" dataDxfId="451">
      <calculatedColumnFormula>SQRT(SUMXMY2($B$11:$F$11,B2:F2))</calculatedColumnFormula>
    </tableColumn>
    <tableColumn id="12" xr3:uid="{3677119B-80A0-4F20-9F46-0D9E6F10E1D8}" name="{11}" dataDxfId="450">
      <calculatedColumnFormula>SQRT(SUMXMY2($B$12:$F$12,B2:F2))</calculatedColumnFormula>
    </tableColumn>
    <tableColumn id="13" xr3:uid="{049C7A6C-EFB6-447C-947A-73E1FD0DDAFE}" name="{12}" dataDxfId="449">
      <calculatedColumnFormula>SQRT(SUMXMY2($B$13:$F$13,B2:F2))</calculatedColumnFormula>
    </tableColumn>
    <tableColumn id="14" xr3:uid="{B30878DE-DE3B-4471-895F-7A9E23831609}" name="{13}" dataDxfId="448">
      <calculatedColumnFormula>SQRT(SUMXMY2($B$14:$F$14,B2:F2))</calculatedColumnFormula>
    </tableColumn>
    <tableColumn id="15" xr3:uid="{9292069B-0D10-4836-98A7-A61E3D6C273A}" name="{14}" dataDxfId="447">
      <calculatedColumnFormula>SQRT(SUMXMY2($B$15:$F$15,B2:F2))</calculatedColumnFormula>
    </tableColumn>
    <tableColumn id="16" xr3:uid="{7CA76A08-50C8-491B-B137-C17D936FA639}" name="{15}" dataDxfId="446">
      <calculatedColumnFormula>SQRT(SUMXMY2($B$16:$F$16,B2:F2))</calculatedColumnFormula>
    </tableColumn>
    <tableColumn id="17" xr3:uid="{2D96FCE8-2747-45F1-B915-D7A38D58C94F}" name="{16}" dataDxfId="445">
      <calculatedColumnFormula>SQRT(SUMXMY2($B$17:$F$17,B2:F2))</calculatedColumnFormula>
    </tableColumn>
    <tableColumn id="18" xr3:uid="{F4E78F5E-3EB6-4694-AEFA-0B127CD1E570}" name="{17}" dataDxfId="444">
      <calculatedColumnFormula>SQRT(SUMXMY2($B$18:$F$18,B2:F2))</calculatedColumnFormula>
    </tableColumn>
    <tableColumn id="19" xr3:uid="{BFECA61D-A121-4435-8644-A39BE93930C0}" name="{18}" dataDxfId="443">
      <calculatedColumnFormula>SQRT(SUMXMY2($B$19:$F$19,B2:F2))</calculatedColumnFormula>
    </tableColumn>
    <tableColumn id="20" xr3:uid="{04DCC15D-CF58-453D-9B47-9BDCD79C29C9}" name="{19}" dataDxfId="442">
      <calculatedColumnFormula>SQRT(SUMXMY2($B$20:$F$20,B2:F2))</calculatedColumnFormula>
    </tableColumn>
    <tableColumn id="21" xr3:uid="{1F916CBE-380C-4A6A-BD52-45C0205161BE}" name="{20}" dataDxfId="441">
      <calculatedColumnFormula>SQRT(SUMXMY2($B$21:$F$21,B2:F2))</calculatedColumnFormula>
    </tableColumn>
    <tableColumn id="22" xr3:uid="{031D575F-3818-4145-8C7D-E02F544454D6}" name="{21}" dataDxfId="440">
      <calculatedColumnFormula>SQRT(SUMXMY2($B$22:$F$22,B2:F2))</calculatedColumnFormula>
    </tableColumn>
    <tableColumn id="23" xr3:uid="{84ED4A87-3BBD-4BCF-9A02-5BD625844482}" name="{22}" dataDxfId="439">
      <calculatedColumnFormula>SQRT(SUMXMY2($B$23:$F$23,B2:F2))</calculatedColumnFormula>
    </tableColumn>
    <tableColumn id="24" xr3:uid="{A90406C4-A6BE-4B45-8909-72CD84999224}" name="{23}" dataDxfId="438">
      <calculatedColumnFormula>SQRT(SUMXMY2($B$24:$F$24,B2:F2))</calculatedColumnFormula>
    </tableColumn>
    <tableColumn id="25" xr3:uid="{6B88A335-B2CB-47A4-859B-413CCCC99B27}" name="{24}" dataDxfId="437">
      <calculatedColumnFormula>SQRT(SUMXMY2($B$25:$F$25,B2:F2))</calculatedColumnFormula>
    </tableColumn>
    <tableColumn id="26" xr3:uid="{F522A49B-1D9F-4881-B4F8-BCA82516C3BF}" name="{25}" dataDxfId="436">
      <calculatedColumnFormula>SQRT(SUMXMY2($B$26:$F$26,B2:F2))</calculatedColumnFormula>
    </tableColumn>
    <tableColumn id="27" xr3:uid="{76E52203-A590-40BB-9E59-2A65D33D3516}" name="{26}" dataDxfId="435">
      <calculatedColumnFormula>SQRT(SUMXMY2($B$27:$F$27,B2:F2))</calculatedColumnFormula>
    </tableColumn>
    <tableColumn id="28" xr3:uid="{FDDEC2E7-AA72-4C65-B184-7FF37253BF07}" name="{27}" dataDxfId="434">
      <calculatedColumnFormula>SQRT(SUMXMY2($B$28:$F$28,B2:F2))</calculatedColumnFormula>
    </tableColumn>
    <tableColumn id="29" xr3:uid="{34D1670B-0B10-4449-8133-EF34D6E4F10B}" name="{28}" dataDxfId="433">
      <calculatedColumnFormula>SQRT(SUMXMY2($B$29:$F$29,B2:F2))</calculatedColumnFormula>
    </tableColumn>
    <tableColumn id="30" xr3:uid="{0EE728BE-09AB-4A48-AB13-EBC1EFB3D766}" name="{29}" dataDxfId="432">
      <calculatedColumnFormula>SQRT(SUMXMY2($B$30:$F$30,B2:F2))</calculatedColumnFormula>
    </tableColumn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1CEF8C-5CF3-4369-AC71-901FB71B04B8}" name="Таблица135678941011" displayName="Таблица135678941011" ref="H254:AB274" totalsRowShown="0" headerRowDxfId="227">
  <autoFilter ref="H254:AB274" xr:uid="{F7CDFA26-87E2-4204-AD15-8F72A0F06A12}"/>
  <tableColumns count="21">
    <tableColumn id="1" xr3:uid="{A4299357-2299-49AA-9F0F-4521523952B5}" name="Столбец1"/>
    <tableColumn id="2" xr3:uid="{A5832D92-B79C-4287-8155-65B47637278F}" name="{1,6}" dataDxfId="226"/>
    <tableColumn id="3" xr3:uid="{FADD104E-11D9-4378-B658-1E015F517F28}" name="{2}" dataDxfId="225"/>
    <tableColumn id="4" xr3:uid="{32741E17-5EA2-4E69-8730-BF0ED83820F6}" name="{3,14,13,21}" dataDxfId="224"/>
    <tableColumn id="5" xr3:uid="{EDE944D7-2C07-45B5-A25C-F086C7D3CF09}" name="{4}" dataDxfId="223"/>
    <tableColumn id="6" xr3:uid="{15DFB425-091E-44FD-845C-ABDF6A5B2B9D}" name="{5,10}" dataDxfId="222"/>
    <tableColumn id="8" xr3:uid="{A5D020F3-91F8-4845-92EE-36D6C87D09CD}" name="{7}" dataDxfId="221"/>
    <tableColumn id="9" xr3:uid="{ED227595-4F81-4DB0-9750-69E22422F921}" name="{8}" dataDxfId="220"/>
    <tableColumn id="10" xr3:uid="{0C61F1F2-D62B-46B3-A23A-77B09AD58561}" name="{9}" dataDxfId="219"/>
    <tableColumn id="12" xr3:uid="{BE2DCADB-887E-4250-B067-C4B68441B0B2}" name="{11,22}" dataDxfId="218"/>
    <tableColumn id="13" xr3:uid="{BDFD3C8D-2E6F-4964-BBE0-CE29A01C01FC}" name="{12,28}" dataDxfId="217"/>
    <tableColumn id="16" xr3:uid="{40CE8774-061D-4AEB-8631-4AEA2A3EDD97}" name="{15}" dataDxfId="216"/>
    <tableColumn id="17" xr3:uid="{7EF538AB-E2D3-4654-8644-62A99586F0EC}" name="{16}" dataDxfId="215"/>
    <tableColumn id="18" xr3:uid="{09BCB838-2310-403E-9EBB-3D483D18303B}" name="{17}" dataDxfId="214"/>
    <tableColumn id="19" xr3:uid="{7F5A5CE3-BE75-4EF2-AF91-E7A36648E23F}" name="{18}" dataDxfId="213"/>
    <tableColumn id="20" xr3:uid="{6637311B-D9F5-46A4-B5D3-C758D8F631F4}" name="{19}" dataDxfId="212"/>
    <tableColumn id="21" xr3:uid="{7A4281C0-6C46-4A29-8AA2-7742481D781F}" name="{20}" dataDxfId="211"/>
    <tableColumn id="24" xr3:uid="{185A1D97-3F09-4F4E-8BAC-F2E642B4C8E4}" name="{23,25}" dataDxfId="210"/>
    <tableColumn id="25" xr3:uid="{16B5EC8F-1034-44FC-9112-42D9425BF248}" name="{24}" dataDxfId="209"/>
    <tableColumn id="27" xr3:uid="{4BA82CA6-6BD8-4C3F-9A1E-F335B1AB04B7}" name="{26}" dataDxfId="208"/>
    <tableColumn id="28" xr3:uid="{D5DF3021-DABF-4813-8C4D-2362FBE1745A}" name="{27,29}" dataDxfId="207"/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E5FD32-66F9-4418-8A64-6138227D9485}" name="Таблица13567894101112" displayName="Таблица13567894101112" ref="H277:AA296" totalsRowShown="0" headerRowDxfId="206">
  <autoFilter ref="H277:AA296" xr:uid="{A44D0863-D21B-4650-A3D5-A603A7BFDA16}"/>
  <tableColumns count="20">
    <tableColumn id="1" xr3:uid="{E45AAB35-7774-42C1-8817-4CEA5BCF69F7}" name="Столбец1"/>
    <tableColumn id="2" xr3:uid="{76DC0D67-52CC-483E-8946-60914E77BFDF}" name="{1,6}" dataDxfId="205"/>
    <tableColumn id="3" xr3:uid="{FE8DD853-EA1D-45C4-9E7D-17004D333994}" name="{2}" dataDxfId="204"/>
    <tableColumn id="4" xr3:uid="{24B5DE3E-9F61-473C-A900-122446EEB4BC}" name="{3,14,13,21}" dataDxfId="203"/>
    <tableColumn id="5" xr3:uid="{BBAE472A-F77B-4565-B15A-79FAB56F00EA}" name="{4}" dataDxfId="202"/>
    <tableColumn id="6" xr3:uid="{9B98EC93-0D91-4D95-9C9A-8E5608EFFF64}" name="{5,10}" dataDxfId="201"/>
    <tableColumn id="8" xr3:uid="{C223263A-2321-4D9B-A0AA-68CCAD8FC330}" name="{7}" dataDxfId="200"/>
    <tableColumn id="9" xr3:uid="{8FBFD019-EC2E-43D9-A77F-90B87FDCB6EA}" name="{8,9}" dataDxfId="199"/>
    <tableColumn id="12" xr3:uid="{FDBA6625-3CC0-4C75-8AA0-E0C15F34AC71}" name="{11,22}" dataDxfId="198"/>
    <tableColumn id="13" xr3:uid="{4566F4B3-0F28-43F8-8EF3-AA7BF7CDCFD9}" name="{12,28}" dataDxfId="197"/>
    <tableColumn id="16" xr3:uid="{E93A9B87-BD80-40C2-A02C-0B48153073D5}" name="{15}" dataDxfId="196"/>
    <tableColumn id="17" xr3:uid="{456C3B7B-691D-4981-964E-72C43C429FD6}" name="{16}" dataDxfId="195"/>
    <tableColumn id="18" xr3:uid="{CD59CE73-7820-4914-BE2B-120585E00938}" name="{17}" dataDxfId="194"/>
    <tableColumn id="19" xr3:uid="{AA5A4FF2-08F4-4A42-9A9A-18DD0B2D8B9E}" name="{18}" dataDxfId="193"/>
    <tableColumn id="20" xr3:uid="{A7A4C4D9-3710-48A9-BD15-137E633E1EC1}" name="{19}" dataDxfId="192"/>
    <tableColumn id="21" xr3:uid="{BBE74988-4503-440D-A35F-7CA66B2D2244}" name="{20}" dataDxfId="191"/>
    <tableColumn id="24" xr3:uid="{795B0BF0-81FA-4F73-B598-DF0EC208FA33}" name="{23,25}" dataDxfId="190"/>
    <tableColumn id="25" xr3:uid="{7BB4A965-CA09-411B-B036-DDE9AA7B411B}" name="{24}" dataDxfId="189"/>
    <tableColumn id="27" xr3:uid="{4E4D8FCD-3701-4F64-BA97-76855CE77D56}" name="{26}" dataDxfId="188"/>
    <tableColumn id="28" xr3:uid="{D9973711-6F20-4216-AA62-8FD07A8C6F94}" name="{27,29}" dataDxfId="187"/>
  </tableColumns>
  <tableStyleInfo name="TableStyleDark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922ABD-1431-4070-95AD-F393383CF098}" name="Таблица1356789410111213" displayName="Таблица1356789410111213" ref="H299:Z317" totalsRowShown="0" headerRowDxfId="186">
  <autoFilter ref="H299:Z317" xr:uid="{0A36B599-E51E-41EA-8542-53D9430CD232}"/>
  <tableColumns count="19">
    <tableColumn id="1" xr3:uid="{F2A58F36-0FFB-4CCE-B9A9-B3482E11DAB4}" name="Столбец1"/>
    <tableColumn id="2" xr3:uid="{E6DE3F5D-0E56-4704-A2D9-CACC085E4505}" name="{1,6}" dataDxfId="185"/>
    <tableColumn id="3" xr3:uid="{CC0EBC31-AC6D-4998-A356-89CEE1C2FCD8}" name="{2}" dataDxfId="184"/>
    <tableColumn id="4" xr3:uid="{7AFE9684-17A2-4DA3-934B-5CF595875444}" name="{3,14,13,21}" dataDxfId="183"/>
    <tableColumn id="5" xr3:uid="{E0FF6144-4F27-4235-9482-4F2E47C74E55}" name="{4}" dataDxfId="182"/>
    <tableColumn id="6" xr3:uid="{AF60EA10-5B36-4785-80E9-6C66060ADF91}" name="{5,10}" dataDxfId="181"/>
    <tableColumn id="8" xr3:uid="{C747F0AE-24B1-49DD-8DB2-19062840C3EC}" name="{7}" dataDxfId="180"/>
    <tableColumn id="9" xr3:uid="{4BC72F3D-44FF-4AAB-9C69-76AD670A45A3}" name="{8,9}" dataDxfId="179"/>
    <tableColumn id="12" xr3:uid="{966A7793-792B-44E4-BBBA-80A238C162EB}" name="{11,22,20}" dataDxfId="178"/>
    <tableColumn id="13" xr3:uid="{947EF64B-D251-4F9D-9F7F-94B5421A8984}" name="{12,28}" dataDxfId="177"/>
    <tableColumn id="16" xr3:uid="{6BABBF5A-222C-472F-9429-B203B9823B4E}" name="{15}" dataDxfId="176"/>
    <tableColumn id="17" xr3:uid="{17548925-7BF8-44E9-A80D-58BCF0B5BDB8}" name="{16}" dataDxfId="175"/>
    <tableColumn id="18" xr3:uid="{821ADD5B-8940-4CA6-9FAF-FEB8E4617224}" name="{17}" dataDxfId="174"/>
    <tableColumn id="19" xr3:uid="{5FBFE6F4-5BA0-4827-889F-60CDD1E6CA69}" name="{18}" dataDxfId="173"/>
    <tableColumn id="20" xr3:uid="{2B8B5F00-E45C-47BF-9E25-5FA4A17E0FE9}" name="{19}" dataDxfId="172"/>
    <tableColumn id="24" xr3:uid="{131A4B7C-D339-40F7-8024-709CA98FD3AC}" name="{23,25}" dataDxfId="171"/>
    <tableColumn id="25" xr3:uid="{5A15F457-3D86-46C9-8111-FC1DAD7CEDB1}" name="{24}" dataDxfId="170"/>
    <tableColumn id="27" xr3:uid="{E355F684-7854-4D9B-9B90-563E5460E2AD}" name="{26}" dataDxfId="169"/>
    <tableColumn id="28" xr3:uid="{FB47ACD2-5829-4498-B867-72AACE992D3A}" name="{27,29}" dataDxfId="168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F7BD1C-A2E6-49B4-8571-D31DF2E623EE}" name="Таблица135678941011121314" displayName="Таблица135678941011121314" ref="H320:Y337" totalsRowShown="0" headerRowDxfId="167">
  <autoFilter ref="H320:Y337" xr:uid="{B0BFE9D0-2545-4225-B0E5-1E7716C3DAE9}"/>
  <tableColumns count="18">
    <tableColumn id="1" xr3:uid="{FF98A59C-8906-4BE1-9E2F-174DA017F2F2}" name="Столбец1"/>
    <tableColumn id="2" xr3:uid="{A24CC272-B35D-4428-AFE5-544607059DBD}" name="{1,6}" dataDxfId="166"/>
    <tableColumn id="3" xr3:uid="{3F6DD15E-4FAE-49CB-850F-3CA8CF215E18}" name="{2,19}" dataDxfId="165"/>
    <tableColumn id="4" xr3:uid="{8C5E865A-07AE-46C4-82CB-4B581E42F164}" name="{3,14,13,21}" dataDxfId="164"/>
    <tableColumn id="5" xr3:uid="{199210CF-FA50-4E85-A809-57ADE1758319}" name="{4}" dataDxfId="163"/>
    <tableColumn id="6" xr3:uid="{93AA1D73-DAC4-4F75-B2D6-E9E5165EA77F}" name="{5,10}" dataDxfId="162"/>
    <tableColumn id="8" xr3:uid="{59DC9301-9BF8-49F9-BA2F-4DE4AA1F07E6}" name="{7}" dataDxfId="161"/>
    <tableColumn id="9" xr3:uid="{133ED6D6-F809-46AE-A7FF-965EB67D5B24}" name="{8,9}" dataDxfId="160"/>
    <tableColumn id="12" xr3:uid="{9DB34320-66DB-4560-B096-7E91AE628478}" name="{11,22,20}" dataDxfId="159"/>
    <tableColumn id="13" xr3:uid="{03EB5E58-8C9C-4CAA-AD29-992DB8CEDD87}" name="{12,28}" dataDxfId="158"/>
    <tableColumn id="16" xr3:uid="{CF4BE982-3FB0-4673-A3CB-B65AC998E8A2}" name="{15}" dataDxfId="157"/>
    <tableColumn id="17" xr3:uid="{D0FBB0BC-94BC-4268-9F1E-405383D64E5A}" name="{16}" dataDxfId="156"/>
    <tableColumn id="18" xr3:uid="{F8DC6D49-AAE7-4E53-9C40-7CFA1CC4EB54}" name="{17}" dataDxfId="155"/>
    <tableColumn id="19" xr3:uid="{78EB50BB-972D-454C-96EC-02F393479465}" name="{18}" dataDxfId="154"/>
    <tableColumn id="24" xr3:uid="{26EEFBCA-F1E0-4D04-B172-09C7A43AEB15}" name="{23,25}" dataDxfId="153"/>
    <tableColumn id="25" xr3:uid="{9AB6B26A-1407-44FE-BD59-F94D22478822}" name="{24}" dataDxfId="152"/>
    <tableColumn id="27" xr3:uid="{C28A6CD2-3D6B-43B8-911E-5DDEA0DFF2EC}" name="{26}" dataDxfId="151"/>
    <tableColumn id="28" xr3:uid="{0A1EB4DC-62FD-481B-9AD8-4069F5068C4E}" name="{27,29}" dataDxfId="150"/>
  </tableColumns>
  <tableStyleInfo name="TableStyleDark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6277E9-CD06-4734-8D76-A0ABBAF79175}" name="Таблица13567894101112131415" displayName="Таблица13567894101112131415" ref="H340:X356" totalsRowShown="0" headerRowDxfId="149">
  <autoFilter ref="H340:X356" xr:uid="{6E736B13-447F-4411-A079-7EB5F5340B02}"/>
  <tableColumns count="17">
    <tableColumn id="1" xr3:uid="{2714783C-D92E-45BD-867D-A914CB858351}" name="Столбец1"/>
    <tableColumn id="2" xr3:uid="{6FD7A9F7-DBD8-4298-8E87-6E53884AC520}" name="{1,6}" dataDxfId="148"/>
    <tableColumn id="3" xr3:uid="{940CA67F-E5CD-4452-B1C1-49225B5A5D35}" name="{2,19}" dataDxfId="147"/>
    <tableColumn id="4" xr3:uid="{451E07C9-9C57-42DD-B062-BC37793C939D}" name="{3,14,13,21,4}" dataDxfId="146"/>
    <tableColumn id="6" xr3:uid="{48D1275A-8876-49B9-87C9-29439610DA44}" name="{5,10}" dataDxfId="145"/>
    <tableColumn id="8" xr3:uid="{0B96403C-DE0B-4CBB-9C2E-AB436BB86F89}" name="{7}" dataDxfId="144"/>
    <tableColumn id="9" xr3:uid="{D3E86B35-2F06-4CDD-9F35-67FA1A41B733}" name="{8,9}" dataDxfId="143"/>
    <tableColumn id="12" xr3:uid="{6A476AED-B350-4460-B3A3-DB360333E06F}" name="{11,22,20}" dataDxfId="142"/>
    <tableColumn id="13" xr3:uid="{0CBE35AC-744E-4190-A0E0-AEC76F805023}" name="{12,28}" dataDxfId="141"/>
    <tableColumn id="16" xr3:uid="{EBC63099-DAB9-43D2-A4B6-4AC471C95FEB}" name="{15}" dataDxfId="140"/>
    <tableColumn id="17" xr3:uid="{8EB8F2CC-F630-434E-A1DD-1E419DE1662F}" name="{16}" dataDxfId="139"/>
    <tableColumn id="18" xr3:uid="{1544FA93-A66A-43B9-B754-82A7F230ED3B}" name="{17}" dataDxfId="138"/>
    <tableColumn id="19" xr3:uid="{BBD3A575-F9C6-43D7-BAEB-1A20983D0BE6}" name="{18}" dataDxfId="137"/>
    <tableColumn id="24" xr3:uid="{B248E12A-F6E4-44E6-82E2-9E2307DC82CB}" name="{23,25}" dataDxfId="136"/>
    <tableColumn id="25" xr3:uid="{B8C632BC-C96E-4B23-BAC5-8EE87D11C5EB}" name="{24}" dataDxfId="135"/>
    <tableColumn id="27" xr3:uid="{6E470622-CA4E-4C26-81F4-CAD61AE74476}" name="{26}" dataDxfId="134"/>
    <tableColumn id="28" xr3:uid="{007E0901-C57B-4D88-A319-F4A8B45E6943}" name="{27,29}" dataDxfId="133"/>
  </tableColumns>
  <tableStyleInfo name="TableStyleDark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D0171B-BA5D-4E5B-95E5-ED418C5430A3}" name="Таблица1356789410111213141516" displayName="Таблица1356789410111213141516" ref="H359:W374" totalsRowShown="0" headerRowDxfId="132">
  <autoFilter ref="H359:W374" xr:uid="{8F4505CA-FB3E-4496-BF8E-6946AB221C01}"/>
  <tableColumns count="16">
    <tableColumn id="1" xr3:uid="{980C77F8-5250-4ECE-BFF1-D92A1B701433}" name="Столбец1"/>
    <tableColumn id="2" xr3:uid="{BB1C38D9-5659-420A-A1F3-5F46DC9DED05}" name="{1,6}" dataDxfId="131"/>
    <tableColumn id="3" xr3:uid="{7C5EE7DA-7841-4B89-A6E5-266DD9E1BDA1}" name="{2,19}" dataDxfId="130"/>
    <tableColumn id="4" xr3:uid="{10942EBB-EE03-4BB0-BB15-3795F0E298FB}" name="{3,14,13,21,4}" dataDxfId="129"/>
    <tableColumn id="6" xr3:uid="{1A43F686-4CD3-47F3-A9DC-7D5557FF1093}" name="{5,10,11,22,20}" dataDxfId="128"/>
    <tableColumn id="8" xr3:uid="{E644C3FA-8787-4C47-944F-DD5330A39467}" name="{7}" dataDxfId="127"/>
    <tableColumn id="9" xr3:uid="{C7E5D5DA-D409-4C05-AA3B-86D47D0C3C55}" name="{8,9}" dataDxfId="126"/>
    <tableColumn id="13" xr3:uid="{6B396E2C-ACD3-49F2-AF56-914DF80CC2AB}" name="{12,28}" dataDxfId="125"/>
    <tableColumn id="16" xr3:uid="{97820313-F222-4027-B864-11624CF23B41}" name="{15}" dataDxfId="124"/>
    <tableColumn id="17" xr3:uid="{3D413003-4A2E-4F0F-A513-2944D2437DA0}" name="{16}" dataDxfId="123"/>
    <tableColumn id="18" xr3:uid="{BDAC87C4-2DB0-4287-A9AC-98AFD0BD513C}" name="{17}" dataDxfId="122"/>
    <tableColumn id="19" xr3:uid="{BDF51F2B-50E2-4E04-9549-2F637B4E9F95}" name="{18}" dataDxfId="121"/>
    <tableColumn id="24" xr3:uid="{358A1E52-8723-4D68-8F0B-4CCFA858BD59}" name="{23,25}" dataDxfId="120"/>
    <tableColumn id="25" xr3:uid="{5597A1F5-1521-4752-9F9F-24CF501C2BFB}" name="{24}" dataDxfId="119"/>
    <tableColumn id="27" xr3:uid="{BFC4F7D7-3666-4AB7-8AA0-E0626BF0B5A3}" name="{26}" dataDxfId="118"/>
    <tableColumn id="28" xr3:uid="{E6271831-87D1-4439-A1FB-16E3748FA7CF}" name="{27,29}" dataDxfId="117"/>
  </tableColumns>
  <tableStyleInfo name="TableStyleDark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F1A4764-8C9A-41D8-9208-BBC86EA782CE}" name="Таблица135678941011121314151617" displayName="Таблица135678941011121314151617" ref="H377:V391" totalsRowShown="0" headerRowDxfId="116">
  <autoFilter ref="H377:V391" xr:uid="{F9109D5B-75B0-431A-881A-1DF312791879}"/>
  <tableColumns count="15">
    <tableColumn id="1" xr3:uid="{7B18308A-35BA-44DB-9860-598A6B4F59B9}" name="Столбец1"/>
    <tableColumn id="2" xr3:uid="{EB6F36C3-FD84-4BE3-8F31-053159FFEB35}" name="{1,6}" dataDxfId="115"/>
    <tableColumn id="3" xr3:uid="{B3617A77-ECF5-40AB-BDD1-754C7F2693A0}" name="{2,19}" dataDxfId="114"/>
    <tableColumn id="4" xr3:uid="{093DE8D0-7A9A-4560-B524-96FC53508C6E}" name="{3,14,13,21,4}" dataDxfId="113"/>
    <tableColumn id="6" xr3:uid="{FEBED8A1-2250-4EAB-B607-719CC484BCA4}" name="{5,10,11,22,20}" dataDxfId="112"/>
    <tableColumn id="8" xr3:uid="{F2CB57F9-823B-48FD-9F93-62BA8BA04D80}" name="{7}" dataDxfId="111"/>
    <tableColumn id="9" xr3:uid="{B69B93CB-FF5B-42B4-B5C3-20E5BA3F7A20}" name="{8,9}" dataDxfId="110"/>
    <tableColumn id="13" xr3:uid="{FC461D70-9CFD-4218-AD96-2854E19D356E}" name="{12,28}" dataDxfId="109"/>
    <tableColumn id="16" xr3:uid="{D47C763D-9DDB-40C8-AC82-F887A24FBEBD}" name="{15}" dataDxfId="108"/>
    <tableColumn id="17" xr3:uid="{BA643E87-513B-4384-9C59-6E3BE10FFABB}" name="{16}" dataDxfId="107"/>
    <tableColumn id="18" xr3:uid="{B6D31C47-271E-4260-9348-EEFAB2978A4E}" name="{17}" dataDxfId="106"/>
    <tableColumn id="19" xr3:uid="{BE2E0C8E-95E5-4CA7-8C35-8ADD210DE4FC}" name="{18}" dataDxfId="105"/>
    <tableColumn id="24" xr3:uid="{8D44AF12-EDCB-462F-BA93-8BE2A5DF96F3}" name="{23,25,27,29}" dataDxfId="104"/>
    <tableColumn id="25" xr3:uid="{E6838DC3-807D-4DD4-B38E-01179BE783D0}" name="{24}" dataDxfId="103"/>
    <tableColumn id="27" xr3:uid="{9B0895EC-64FB-47B0-877E-BB81EF6EE63E}" name="{26}" dataDxfId="102"/>
  </tableColumns>
  <tableStyleInfo name="TableStyleDark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2C3B30-7038-4B6C-BE27-73482D706A85}" name="Таблица13567894101112131415161718" displayName="Таблица13567894101112131415161718" ref="H394:U407" totalsRowShown="0" headerRowDxfId="101">
  <autoFilter ref="H394:U407" xr:uid="{334395EC-5B05-46AF-9145-28EBBDDF884B}"/>
  <tableColumns count="14">
    <tableColumn id="1" xr3:uid="{CB0D11C9-D3E5-4621-9705-C91675D03F57}" name="Столбец1"/>
    <tableColumn id="2" xr3:uid="{11007341-AA29-40BA-B7BA-96E9BF64BA52}" name="{1,6,3,14,13,21,4}" dataDxfId="100"/>
    <tableColumn id="3" xr3:uid="{DF70FE7D-DEC7-480A-BD3F-3BA81AE15E94}" name="{2,19}" dataDxfId="99"/>
    <tableColumn id="6" xr3:uid="{4AEF2C01-6FC7-4618-8E23-EC5CE78DE162}" name="{5,10,11,22,20}" dataDxfId="98"/>
    <tableColumn id="8" xr3:uid="{13E7EA1F-6DB6-4D6F-9149-6686CAA235D8}" name="{7}" dataDxfId="97"/>
    <tableColumn id="9" xr3:uid="{BBE1938B-9D39-4563-84A9-4097C0DE2DD2}" name="{8,9}" dataDxfId="96"/>
    <tableColumn id="13" xr3:uid="{D6434C33-ADE3-46EB-A95C-E90311CE92F9}" name="{12,28}" dataDxfId="95"/>
    <tableColumn id="16" xr3:uid="{166EC798-8724-4421-ADFD-0EE91655C527}" name="{15}" dataDxfId="94"/>
    <tableColumn id="17" xr3:uid="{24090939-8A99-4BD8-8517-DF5068B4EE5E}" name="{16}" dataDxfId="93"/>
    <tableColumn id="18" xr3:uid="{739367C8-B3E5-4F73-A4D7-B9718DEE829C}" name="{17}" dataDxfId="92"/>
    <tableColumn id="19" xr3:uid="{785FFF2A-32F2-44DF-8EF8-D12045CF9A93}" name="{18}" dataDxfId="91"/>
    <tableColumn id="24" xr3:uid="{AADA437E-D3E0-4479-8284-608F852AE20C}" name="{23,25,27,29}" dataDxfId="90"/>
    <tableColumn id="25" xr3:uid="{B921774F-006D-4702-8B63-C04BAE0F99F5}" name="{24}" dataDxfId="89"/>
    <tableColumn id="27" xr3:uid="{AEFDF9EE-F07C-45B2-9E40-A839D6E29F8F}" name="{26}" dataDxfId="88"/>
  </tableColumns>
  <tableStyleInfo name="TableStyleDark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6EB1B9-8054-456F-A74B-2F0BE844C7EB}" name="Таблица1356789410111213141516171819" displayName="Таблица1356789410111213141516171819" ref="H410:T422" totalsRowShown="0" headerRowDxfId="87">
  <autoFilter ref="H410:T422" xr:uid="{8B25BFC0-16F1-4F14-B76C-BE1155FC3EEF}"/>
  <tableColumns count="13">
    <tableColumn id="1" xr3:uid="{E8AEE0A9-72C2-443A-A331-39E4833C74AD}" name="Столбец1"/>
    <tableColumn id="2" xr3:uid="{D3DE4D14-6D79-4898-9928-EED7FDEC0AF6}" name="{1,6,3,14,13,21,4}" dataDxfId="86"/>
    <tableColumn id="3" xr3:uid="{BF4A527B-B367-4A8E-BC6D-49138B108D53}" name="{2,19}" dataDxfId="85"/>
    <tableColumn id="6" xr3:uid="{6A93C434-4E17-4D6B-B0C0-2AF126D3BB13}" name="{5,10,11,22,20}" dataDxfId="84"/>
    <tableColumn id="8" xr3:uid="{C62548A4-EF8F-4B8D-9D84-6404967D0062}" name="{7}" dataDxfId="83"/>
    <tableColumn id="9" xr3:uid="{8755BE62-9C11-48C4-9D1B-9A2B98E4D482}" name="{8,9}" dataDxfId="82"/>
    <tableColumn id="13" xr3:uid="{328B2296-ED75-4AD9-9035-CA5DE0EFB205}" name="{12,28}" dataDxfId="81"/>
    <tableColumn id="16" xr3:uid="{F86995DE-F31B-498C-86F9-D13A0138CF96}" name="{15}" dataDxfId="80"/>
    <tableColumn id="17" xr3:uid="{68B7183A-C423-411D-8A16-C2DECF8DFBC9}" name="{16}" dataDxfId="79"/>
    <tableColumn id="18" xr3:uid="{CD931148-1A9D-4F2C-B801-E98CEE7638C5}" name="{17}" dataDxfId="78"/>
    <tableColumn id="19" xr3:uid="{8301B5D9-619D-422E-A499-470102381C13}" name="{18}" dataDxfId="77"/>
    <tableColumn id="24" xr3:uid="{F0E7DB43-32B9-42F0-AEC8-8543F2A3B378}" name="{23,25,27,29,24}" dataDxfId="76"/>
    <tableColumn id="27" xr3:uid="{48458981-8E4C-4E46-B437-D1C57E4D8A9D}" name="{26}" dataDxfId="75"/>
  </tableColumns>
  <tableStyleInfo name="TableStyleDark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4F6858A-083A-451D-B25F-3CE874B89B43}" name="Таблица135678941011121314151617181920" displayName="Таблица135678941011121314151617181920" ref="H425:S436" totalsRowShown="0" headerRowDxfId="74">
  <autoFilter ref="H425:S436" xr:uid="{B13378E5-1A4C-4D94-8006-07D537604FB4}"/>
  <tableColumns count="12">
    <tableColumn id="1" xr3:uid="{6E1CD3A7-EFD7-4C93-965E-B10D0D1E78E9}" name="Столбец1"/>
    <tableColumn id="2" xr3:uid="{D4471566-CA7A-4B74-B659-4F60474DEF7F}" name="{1,6,3,14,13,21,4}" dataDxfId="73"/>
    <tableColumn id="3" xr3:uid="{C0E904FD-4984-4888-A254-0E68718DB7D5}" name="{2,19}" dataDxfId="72"/>
    <tableColumn id="6" xr3:uid="{D5474A52-3BEE-4868-B751-8917F1039A44}" name="{5,10,11,22,20}" dataDxfId="71"/>
    <tableColumn id="8" xr3:uid="{6300A781-84FD-4EA8-87D8-B8CC202D3885}" name="{7}" dataDxfId="70"/>
    <tableColumn id="9" xr3:uid="{E951A2F7-9FE2-4A8F-B9C7-68222E975256}" name="{8,9}" dataDxfId="69"/>
    <tableColumn id="13" xr3:uid="{5976FAF5-2D40-4769-9BF5-6B6C7AF2DE8C}" name="{12,28,26}" dataDxfId="68"/>
    <tableColumn id="16" xr3:uid="{99ABED9A-5350-4C0A-8A24-1E3EE3F7FF9C}" name="{15}" dataDxfId="67"/>
    <tableColumn id="17" xr3:uid="{5E51051A-EE3E-4C65-8D69-3841BDF507F0}" name="{16}" dataDxfId="66"/>
    <tableColumn id="18" xr3:uid="{96ADFBA2-061A-4E1D-B9F2-6D4C6CEA55BD}" name="{17}" dataDxfId="65"/>
    <tableColumn id="19" xr3:uid="{6D6EE7FC-CFF3-49F2-B9B2-F458E6C32C53}" name="{18}" dataDxfId="64"/>
    <tableColumn id="24" xr3:uid="{E265DF32-CE39-4310-8764-5EF54E5582A9}" name="{23,25,27,29,24}" dataDxfId="63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170C58-90D9-4B84-9D8D-9B15E1ADEAC6}" name="Таблица13" displayName="Таблица13" ref="H34:AJ62" totalsRowShown="0" headerRowDxfId="431">
  <autoFilter ref="H34:AJ62" xr:uid="{53E3EA19-F328-4E39-B97F-71E6EE89D6EC}"/>
  <tableColumns count="29">
    <tableColumn id="1" xr3:uid="{37FC80FA-5AA7-4561-8AF5-6F9167E2CD3A}" name="Столбец1"/>
    <tableColumn id="2" xr3:uid="{9964AA5B-E9D9-47C1-A2BF-0F630F84BEB6}" name="{1}" dataDxfId="430">
      <calculatedColumnFormula>SQRT(SUMXMY2($B$2:$F$2,B2:F2))</calculatedColumnFormula>
    </tableColumn>
    <tableColumn id="3" xr3:uid="{D8268DD7-EBA7-4D14-926C-F5361EFD0601}" name="{2}" dataDxfId="429">
      <calculatedColumnFormula>SQRT(SUMXMY2($B$3:$F$3,B2:F2))</calculatedColumnFormula>
    </tableColumn>
    <tableColumn id="4" xr3:uid="{9E661A93-6712-4C9E-A394-4B86CC0A9B85}" name="{3,14}" dataDxfId="428"/>
    <tableColumn id="5" xr3:uid="{4F1F82A2-B9D2-44F2-A893-0A5B70E07818}" name="{4}" dataDxfId="427">
      <calculatedColumnFormula>SQRT(SUMXMY2($B$5:$F$5,B2:F2))</calculatedColumnFormula>
    </tableColumn>
    <tableColumn id="6" xr3:uid="{1C19F29E-03BE-4658-8649-3316362E0395}" name="{5}" dataDxfId="426">
      <calculatedColumnFormula>SQRT(SUMXMY2($B$6:$F$6,B2:F2))</calculatedColumnFormula>
    </tableColumn>
    <tableColumn id="7" xr3:uid="{D251E18C-59C3-45A8-A6D5-3A62C3A8E6BA}" name="{6}" dataDxfId="425">
      <calculatedColumnFormula>SQRT(SUMXMY2($B$7:$F$7,B2:F2))</calculatedColumnFormula>
    </tableColumn>
    <tableColumn id="8" xr3:uid="{5F9D316E-636C-49D5-9EAC-AC0B47729485}" name="{7}" dataDxfId="424">
      <calculatedColumnFormula>SQRT(SUMXMY2($B$8:$F$8,B2:F2))</calculatedColumnFormula>
    </tableColumn>
    <tableColumn id="9" xr3:uid="{7B7781D9-12C8-407B-A2AE-FD8C6087386F}" name="{8}" dataDxfId="423">
      <calculatedColumnFormula>SQRT(SUMXMY2($B$9:$F$9,B2:F2))</calculatedColumnFormula>
    </tableColumn>
    <tableColumn id="10" xr3:uid="{2C3B438C-217A-4FED-B24F-928BDF1A0E41}" name="{9}" dataDxfId="422">
      <calculatedColumnFormula>SQRT(SUMXMY2($B$10:$F$10,B2:F2))</calculatedColumnFormula>
    </tableColumn>
    <tableColumn id="11" xr3:uid="{0ED8D801-607F-4112-86F6-47E1EF0B8C00}" name="{10}" dataDxfId="421">
      <calculatedColumnFormula>SQRT(SUMXMY2($B$11:$F$11,B2:F2))</calculatedColumnFormula>
    </tableColumn>
    <tableColumn id="12" xr3:uid="{FB01B3CF-3C70-4DA5-869B-47DCF1B4125E}" name="{11}" dataDxfId="420">
      <calculatedColumnFormula>SQRT(SUMXMY2($B$12:$F$12,B2:F2))</calculatedColumnFormula>
    </tableColumn>
    <tableColumn id="13" xr3:uid="{C0034BB6-6BD5-49BF-BD6B-18966BAAE5AE}" name="{12}" dataDxfId="419">
      <calculatedColumnFormula>SQRT(SUMXMY2($B$13:$F$13,B2:F2))</calculatedColumnFormula>
    </tableColumn>
    <tableColumn id="14" xr3:uid="{D37BAE48-3DE4-4A8C-91F3-B2DFF1AEC0B8}" name="{13}" dataDxfId="418">
      <calculatedColumnFormula>SQRT(SUMXMY2($B$14:$F$14,B2:F2))</calculatedColumnFormula>
    </tableColumn>
    <tableColumn id="16" xr3:uid="{461000DD-E34B-4FCF-8FBF-AF5A2B625997}" name="{15}" dataDxfId="417">
      <calculatedColumnFormula>SQRT(SUMXMY2($B$16:$F$16,B2:F2))</calculatedColumnFormula>
    </tableColumn>
    <tableColumn id="17" xr3:uid="{0A8569F5-3200-4FDF-A9F4-56B3BB03CA1A}" name="{16}" dataDxfId="416">
      <calculatedColumnFormula>SQRT(SUMXMY2($B$17:$F$17,B2:F2))</calculatedColumnFormula>
    </tableColumn>
    <tableColumn id="18" xr3:uid="{6A114961-184E-49DB-B323-2BF0C2B6B85C}" name="{17}" dataDxfId="415">
      <calculatedColumnFormula>SQRT(SUMXMY2($B$18:$F$18,B2:F2))</calculatedColumnFormula>
    </tableColumn>
    <tableColumn id="19" xr3:uid="{F2F46A74-9B56-439B-A589-B73E969CF489}" name="{18}" dataDxfId="414">
      <calculatedColumnFormula>SQRT(SUMXMY2($B$19:$F$19,B2:F2))</calculatedColumnFormula>
    </tableColumn>
    <tableColumn id="20" xr3:uid="{A75772D6-5A18-4B91-BD94-97D50F78A7B3}" name="{19}" dataDxfId="413">
      <calculatedColumnFormula>SQRT(SUMXMY2($B$20:$F$20,B2:F2))</calculatedColumnFormula>
    </tableColumn>
    <tableColumn id="21" xr3:uid="{49928FB4-4E48-48FA-BAD0-A3D772C478D0}" name="{20}" dataDxfId="412">
      <calculatedColumnFormula>SQRT(SUMXMY2($B$21:$F$21,B2:F2))</calculatedColumnFormula>
    </tableColumn>
    <tableColumn id="22" xr3:uid="{349CF361-126F-4611-8CFE-FBE5052FBAD6}" name="{21}" dataDxfId="411">
      <calculatedColumnFormula>SQRT(SUMXMY2($B$22:$F$22,B2:F2))</calculatedColumnFormula>
    </tableColumn>
    <tableColumn id="23" xr3:uid="{4332D1B0-42F9-49E1-A573-7207974876E9}" name="{22}" dataDxfId="410">
      <calculatedColumnFormula>SQRT(SUMXMY2($B$23:$F$23,B2:F2))</calculatedColumnFormula>
    </tableColumn>
    <tableColumn id="24" xr3:uid="{C3E95BEA-B609-4349-9ED5-FC82C5A7F92A}" name="{23}" dataDxfId="409">
      <calculatedColumnFormula>SQRT(SUMXMY2($B$24:$F$24,B2:F2))</calculatedColumnFormula>
    </tableColumn>
    <tableColumn id="25" xr3:uid="{70D6986F-77C6-4B81-AAF0-1F87A3ACCEB6}" name="{24}" dataDxfId="408">
      <calculatedColumnFormula>SQRT(SUMXMY2($B$25:$F$25,B2:F2))</calculatedColumnFormula>
    </tableColumn>
    <tableColumn id="26" xr3:uid="{1360F8EF-4AFB-4715-B467-67DF096ABD5A}" name="{25}" dataDxfId="407">
      <calculatedColumnFormula>SQRT(SUMXMY2($B$26:$F$26,B2:F2))</calculatedColumnFormula>
    </tableColumn>
    <tableColumn id="27" xr3:uid="{134060D7-B27A-4542-9661-43E260FAC6D8}" name="{26}" dataDxfId="406">
      <calculatedColumnFormula>SQRT(SUMXMY2($B$27:$F$27,B2:F2))</calculatedColumnFormula>
    </tableColumn>
    <tableColumn id="28" xr3:uid="{6DCC2E24-88CC-4DC1-B8E3-60A2B612A1EC}" name="{27}" dataDxfId="405">
      <calculatedColumnFormula>SQRT(SUMXMY2($B$28:$F$28,B2:F2))</calculatedColumnFormula>
    </tableColumn>
    <tableColumn id="29" xr3:uid="{57307B39-9F8E-4E8F-A03F-01664704F973}" name="{28}" dataDxfId="404">
      <calculatedColumnFormula>SQRT(SUMXMY2($B$29:$F$29,B2:F2))</calculatedColumnFormula>
    </tableColumn>
    <tableColumn id="30" xr3:uid="{20FBCC42-3DC6-4AC1-B0B2-B7AC9A887AC9}" name="{29}" dataDxfId="403">
      <calculatedColumnFormula>SQRT(SUMXMY2($B$30:$F$30,B2:F2))</calculatedColumnFormula>
    </tableColumn>
  </tableColumns>
  <tableStyleInfo name="TableStyleDark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E6FDF8E-C566-41D2-A3BD-93486F4250CC}" name="Таблица13567894101112131415161718192021" displayName="Таблица13567894101112131415161718192021" ref="H439:R449" totalsRowShown="0" headerRowDxfId="62">
  <autoFilter ref="H439:R449" xr:uid="{3124EE86-AC58-415A-BCF8-2229C5F81349}"/>
  <tableColumns count="11">
    <tableColumn id="1" xr3:uid="{D3C94E55-7F97-4B27-AC5C-98905F2D156D}" name="Столбец1"/>
    <tableColumn id="2" xr3:uid="{365E0AF4-ADBC-482B-BA2D-F7B8FC392260}" name="{1,6,3,14,13,21,4}" dataDxfId="61"/>
    <tableColumn id="3" xr3:uid="{8DF7FB9C-BCAC-4C5B-ACF5-AAEC58BFC6EB}" name="{2,19}" dataDxfId="60"/>
    <tableColumn id="6" xr3:uid="{249616E6-2AF2-4B07-9905-9EAB41405B2F}" name="{5,10,11,22,20,7}" dataDxfId="59"/>
    <tableColumn id="9" xr3:uid="{4F4AD79B-5129-4B6D-BE0D-302A3969AB7F}" name="{8,9}" dataDxfId="58"/>
    <tableColumn id="13" xr3:uid="{995857A1-97B3-41F5-8E17-36E8F18F3636}" name="{12,28,26}" dataDxfId="57"/>
    <tableColumn id="16" xr3:uid="{1CB5DB87-51AB-4B1B-987D-73656DE1CDC1}" name="{15}" dataDxfId="56"/>
    <tableColumn id="17" xr3:uid="{A170556A-199F-4813-AAC2-46F9C575554F}" name="{16}" dataDxfId="55"/>
    <tableColumn id="18" xr3:uid="{132AA189-041E-4CDE-9C26-0B577E587D9A}" name="{17}" dataDxfId="54"/>
    <tableColumn id="19" xr3:uid="{F31BA5AE-29AD-47BC-AD52-40836D5683B1}" name="{18}" dataDxfId="53"/>
    <tableColumn id="24" xr3:uid="{04ECA209-BF5F-4C46-B7CE-4FDDE14E0072}" name="{23,25,27,29,24}" dataDxfId="52"/>
  </tableColumns>
  <tableStyleInfo name="TableStyleDark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B1C0C3B-EB0B-4DD5-95A8-9483F9393D1F}" name="Таблица1356789410111213141516171819202122" displayName="Таблица1356789410111213141516171819202122" ref="H452:Q461" totalsRowShown="0" headerRowDxfId="51">
  <autoFilter ref="H452:Q461" xr:uid="{87F83286-8049-4B92-A360-89D758700E82}"/>
  <tableColumns count="10">
    <tableColumn id="1" xr3:uid="{50AAE39B-5082-4B7E-A977-7B350FC224EB}" name="Столбец1"/>
    <tableColumn id="2" xr3:uid="{F47717AE-140B-4D18-9258-1A40439A1042}" name="{1,6,3,14,13,21,4}" dataDxfId="50"/>
    <tableColumn id="3" xr3:uid="{D44EED27-197D-466C-ACFB-952987006672}" name="{2,19}" dataDxfId="49"/>
    <tableColumn id="6" xr3:uid="{5B9AC0DE-1281-4E05-9884-4F00FF7BD36C}" name="{5,10,11,22,20,7}" dataDxfId="48"/>
    <tableColumn id="9" xr3:uid="{35151FAA-C968-4394-A1F9-A858A9335F24}" name="{8,9}" dataDxfId="47"/>
    <tableColumn id="13" xr3:uid="{60F64816-366E-44B4-AAF3-99A86A208404}" name="{12,28,26}" dataDxfId="46"/>
    <tableColumn id="16" xr3:uid="{F779F0F9-63F3-4F82-9F55-D0E73BBE889D}" name="{15,16}" dataDxfId="45"/>
    <tableColumn id="18" xr3:uid="{94F8BADF-3F09-4411-BB5C-501C34291248}" name="{17}" dataDxfId="44"/>
    <tableColumn id="19" xr3:uid="{EA3D28F6-794E-47F7-9559-89EEFDB95C21}" name="{18}" dataDxfId="43"/>
    <tableColumn id="24" xr3:uid="{9CCA71AC-7C13-4C31-AACA-531E6887A6D7}" name="{23,25,27,29,24}" dataDxfId="42"/>
  </tableColumns>
  <tableStyleInfo name="TableStyleDark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B598D1B-9E18-405E-AD78-A418B39303D9}" name="Таблица135678941011121314151617181920212223" displayName="Таблица135678941011121314151617181920212223" ref="H464:P472" totalsRowShown="0" headerRowDxfId="41">
  <autoFilter ref="H464:P472" xr:uid="{C6BDC62C-EBF5-4C7D-BCF9-83CDD8DC6824}"/>
  <tableColumns count="9">
    <tableColumn id="1" xr3:uid="{0A850122-2472-4DCA-A6B8-9B76F80D89E9}" name="Столбец1"/>
    <tableColumn id="2" xr3:uid="{B6835C96-BC55-4B7B-8AAA-0E16D598FBCF}" name="{1,6,3,14,13,21,4}" dataDxfId="40"/>
    <tableColumn id="3" xr3:uid="{E778BAE2-870C-426F-8D60-FCE9C6167D72}" name="{2,19,5,10,11,22,20,7}" dataDxfId="39"/>
    <tableColumn id="9" xr3:uid="{3D74CF12-E96D-461D-9347-F64AB127711C}" name="{8,9}" dataDxfId="38"/>
    <tableColumn id="13" xr3:uid="{1FD63FEA-D97F-45D5-A7FB-91434582F3AB}" name="{12,28,26}" dataDxfId="37"/>
    <tableColumn id="16" xr3:uid="{56E5F2DB-525E-4ABB-851D-DBF24228DEEB}" name="{15,16}" dataDxfId="36"/>
    <tableColumn id="18" xr3:uid="{F8C5F629-3FE8-4B52-9A05-F95EB5219489}" name="{17}" dataDxfId="35"/>
    <tableColumn id="19" xr3:uid="{25D0B21A-4EB2-4C06-981B-7F755E0ACEED}" name="{18}" dataDxfId="34"/>
    <tableColumn id="24" xr3:uid="{36620515-A700-4388-8CA3-2920B25342A8}" name="{23,25,27,29,24}" dataDxfId="33"/>
  </tableColumns>
  <tableStyleInfo name="TableStyleDark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04027D6-DCD3-4B3B-9E6D-A24B3C784AD6}" name="Таблица13567894101112131415161718192021222325" displayName="Таблица13567894101112131415161718192021222325" ref="H475:O482" totalsRowShown="0" headerRowDxfId="32">
  <autoFilter ref="H475:O482" xr:uid="{BB63654B-986D-4275-9F98-1F0578CD7C43}"/>
  <tableColumns count="8">
    <tableColumn id="1" xr3:uid="{BBEC2650-85B7-4CEF-B9E4-299D805D58F6}" name="Столбец1"/>
    <tableColumn id="2" xr3:uid="{E185D570-30B2-48B6-BB87-03BB0DC87BDE}" name="{1,6,3,14,13,21,4}" dataDxfId="31"/>
    <tableColumn id="3" xr3:uid="{37AB2A4B-3534-4821-BE95-8218479937DE}" name="{2,19,5,10,11,22,20,7}" dataDxfId="30"/>
    <tableColumn id="9" xr3:uid="{6917F8BF-4CBA-40C9-952E-0202886D0275}" name="{8,9}" dataDxfId="29"/>
    <tableColumn id="13" xr3:uid="{E0AD16B4-F344-4765-ADD7-488EF841AECA}" name="{12,28,26}" dataDxfId="28"/>
    <tableColumn id="16" xr3:uid="{5172526F-FA2F-425F-B18B-BCCF434171B7}" name="{15,16}" dataDxfId="27"/>
    <tableColumn id="18" xr3:uid="{8FF72E67-E737-4245-8C0A-3716AAD01E2C}" name="{17,18}" dataDxfId="26"/>
    <tableColumn id="24" xr3:uid="{DFCC9138-F52B-4298-89EA-88DC5EB842DD}" name="{23,25,27,29,24}" dataDxfId="25"/>
  </tableColumns>
  <tableStyleInfo name="TableStyleDark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98C6882-94A9-41B3-9FB3-AC78B8387312}" name="Таблица1356789410111213141516171819202122232526" displayName="Таблица1356789410111213141516171819202122232526" ref="H485:N491" totalsRowShown="0" headerRowDxfId="24">
  <autoFilter ref="H485:N491" xr:uid="{205B4619-51B4-4EE6-A3DD-8641923ED8B9}"/>
  <tableColumns count="7">
    <tableColumn id="1" xr3:uid="{6A05A234-9542-435D-8E28-510510BD1D5F}" name="Столбец1"/>
    <tableColumn id="2" xr3:uid="{4F7109C6-F387-47DB-8A6A-DE46404694A3}" name="{1,6,3,14,13,21,4}" dataDxfId="23"/>
    <tableColumn id="3" xr3:uid="{D31194F9-493D-4A51-A61B-BDD6118E6C3A}" name="{2,19,5,10,11,22,20,7}" dataDxfId="22"/>
    <tableColumn id="9" xr3:uid="{0A8CD792-1D95-4732-B455-05B23EAAD011}" name="{8,9,23,25,27,29,24}" dataDxfId="21"/>
    <tableColumn id="13" xr3:uid="{DA43CE21-844D-4961-8DEA-CDFD57645BD5}" name="{12,28,26}" dataDxfId="20"/>
    <tableColumn id="16" xr3:uid="{53B9DA24-0307-4754-8F3E-69EC92F816D5}" name="{15,16}" dataDxfId="19"/>
    <tableColumn id="18" xr3:uid="{419462BA-9B04-4545-9A40-9170BB483A35}" name="{17,18}" dataDxfId="18"/>
  </tableColumns>
  <tableStyleInfo name="TableStyleDark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687CF7C-271A-4958-BE85-A27F1B8082C4}" name="Таблица135678941011121314151617181920212223252627" displayName="Таблица135678941011121314151617181920212223252627" ref="H494:M499" totalsRowShown="0" headerRowDxfId="17">
  <autoFilter ref="H494:M499" xr:uid="{63AD8534-D09B-4D8B-BCF3-DACBA81E6571}"/>
  <tableColumns count="6">
    <tableColumn id="1" xr3:uid="{7C57E04A-0B8B-4750-B09F-FDD8C3049470}" name="Столбец1"/>
    <tableColumn id="2" xr3:uid="{BDF0F0A3-1A3D-45F3-A10C-B12B0D40315F}" name="{1,6,3,14,13,21,4}" dataDxfId="16"/>
    <tableColumn id="3" xr3:uid="{CFF5AF4A-B141-4FAF-8D0B-8A4587A24010}" name="{2,19,5,10,11,22,20,7}" dataDxfId="15"/>
    <tableColumn id="9" xr3:uid="{4B8DA374-2023-4CAE-901D-7A639A4169BA}" name="{8,9,23,25,27,29,24}" dataDxfId="14"/>
    <tableColumn id="13" xr3:uid="{ADD16FD9-3E26-4E13-B369-93DFD7B3FDD3}" name="{12,28,26,17,18}" dataDxfId="13"/>
    <tableColumn id="16" xr3:uid="{FA934846-9463-40AB-9C68-C78BFE82185C}" name="{15,16}" dataDxfId="12"/>
  </tableColumns>
  <tableStyleInfo name="TableStyleDark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1616B15-AFDF-4841-906C-946801B5074B}" name="Таблица13567894101112131415161718192021222325262728" displayName="Таблица13567894101112131415161718192021222325262728" ref="H502:L506" totalsRowShown="0" headerRowDxfId="11">
  <autoFilter ref="H502:L506" xr:uid="{C39F58F2-8B66-4E01-8F6B-5250F1CF9406}"/>
  <tableColumns count="5">
    <tableColumn id="1" xr3:uid="{321D4AE5-AB5C-4C9B-99D2-A3A58CC81B18}" name="Столбец1"/>
    <tableColumn id="2" xr3:uid="{2E362AD1-B32E-4EF0-817A-254DCC13AEBA}" name="{1,6,3,14,13,21,4,2,19,5,10,11,22,20,7}" dataDxfId="10"/>
    <tableColumn id="9" xr3:uid="{81CEA0D0-FA53-4E8B-8339-F5A894E9A864}" name="{8,9,23,25,27,29,24}" dataDxfId="9"/>
    <tableColumn id="13" xr3:uid="{8DE012CF-611A-4D41-B37E-8BE4A84B6672}" name="{12,28,26,17,18}" dataDxfId="8"/>
    <tableColumn id="16" xr3:uid="{D96940F6-1F63-42C5-A638-F45B6FD4A45C}" name="{15,16}" dataDxfId="7"/>
  </tableColumns>
  <tableStyleInfo name="TableStyleDark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AD7FE93-1C91-4CB8-8F2E-FC1DF72E5C40}" name="Таблица1356789410111213141516171819202122232526272829" displayName="Таблица1356789410111213141516171819202122232526272829" ref="H509:K512" totalsRowShown="0" headerRowDxfId="6">
  <autoFilter ref="H509:K512" xr:uid="{C1FC8220-4ED0-48A7-BB61-784C39A058E7}"/>
  <tableColumns count="4">
    <tableColumn id="1" xr3:uid="{B427B72C-685F-4607-B7C8-E52BF8B838C9}" name="Столбец1"/>
    <tableColumn id="2" xr3:uid="{E1479561-A0B8-4DD4-A20B-3F460732F3D2}" name="{1,6,3,14,13,21,4,2,19,5,10,11,22,20,7,8,9,23,25,27,29,24}" dataDxfId="5"/>
    <tableColumn id="13" xr3:uid="{B0457176-36E3-4579-BEC3-11EF296E0074}" name="{12,28,26,17,18}" dataDxfId="4"/>
    <tableColumn id="16" xr3:uid="{9E02AA6E-6093-4F8F-B37B-9F1DB8CFC7B2}" name="{15,16}" dataDxfId="3"/>
  </tableColumns>
  <tableStyleInfo name="TableStyleDark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1B3B5B5-5496-4403-AF2C-5F72A5861E97}" name="Таблица135678941011121314151617181920212223252627282930" displayName="Таблица135678941011121314151617181920212223252627282930" ref="H515:J517" totalsRowShown="0" headerRowDxfId="2">
  <autoFilter ref="H515:J517" xr:uid="{75B3B465-1E89-4B9A-8967-743A5C820423}"/>
  <tableColumns count="3">
    <tableColumn id="1" xr3:uid="{85ECEB23-60DD-4A93-A195-3A15A1AF775C}" name="Столбец1"/>
    <tableColumn id="2" xr3:uid="{52C16CDE-9457-45DA-99A3-8FCC49A2E0BF}" name="{1,6,3,14,13,21,4,2,19,5,10,11,22,20,7,8,9,23,25,27,29,24,15,16}" dataDxfId="1"/>
    <tableColumn id="13" xr3:uid="{977A9332-B0AC-475A-81A3-2307CA2E224E}" name="{12,28,26,17,18}" dataDxfId="0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334A4F-5B7B-4AAF-80BA-34B0F686BA1F}" name="Таблица135" displayName="Таблица135" ref="H65:AI92" totalsRowShown="0" headerRowDxfId="402">
  <autoFilter ref="H65:AI92" xr:uid="{EF88CBC3-46AC-45D4-A5FE-079DCAC5DF2D}"/>
  <tableColumns count="28">
    <tableColumn id="1" xr3:uid="{FA3CBD7E-458B-4D52-9257-1DD3D2FF3190}" name="Столбец1"/>
    <tableColumn id="2" xr3:uid="{DD656546-DC6A-422A-BBCE-706ACE5CEFBC}" name="{1}" dataDxfId="401"/>
    <tableColumn id="3" xr3:uid="{51CFF8E6-3274-459B-A639-68AC030C521C}" name="{2}" dataDxfId="400"/>
    <tableColumn id="4" xr3:uid="{6FC03F54-E575-4987-9652-F6492593AB11}" name="{3,14}" dataDxfId="399"/>
    <tableColumn id="5" xr3:uid="{5A2BFA13-EE44-4DFB-821E-5CECE1FA71D8}" name="{4}" dataDxfId="398"/>
    <tableColumn id="6" xr3:uid="{B4FABBB3-8220-4FE5-8F96-CE7E1BDD1E5E}" name="{5}" dataDxfId="397"/>
    <tableColumn id="7" xr3:uid="{4B148327-60F3-4E65-BC1C-0EF737329E42}" name="{6}" dataDxfId="396"/>
    <tableColumn id="8" xr3:uid="{B6457A80-6E42-4CBA-95EF-F055D704A93D}" name="{7}" dataDxfId="395"/>
    <tableColumn id="9" xr3:uid="{B24DAB0E-F172-47C3-9EEE-97A069CE4F2F}" name="{8}" dataDxfId="394"/>
    <tableColumn id="10" xr3:uid="{8E2F8468-2B65-41F7-B1AD-7411366A0251}" name="{9}" dataDxfId="393"/>
    <tableColumn id="11" xr3:uid="{DA8C60FA-D63D-4017-A609-B5D541706C6B}" name="{10}" dataDxfId="392"/>
    <tableColumn id="12" xr3:uid="{29DC4D79-CF2B-4AAA-A791-A5DEFB9BB3E5}" name="{11,22}" dataDxfId="391"/>
    <tableColumn id="13" xr3:uid="{CBE77604-4B1A-4AEA-979C-EA78DF93334D}" name="{12}" dataDxfId="390"/>
    <tableColumn id="14" xr3:uid="{6C910BF7-8993-4FD0-86DE-92434ABD05BB}" name="{13}" dataDxfId="389"/>
    <tableColumn id="16" xr3:uid="{8F490E62-64B4-4BB1-8230-EEA9E9D17968}" name="{15}" dataDxfId="388"/>
    <tableColumn id="17" xr3:uid="{0EE1D43D-0307-4A82-B6B2-344A9F1F3C02}" name="{16}" dataDxfId="387"/>
    <tableColumn id="18" xr3:uid="{F22AEC29-421A-4A5A-926F-E92B309E33D7}" name="{17}" dataDxfId="386"/>
    <tableColumn id="19" xr3:uid="{7613A58B-61CB-4103-948F-AE971D0E332A}" name="{18}" dataDxfId="385"/>
    <tableColumn id="20" xr3:uid="{7028D022-B5E3-4613-9D3F-2D89650DFAB6}" name="{19}" dataDxfId="384"/>
    <tableColumn id="21" xr3:uid="{BFB2913F-9D4A-417F-8A03-16C84D715C8A}" name="{20}" dataDxfId="383"/>
    <tableColumn id="22" xr3:uid="{0D7B4C06-54A3-40EB-9CC8-9684057F8150}" name="{21}" dataDxfId="382"/>
    <tableColumn id="24" xr3:uid="{0142D3D5-8F6D-4A46-8C2D-D1B9B2A60B66}" name="{23}" dataDxfId="381"/>
    <tableColumn id="25" xr3:uid="{A303F57F-C28C-4B44-AEB0-49515EC30600}" name="{24}" dataDxfId="380"/>
    <tableColumn id="26" xr3:uid="{3B2E04B4-D9B9-4E1F-81B8-EF0A675BF382}" name="{25}" dataDxfId="379"/>
    <tableColumn id="27" xr3:uid="{7EF300AB-1BA2-4DC6-A215-BEF9BC3CCE4D}" name="{26}" dataDxfId="378"/>
    <tableColumn id="28" xr3:uid="{F96DAF58-4A6F-4B95-A21E-41AFAE54EB97}" name="{27}" dataDxfId="377"/>
    <tableColumn id="29" xr3:uid="{EFD5D798-98E7-4974-A53B-014B2C50C3E1}" name="{28}" dataDxfId="376"/>
    <tableColumn id="30" xr3:uid="{B8F83232-6A78-4BC2-8740-A38910FEA52C}" name="{29}" dataDxfId="37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20992C-0F93-4CA6-9563-F55AB9A6E2FA}" name="Таблица1356" displayName="Таблица1356" ref="H95:AH121" totalsRowShown="0" headerRowDxfId="374">
  <autoFilter ref="H95:AH121" xr:uid="{0B8D3496-8B0E-4700-92BE-56079F62FC30}"/>
  <tableColumns count="27">
    <tableColumn id="1" xr3:uid="{869CF297-3A70-49A8-AE3C-BF4E3568E00C}" name="Столбец1"/>
    <tableColumn id="2" xr3:uid="{811A2F37-0229-4D2F-9E84-B4E3E2A1EF22}" name="{1}" dataDxfId="373"/>
    <tableColumn id="3" xr3:uid="{163B1D56-0797-4669-BD39-DC271FD5E3A6}" name="{2}" dataDxfId="372"/>
    <tableColumn id="4" xr3:uid="{90ABE20C-C3DE-478F-A4A6-FDAAFD1BCC3C}" name="{3,14}" dataDxfId="371"/>
    <tableColumn id="5" xr3:uid="{60006283-932F-4F1A-A80B-D9EF467D4DDB}" name="{4}" dataDxfId="370"/>
    <tableColumn id="6" xr3:uid="{D0D4A1B0-0ABA-4AB1-9ABA-995617B9BC6A}" name="{5,10}" dataDxfId="369"/>
    <tableColumn id="7" xr3:uid="{0FE6F1D5-D0C0-4DD2-9B53-5D17B9706B38}" name="{6}" dataDxfId="368"/>
    <tableColumn id="8" xr3:uid="{8708A4B7-6E9F-448C-BA62-6A1CCBB2F168}" name="{7}" dataDxfId="367"/>
    <tableColumn id="9" xr3:uid="{7E897E46-1856-43E8-920F-260C990145DB}" name="{8}" dataDxfId="366"/>
    <tableColumn id="10" xr3:uid="{A5509160-53F3-4EA6-ABEA-705CB32A9782}" name="{9}" dataDxfId="365"/>
    <tableColumn id="12" xr3:uid="{BEE2886F-867F-4498-B291-35BCCAA2DDED}" name="{11,22}" dataDxfId="364"/>
    <tableColumn id="13" xr3:uid="{812D4744-AEF4-4B0D-BC5B-971F994AF6B5}" name="{12}" dataDxfId="363"/>
    <tableColumn id="14" xr3:uid="{C31F841B-B977-45D8-911A-AA9C15A4323A}" name="{13}" dataDxfId="362"/>
    <tableColumn id="16" xr3:uid="{0E81AF62-20A4-43A7-961C-5B1BAF6F7144}" name="{15}" dataDxfId="361"/>
    <tableColumn id="17" xr3:uid="{7006AB99-D1D1-4ACE-9505-23992C3A780A}" name="{16}" dataDxfId="360"/>
    <tableColumn id="18" xr3:uid="{665A66EA-D3D8-4320-97E9-F2F1D6B9624B}" name="{17}" dataDxfId="359"/>
    <tableColumn id="19" xr3:uid="{F298C310-74D3-4726-9811-32EF1A20B4CB}" name="{18}" dataDxfId="358"/>
    <tableColumn id="20" xr3:uid="{E3406D33-5550-4485-A975-3C6CAB68D95E}" name="{19}" dataDxfId="357"/>
    <tableColumn id="21" xr3:uid="{1FE4D763-D13B-4E6B-9300-25C6BE5BCB30}" name="{20}" dataDxfId="356"/>
    <tableColumn id="22" xr3:uid="{D8C92C84-9595-4D1F-A056-969669F2B47C}" name="{21}" dataDxfId="355"/>
    <tableColumn id="24" xr3:uid="{50AD5B86-6244-4416-8036-550B62A9F001}" name="{23}" dataDxfId="354"/>
    <tableColumn id="25" xr3:uid="{A8CC4876-A265-47B0-8B44-5D88C53CF181}" name="{24}" dataDxfId="353"/>
    <tableColumn id="26" xr3:uid="{700DAE24-DC25-42D8-BE3F-574BD71B8B70}" name="{25}" dataDxfId="352"/>
    <tableColumn id="27" xr3:uid="{C40BA809-1684-4192-B39A-73F2FB96F351}" name="{26}" dataDxfId="351"/>
    <tableColumn id="28" xr3:uid="{E00FCA7F-F6AF-4D41-9925-3791F9F684C4}" name="{27}" dataDxfId="350"/>
    <tableColumn id="29" xr3:uid="{FFDEBBC5-7FE6-4075-9440-E982D4EC8836}" name="{28}" dataDxfId="349"/>
    <tableColumn id="30" xr3:uid="{A0DAA509-8DC7-4E8C-9BF0-A93D93F58EB7}" name="{29}" dataDxfId="348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4C1B91-77E2-402C-A637-2A534926C4FB}" name="Таблица13567" displayName="Таблица13567" ref="H124:AG149" totalsRowShown="0" headerRowDxfId="347">
  <autoFilter ref="H124:AG149" xr:uid="{CF65A912-282F-4B61-A262-9BB1CCC10E2F}"/>
  <tableColumns count="26">
    <tableColumn id="1" xr3:uid="{698C8E31-9ACD-479B-AC75-B6AA7E16BEF4}" name="Столбец1"/>
    <tableColumn id="2" xr3:uid="{E65519D3-E9D7-4B1A-963C-7949D58C3491}" name="{1,6}" dataDxfId="346"/>
    <tableColumn id="3" xr3:uid="{E6D69995-6574-4BC4-950C-0413048F3FFA}" name="{2}" dataDxfId="345"/>
    <tableColumn id="4" xr3:uid="{6DF63A1E-40EC-4156-92C5-E6E796B7BE9B}" name="{3,14}" dataDxfId="344"/>
    <tableColumn id="5" xr3:uid="{8F352F01-8E70-4E72-A7D2-D205D7B97A0C}" name="{4}" dataDxfId="343"/>
    <tableColumn id="6" xr3:uid="{0E394DF0-B3EF-474B-998A-B7D3ACF89ED6}" name="{5,10}" dataDxfId="342"/>
    <tableColumn id="8" xr3:uid="{7B034BFB-E285-4054-B7DB-F9AE9877F578}" name="{7}" dataDxfId="341"/>
    <tableColumn id="9" xr3:uid="{4CFC2A9A-C2A6-4591-800F-C2E536EADD3E}" name="{8}" dataDxfId="340"/>
    <tableColumn id="10" xr3:uid="{E83B834A-3A1E-4889-A9AE-45F0930D4547}" name="{9}" dataDxfId="339"/>
    <tableColumn id="12" xr3:uid="{CF03D24F-B475-4474-9A78-1137B088E838}" name="{11,22}" dataDxfId="338"/>
    <tableColumn id="13" xr3:uid="{778D83CC-870A-4126-8EAB-ECD4C2BC9B0F}" name="{12}" dataDxfId="337"/>
    <tableColumn id="14" xr3:uid="{40B08D01-8CA9-41A5-8150-8E5621959B49}" name="{13}" dataDxfId="336"/>
    <tableColumn id="16" xr3:uid="{08C18290-5AA1-4EDF-B592-D6AB63E34613}" name="{15}" dataDxfId="335"/>
    <tableColumn id="17" xr3:uid="{4617CFF2-4403-4AAB-8D34-3B8BA64596D2}" name="{16}" dataDxfId="334"/>
    <tableColumn id="18" xr3:uid="{7848BD31-56AD-4A13-93E7-868588ABA236}" name="{17}" dataDxfId="333"/>
    <tableColumn id="19" xr3:uid="{7F5D6E68-B50F-4F22-980D-A912333BAB47}" name="{18}" dataDxfId="332"/>
    <tableColumn id="20" xr3:uid="{220B2118-508F-474A-9510-3078EE446123}" name="{19}" dataDxfId="331"/>
    <tableColumn id="21" xr3:uid="{3622AD6C-397F-4615-9D87-9199C325337E}" name="{20}" dataDxfId="330"/>
    <tableColumn id="22" xr3:uid="{F093261B-F263-492B-BADC-3646241A79E4}" name="{21}" dataDxfId="329"/>
    <tableColumn id="24" xr3:uid="{17F7E3B1-A937-4FAC-8950-FC120B0678E4}" name="{23}" dataDxfId="328"/>
    <tableColumn id="25" xr3:uid="{0412F27F-AFA0-4E4B-9735-0726EFAC6EF1}" name="{24}" dataDxfId="327"/>
    <tableColumn id="26" xr3:uid="{2D7AF48B-F37B-4D11-8C5E-A6C359765752}" name="{25}" dataDxfId="326"/>
    <tableColumn id="27" xr3:uid="{D4BAF954-2457-430E-B59C-AD1BA9658909}" name="{26}" dataDxfId="325"/>
    <tableColumn id="28" xr3:uid="{F25C31B0-7F77-490E-B9A6-425A9DA14477}" name="{27}" dataDxfId="324"/>
    <tableColumn id="29" xr3:uid="{F627D8FC-057E-4AA6-A162-E12C1182C436}" name="{28}" dataDxfId="323"/>
    <tableColumn id="30" xr3:uid="{895B5751-F273-4147-AA06-CDEB26DD84C9}" name="{29}" dataDxfId="322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C77F6E-3BFA-4FD9-9F9D-21C27DB74481}" name="Таблица135678" displayName="Таблица135678" ref="H152:AF176" totalsRowShown="0" headerRowDxfId="321">
  <autoFilter ref="H152:AF176" xr:uid="{70F5B8E4-D289-4851-BD02-F1E64C554499}"/>
  <tableColumns count="25">
    <tableColumn id="1" xr3:uid="{4195EE1B-A3EE-4A55-86A2-2B54DD9B7A47}" name="Столбец1"/>
    <tableColumn id="2" xr3:uid="{628C700A-7554-4846-846C-190D7AA4F7B1}" name="{1,6}" dataDxfId="320"/>
    <tableColumn id="3" xr3:uid="{271BFF70-CA22-4126-AADC-45885FE77100}" name="{2}" dataDxfId="319"/>
    <tableColumn id="4" xr3:uid="{E8F725EF-1B88-44A0-A2B9-B8DFC7F6D94D}" name="{3,14,13}" dataDxfId="318"/>
    <tableColumn id="5" xr3:uid="{F9C2FA59-C0C7-4F95-8784-ABB37B6E81B8}" name="{4}" dataDxfId="317"/>
    <tableColumn id="6" xr3:uid="{01F09A7E-883B-4800-9023-003FE3229DB6}" name="{5,10}" dataDxfId="316"/>
    <tableColumn id="8" xr3:uid="{3CBEBD78-F7F1-433D-92A0-D3F06669BCAD}" name="{7}" dataDxfId="315"/>
    <tableColumn id="9" xr3:uid="{2CA15737-BC45-4655-A7F8-4CABB772C5D6}" name="{8}" dataDxfId="314"/>
    <tableColumn id="10" xr3:uid="{389FCC80-0440-4A4C-9360-6468C6C48FF8}" name="{9}" dataDxfId="313"/>
    <tableColumn id="12" xr3:uid="{1E1DA5F2-4D2C-4CDC-81B3-80F044F4CC96}" name="{11,22}" dataDxfId="312"/>
    <tableColumn id="13" xr3:uid="{71C8FC64-326F-4492-914A-2EA242C6D46A}" name="{12}" dataDxfId="311"/>
    <tableColumn id="16" xr3:uid="{819ECA13-71AD-492A-ADDB-35CF9EBA27CA}" name="{15}" dataDxfId="310"/>
    <tableColumn id="17" xr3:uid="{09C01B0D-4CDD-4A05-AC53-7FBD73435567}" name="{16}" dataDxfId="309"/>
    <tableColumn id="18" xr3:uid="{D0BE8C49-939D-47B0-B1D6-4ADDA1C35AB8}" name="{17}" dataDxfId="308"/>
    <tableColumn id="19" xr3:uid="{2EF75799-7D6A-4C43-BA16-B929212B47F1}" name="{18}" dataDxfId="307"/>
    <tableColumn id="20" xr3:uid="{717C1DB2-0172-4EDA-8AD6-C6BBB7A51AC1}" name="{19}" dataDxfId="306"/>
    <tableColumn id="21" xr3:uid="{6C48E180-A4FA-4D02-BF55-6E7FEFD16AD3}" name="{20}" dataDxfId="305"/>
    <tableColumn id="22" xr3:uid="{920872C0-17D7-4F8A-A442-E331820B70A8}" name="{21}" dataDxfId="304"/>
    <tableColumn id="24" xr3:uid="{D3D11F89-67C9-44AD-987B-186155481B3F}" name="{23}" dataDxfId="303"/>
    <tableColumn id="25" xr3:uid="{23DD8A52-31ED-4FCA-8957-66D71DD2D357}" name="{24}" dataDxfId="302"/>
    <tableColumn id="26" xr3:uid="{12C4079A-9EB1-439E-BB6D-E8D82F2D0CD5}" name="{25}" dataDxfId="301"/>
    <tableColumn id="27" xr3:uid="{B06E5948-3E70-43E8-BCDD-622D3A6C52CE}" name="{26}" dataDxfId="300"/>
    <tableColumn id="28" xr3:uid="{067B6D9C-CB6C-4619-BCD0-D1F13590EFEA}" name="{27}" dataDxfId="299"/>
    <tableColumn id="29" xr3:uid="{8696B35D-C63C-4DA4-9B06-BDD6DA12F71A}" name="{28}" dataDxfId="298"/>
    <tableColumn id="30" xr3:uid="{08E29935-C8ED-4D74-83F8-8AA329C3DE7D}" name="{29}" dataDxfId="297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1B8505-CB2B-4916-9CFD-67F0E73F148E}" name="Таблица1356789" displayName="Таблица1356789" ref="H179:AE202" totalsRowShown="0" headerRowDxfId="296">
  <autoFilter ref="H179:AE202" xr:uid="{1C9FC663-1421-431B-9D53-D43CFFBC88A1}"/>
  <tableColumns count="24">
    <tableColumn id="1" xr3:uid="{41E39295-AA8A-4282-B316-709D88264C0A}" name="Столбец1"/>
    <tableColumn id="2" xr3:uid="{C15B810A-E95A-418A-84DD-5833916FDA1B}" name="{1,6}" dataDxfId="295"/>
    <tableColumn id="3" xr3:uid="{B2C8B62B-FBFE-4D24-9293-807CEC134114}" name="{2}" dataDxfId="294"/>
    <tableColumn id="4" xr3:uid="{534B1965-2210-47A5-BD44-39917C01AFD6}" name="{3,14,13}" dataDxfId="293"/>
    <tableColumn id="5" xr3:uid="{2AA4FA87-1EBF-494A-AF43-9EE8A8114E36}" name="{4}" dataDxfId="292"/>
    <tableColumn id="6" xr3:uid="{35153356-FA2F-488E-94D7-3CCDDC2EC00C}" name="{5,10}" dataDxfId="291"/>
    <tableColumn id="8" xr3:uid="{97BB33B3-A610-4DC0-A328-DEBE843A375D}" name="{7}" dataDxfId="290"/>
    <tableColumn id="9" xr3:uid="{C9BF6198-4453-435F-A3F7-6FB36BCA2423}" name="{8}" dataDxfId="289"/>
    <tableColumn id="10" xr3:uid="{7A54FC9A-5845-42E3-9DB5-79711999EB3D}" name="{9}" dataDxfId="288"/>
    <tableColumn id="12" xr3:uid="{EB244EEC-8AB0-42D6-8AE5-13F8508FBEC4}" name="{11,22}" dataDxfId="287"/>
    <tableColumn id="13" xr3:uid="{E75C5309-E89A-48CC-AC40-DBE8C6B688F8}" name="{12}" dataDxfId="286"/>
    <tableColumn id="16" xr3:uid="{DFB1F2E4-E071-4688-AC94-A3EA0586D7ED}" name="{15}" dataDxfId="285"/>
    <tableColumn id="17" xr3:uid="{190133F1-C607-4BB2-A983-F560CE630E22}" name="{16}" dataDxfId="284"/>
    <tableColumn id="18" xr3:uid="{684FDC92-1873-4909-98CC-0BC0BEA6F6FE}" name="{17}" dataDxfId="283"/>
    <tableColumn id="19" xr3:uid="{AF552F09-7CCE-43B3-B228-17D2A8BA585D}" name="{18}" dataDxfId="282"/>
    <tableColumn id="20" xr3:uid="{2A85E7A1-C1FA-4CC5-BE0E-0232D7FAB4D2}" name="{19}" dataDxfId="281"/>
    <tableColumn id="21" xr3:uid="{A259A8B9-3590-43B3-9B6E-6D7E73A9A7FA}" name="{20}" dataDxfId="280"/>
    <tableColumn id="22" xr3:uid="{3B7AF544-C7F6-41E9-B6E2-4BC10C9E0068}" name="{21}" dataDxfId="279"/>
    <tableColumn id="24" xr3:uid="{9206EF6D-082F-45C7-AAA2-5D4532936152}" name="{23,25}" dataDxfId="278"/>
    <tableColumn id="25" xr3:uid="{EF0F117B-527C-4EBB-BA9A-F35A7CD49521}" name="{24}" dataDxfId="277"/>
    <tableColumn id="27" xr3:uid="{10B88F5F-92C9-4217-9262-69DB253A81A4}" name="{26}" dataDxfId="276"/>
    <tableColumn id="28" xr3:uid="{2C493DB6-7A2E-4EAA-B86E-C8EC11461D97}" name="{27}" dataDxfId="275"/>
    <tableColumn id="29" xr3:uid="{8E914DB2-A9FD-4B8F-AB2E-68EB9110A851}" name="{28}" dataDxfId="274"/>
    <tableColumn id="30" xr3:uid="{DA3517B5-9824-4B5D-A28B-36CF9099158B}" name="{29}" dataDxfId="273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11A22A-EBBB-456E-8601-FA46774AF920}" name="Таблица13567894" displayName="Таблица13567894" ref="H205:AD227" totalsRowShown="0" headerRowDxfId="272">
  <autoFilter ref="H205:AD227" xr:uid="{6543CA2F-5F3A-4E4F-BA8C-CAD13D079BC8}"/>
  <tableColumns count="23">
    <tableColumn id="1" xr3:uid="{1EC82AB3-B506-4983-A129-C6291BABA2C8}" name="Столбец1"/>
    <tableColumn id="2" xr3:uid="{19F92EDE-13EA-4ED4-AEDF-C935361E9A89}" name="{1,6}" dataDxfId="271"/>
    <tableColumn id="3" xr3:uid="{34723B8A-8F44-4970-93DE-EFF7ED606BFB}" name="{2}" dataDxfId="270"/>
    <tableColumn id="4" xr3:uid="{074BAE2A-B938-45E7-9D94-6B69140052D6}" name="{3,14,13}" dataDxfId="269"/>
    <tableColumn id="5" xr3:uid="{CF91C533-4B22-40DE-BEBF-F38EA800F375}" name="{4}" dataDxfId="268"/>
    <tableColumn id="6" xr3:uid="{E2D7C969-C7D3-4F76-873B-28E8B06704CA}" name="{5,10}" dataDxfId="267"/>
    <tableColumn id="8" xr3:uid="{A81A741D-C9F5-4538-982A-FEB67F993471}" name="{7}" dataDxfId="266"/>
    <tableColumn id="9" xr3:uid="{2CD4CF2E-9F0F-4E41-899D-EE659FA0EB34}" name="{8}" dataDxfId="265"/>
    <tableColumn id="10" xr3:uid="{419146FF-5AA8-46F9-8CAD-9A7D4E088A7C}" name="{9}" dataDxfId="264"/>
    <tableColumn id="12" xr3:uid="{1C38FC9D-9BAA-4378-AF73-36E6A9299831}" name="{11,22}" dataDxfId="263"/>
    <tableColumn id="13" xr3:uid="{3EA4AA45-1279-47DC-BF42-A2F3FFDC98AD}" name="{12,28}" dataDxfId="262"/>
    <tableColumn id="16" xr3:uid="{14323689-DFEE-4579-BD4D-95F1733FB785}" name="{15}" dataDxfId="261"/>
    <tableColumn id="17" xr3:uid="{795390C7-8309-4E42-B608-D4FB3349DF50}" name="{16}" dataDxfId="260"/>
    <tableColumn id="18" xr3:uid="{41036C5F-95EA-42B7-85FF-D0C1D9DD487A}" name="{17}" dataDxfId="259"/>
    <tableColumn id="19" xr3:uid="{ADE2F67E-9CDD-4265-971E-3347544C074F}" name="{18}" dataDxfId="258"/>
    <tableColumn id="20" xr3:uid="{4696942C-7CBE-4084-99CC-B5D3F816633D}" name="{19}" dataDxfId="257"/>
    <tableColumn id="21" xr3:uid="{B9DC1FE6-D8B5-4BDE-8F47-6445B39BA574}" name="{20}" dataDxfId="256"/>
    <tableColumn id="22" xr3:uid="{882B1C0A-9352-4FE4-9289-901B8B32F278}" name="{21}" dataDxfId="255"/>
    <tableColumn id="24" xr3:uid="{B518D795-FF96-4FF3-9977-52D76F742151}" name="{23,25}" dataDxfId="254"/>
    <tableColumn id="25" xr3:uid="{BBF950E6-A737-4AC5-BAFF-3717DC31AF65}" name="{24}" dataDxfId="253"/>
    <tableColumn id="27" xr3:uid="{8CAE0F98-F83C-4DCA-8ACD-04D159036943}" name="{26}" dataDxfId="252"/>
    <tableColumn id="28" xr3:uid="{6B6CAE78-46C7-462E-813E-E8828E7BDDC7}" name="{27}" dataDxfId="251"/>
    <tableColumn id="30" xr3:uid="{4F845323-AF3B-42BB-A0F2-D943030C73AE}" name="{29}" dataDxfId="250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D3769A-A4BC-4377-B5BF-DD776E621B6A}" name="Таблица1356789410" displayName="Таблица1356789410" ref="H230:AC251" totalsRowShown="0" headerRowDxfId="249">
  <autoFilter ref="H230:AC251" xr:uid="{FCE90201-385A-4A4C-A95F-6D74D27EFFC8}"/>
  <tableColumns count="22">
    <tableColumn id="1" xr3:uid="{2E5D9BDA-43E5-4784-9E45-9DDACCC8EFFA}" name="Столбец1"/>
    <tableColumn id="2" xr3:uid="{10B5A6B8-3CD0-4224-9947-C3D39DF1CDDD}" name="{1,6}" dataDxfId="248"/>
    <tableColumn id="3" xr3:uid="{47495713-ECA1-4FD5-A4E8-B3B38F9D7474}" name="{2}" dataDxfId="247"/>
    <tableColumn id="4" xr3:uid="{C213BA91-81E3-4E08-904A-3BCFCEF2A87F}" name="{3,14,13,21}" dataDxfId="246"/>
    <tableColumn id="5" xr3:uid="{7F3347D6-F124-4D6C-A49A-0C0B5F71C6E5}" name="{4}" dataDxfId="245"/>
    <tableColumn id="6" xr3:uid="{74476438-54BA-4388-BA57-F67DFB2ACD17}" name="{5,10}" dataDxfId="244"/>
    <tableColumn id="8" xr3:uid="{39EB839B-C417-4949-BDC9-D54E3C277D1D}" name="{7}" dataDxfId="243"/>
    <tableColumn id="9" xr3:uid="{3087AB76-D58F-49C3-90B1-D2EAB657B9A8}" name="{8}" dataDxfId="242"/>
    <tableColumn id="10" xr3:uid="{2F39D3C8-8B1C-4AA2-A506-637225DF70F8}" name="{9}" dataDxfId="241"/>
    <tableColumn id="12" xr3:uid="{AA8D42F0-39F3-497E-81FF-6130673BE720}" name="{11,22}" dataDxfId="240"/>
    <tableColumn id="13" xr3:uid="{4C632797-AB8D-4C85-AA51-F4C435C6EFB0}" name="{12,28}" dataDxfId="239"/>
    <tableColumn id="16" xr3:uid="{BC19A03F-47BC-4FBD-AE4B-15F7D0E4696A}" name="{15}" dataDxfId="238"/>
    <tableColumn id="17" xr3:uid="{EC734565-2539-4899-A86F-0830EC588CE8}" name="{16}" dataDxfId="237"/>
    <tableColumn id="18" xr3:uid="{E9D26D03-C222-4EE3-81D4-D85F2DAADDF1}" name="{17}" dataDxfId="236"/>
    <tableColumn id="19" xr3:uid="{67A720D4-3449-4D1E-AC22-A649C7D4C320}" name="{18}" dataDxfId="235"/>
    <tableColumn id="20" xr3:uid="{3296C8E6-35B4-46EE-BCB4-C91451E828B3}" name="{19}" dataDxfId="234"/>
    <tableColumn id="21" xr3:uid="{D5E952BF-2A2A-4767-8520-3129758275A6}" name="{20}" dataDxfId="233"/>
    <tableColumn id="24" xr3:uid="{F233B663-747F-4B31-B9BC-E5E7C687F4E9}" name="{23,25}" dataDxfId="232"/>
    <tableColumn id="25" xr3:uid="{F50E002C-3377-48F4-8721-7F6DE24A21B9}" name="{24}" dataDxfId="231"/>
    <tableColumn id="27" xr3:uid="{D0E76111-A1E3-4422-BC3D-8CBD1677E9CB}" name="{26}" dataDxfId="230"/>
    <tableColumn id="28" xr3:uid="{2D1B0216-5FFF-4DF8-8232-4E838EC2A683}" name="{27}" dataDxfId="229"/>
    <tableColumn id="30" xr3:uid="{B03E31FA-FD60-4F96-8835-BFE5A26F137D}" name="{29}" dataDxfId="228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2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BC35-1DCF-B949-B442-4A532CF834FD}">
  <dimension ref="A1:CL67"/>
  <sheetViews>
    <sheetView topLeftCell="A42" zoomScaleNormal="100" workbookViewId="0">
      <selection activeCell="I63" sqref="I63"/>
    </sheetView>
  </sheetViews>
  <sheetFormatPr defaultColWidth="11" defaultRowHeight="15.75" x14ac:dyDescent="0.25"/>
  <sheetData>
    <row r="1" spans="1:80" x14ac:dyDescent="0.25">
      <c r="H1" s="1" t="s">
        <v>5</v>
      </c>
      <c r="O1" t="s">
        <v>8</v>
      </c>
      <c r="Z1" t="s">
        <v>12</v>
      </c>
      <c r="AK1" t="s">
        <v>13</v>
      </c>
      <c r="AV1" t="s">
        <v>14</v>
      </c>
      <c r="BG1" t="s">
        <v>15</v>
      </c>
      <c r="BR1" t="s">
        <v>18</v>
      </c>
    </row>
    <row r="2" spans="1:80" x14ac:dyDescent="0.25">
      <c r="A2" s="1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t="s">
        <v>6</v>
      </c>
      <c r="I2" s="2">
        <v>37.4</v>
      </c>
      <c r="J2" s="2">
        <v>36.9</v>
      </c>
      <c r="K2" s="2">
        <v>36.5</v>
      </c>
      <c r="L2" s="2">
        <v>34.4</v>
      </c>
      <c r="M2" s="2">
        <v>36</v>
      </c>
      <c r="O2" t="s">
        <v>9</v>
      </c>
      <c r="P2" t="s">
        <v>10</v>
      </c>
      <c r="Q2" s="3" t="s">
        <v>11</v>
      </c>
      <c r="S2" t="s">
        <v>6</v>
      </c>
      <c r="T2" s="6">
        <f>AVERAGE(B3,B5,B6,B8,B15,B17,B16,B23)</f>
        <v>37.837499999999999</v>
      </c>
      <c r="U2" s="6">
        <f>AVERAGE(C3,C5,C6,C8,C15,C17,C16,C23)</f>
        <v>36.9375</v>
      </c>
      <c r="V2" s="6">
        <f>AVERAGE(D3,D5,D6,D8,D15,D17,D16,D23)</f>
        <v>36.4375</v>
      </c>
      <c r="W2" s="6">
        <f>AVERAGE(E3,E5,E6,E8,E15,E17,E16,E23)</f>
        <v>34.912500000000001</v>
      </c>
      <c r="X2" s="6">
        <f>AVERAGE(F3,F5,F6,F8,F15,F17,F16,F23)</f>
        <v>36.037500000000001</v>
      </c>
      <c r="Z2" t="s">
        <v>9</v>
      </c>
      <c r="AA2" t="s">
        <v>10</v>
      </c>
      <c r="AB2" s="3" t="s">
        <v>11</v>
      </c>
      <c r="AD2" t="s">
        <v>6</v>
      </c>
      <c r="AE2" s="6">
        <f>AVERAGE(B$3,B$5,B$6,B$8,B$12,B$15:B$17,B$23)</f>
        <v>37.922222222222224</v>
      </c>
      <c r="AF2" s="6">
        <f>AVERAGE(C$3,C$5,C$6,C$8,C$12,C$15:C$17,C$23)</f>
        <v>37.066666666666663</v>
      </c>
      <c r="AG2" s="6">
        <f>AVERAGE(D$3,D$5,D$6,D$8,D$12,D$15:D$17,D$23)</f>
        <v>36.511111111111106</v>
      </c>
      <c r="AH2" s="6">
        <f>AVERAGE(E$3,E$5,E$6,E$8,E$12,E$15:E$17,E$23)</f>
        <v>34.877777777777773</v>
      </c>
      <c r="AI2" s="6">
        <f>AVERAGE(F$3,F$5,F$6,F$8,F$12,F$15:F$17,F$23)</f>
        <v>36.033333333333331</v>
      </c>
      <c r="AK2" t="s">
        <v>9</v>
      </c>
      <c r="AL2" t="s">
        <v>10</v>
      </c>
      <c r="AM2" s="3" t="s">
        <v>11</v>
      </c>
      <c r="AO2" t="s">
        <v>6</v>
      </c>
      <c r="AP2" s="6">
        <f>AVERAGE(B$3,B$5,B$6,B$7,B$8,B$12,B$15,B$16,B$17,B$23)</f>
        <v>38.03</v>
      </c>
      <c r="AQ2" s="6">
        <f>AVERAGE(C$3,C$5,C$6,C$7,C$8,C$12,C$15,C$16,C$17,C$23)</f>
        <v>37.14</v>
      </c>
      <c r="AR2" s="6">
        <f>AVERAGE(D$3,D$5,D$6,D$7,D$8,D$12,D$15,D$16,D$17,D$23)</f>
        <v>36.549999999999997</v>
      </c>
      <c r="AS2" s="6">
        <f>AVERAGE(E$3,E$5,E$6,E$7,E$8,E$12,E$15,E$16,E$17,E$23)</f>
        <v>34.83</v>
      </c>
      <c r="AT2" s="6">
        <f>AVERAGE(F$3,F$5,F$6,F$7,F$8,F$12,F$15,F$16,F$17,F$23)</f>
        <v>36.03</v>
      </c>
      <c r="AV2" t="s">
        <v>9</v>
      </c>
      <c r="AW2" t="s">
        <v>10</v>
      </c>
      <c r="AX2" s="3" t="s">
        <v>11</v>
      </c>
      <c r="AZ2" t="s">
        <v>6</v>
      </c>
      <c r="BA2" s="6">
        <f>AVERAGE(B$3:B$8,B$12,B$15:B$17,B$23)</f>
        <v>38.209090909090911</v>
      </c>
      <c r="BB2" s="6">
        <f>AVERAGE(C$3:C$8,C$12,C$15:C$17,C$23)</f>
        <v>37.218181818181819</v>
      </c>
      <c r="BC2" s="6">
        <f>AVERAGE(D$3:D$8,D$12,D$15:D$17,D$23)</f>
        <v>36.6</v>
      </c>
      <c r="BD2" s="6">
        <f>AVERAGE(E$3:E$8,E$12,E$15:E$17,E$23)</f>
        <v>34.845454545454544</v>
      </c>
      <c r="BE2" s="6">
        <f>AVERAGE(F$3:F$8,F$12,F$15:F$17,F$23)</f>
        <v>36.027272727272731</v>
      </c>
      <c r="BG2" t="s">
        <v>9</v>
      </c>
      <c r="BH2" t="s">
        <v>10</v>
      </c>
      <c r="BI2" s="3" t="s">
        <v>11</v>
      </c>
      <c r="BK2" t="s">
        <v>6</v>
      </c>
      <c r="BL2" s="6">
        <f>AVERAGE(B$3,B$5:B$8,B$12,B$15:B$17,B$22,B$23)</f>
        <v>38.127272727272732</v>
      </c>
      <c r="BM2" s="6">
        <f>AVERAGE(C$3,C$5:C$8,C$12,C$15:C$17,C$22,C$23)</f>
        <v>37.236363636363635</v>
      </c>
      <c r="BN2" s="6">
        <f>AVERAGE(D$3,D$5:D$8,D$12,D$15:D$17,D$22,D$23)</f>
        <v>36.554545454545455</v>
      </c>
      <c r="BO2" s="6">
        <f>AVERAGE(E$3,E$5:E$8,E$12,E$15:E$17,E$22,E$23)</f>
        <v>34.854545454545452</v>
      </c>
      <c r="BP2" s="6">
        <f>AVERAGE(F$3,F$5:F$8,F$12,F$15:F$17,F$22,F$23)</f>
        <v>36.109090909090909</v>
      </c>
      <c r="BR2" t="s">
        <v>9</v>
      </c>
      <c r="BS2" t="s">
        <v>10</v>
      </c>
      <c r="BT2" s="3" t="s">
        <v>11</v>
      </c>
      <c r="BW2" t="s">
        <v>6</v>
      </c>
      <c r="BX2" s="6">
        <f>AVERAGE(B$3,B$5:B$8,B$12,B$15:B$17,B$22,B$23)</f>
        <v>38.127272727272732</v>
      </c>
      <c r="BY2" s="6">
        <f>AVERAGE(C$3,C$5:C$8,C$12,C$15:C$17,C$22,C$23)</f>
        <v>37.236363636363635</v>
      </c>
      <c r="BZ2" s="6">
        <f>AVERAGE(D$3,D$5:D$8,D$12,D$15:D$17,D$22,D$23)</f>
        <v>36.554545454545455</v>
      </c>
      <c r="CA2" s="6">
        <f>AVERAGE(E$3,E$5:E$8,E$12,E$15:E$17,E$22,E$23)</f>
        <v>34.854545454545452</v>
      </c>
      <c r="CB2" s="6">
        <f>AVERAGE(F$3,F$5:F$8,F$12,F$15:F$17,F$22,F$23)</f>
        <v>36.109090909090909</v>
      </c>
    </row>
    <row r="3" spans="1:80" x14ac:dyDescent="0.25">
      <c r="A3" s="1">
        <v>1</v>
      </c>
      <c r="B3" s="11">
        <v>37.4</v>
      </c>
      <c r="C3" s="11">
        <v>36.9</v>
      </c>
      <c r="D3" s="11">
        <v>36.5</v>
      </c>
      <c r="E3" s="11">
        <v>34.4</v>
      </c>
      <c r="F3" s="11">
        <v>36</v>
      </c>
      <c r="G3" s="8">
        <f>IF($BG3&lt;$BH3, 1, 2)</f>
        <v>1</v>
      </c>
      <c r="H3" t="s">
        <v>7</v>
      </c>
      <c r="I3" s="2">
        <v>40</v>
      </c>
      <c r="J3" s="2">
        <v>38</v>
      </c>
      <c r="K3" s="2">
        <v>37.1</v>
      </c>
      <c r="L3" s="2">
        <v>35</v>
      </c>
      <c r="M3" s="2">
        <v>36</v>
      </c>
      <c r="O3" s="6">
        <f>SQRT(SUMXMY2($I$2:$M$2,B3:F3))</f>
        <v>0</v>
      </c>
      <c r="P3" s="6">
        <f>SQRT(SUMXMY2($I$3:$M$3,B3:F3))</f>
        <v>2.9478805945967372</v>
      </c>
      <c r="Q3">
        <f>IF(O3&lt;P3, 1, 2)</f>
        <v>1</v>
      </c>
      <c r="S3" t="s">
        <v>7</v>
      </c>
      <c r="T3" s="6">
        <f>AVERAGE(B$4,B$7,B$9:B$14,B$18:B$22,B$24:B$31)</f>
        <v>39.776190476190472</v>
      </c>
      <c r="U3" s="6">
        <f>AVERAGE(C$4,C$7,C$9:C$14,C$18:C$22,C$24:C$31)</f>
        <v>37.871428571428574</v>
      </c>
      <c r="V3" s="6">
        <f>AVERAGE(D$4,D$7,D$9:D$14,D$18:D$22,D$24:D$31)</f>
        <v>36.81428571428571</v>
      </c>
      <c r="W3" s="6">
        <f>AVERAGE(E$4,E$7,E$9:E$14,E$18:E$22,E$24:E$31)</f>
        <v>35.580952380952375</v>
      </c>
      <c r="X3" s="6">
        <f>AVERAGE(F$4,F$7,F$9:F$14,F$18:F$22,F$24:F$31)</f>
        <v>35.55238095238095</v>
      </c>
      <c r="Z3" s="6">
        <f>SQRT(SUMXMY2($T$2:$X$2,B3:F3))</f>
        <v>0.67880869911927555</v>
      </c>
      <c r="AA3" s="6">
        <f>SQRT(SUMXMY2($T$3:$X$3,B3:F3))</f>
        <v>2.8781489705362056</v>
      </c>
      <c r="AB3">
        <f>IF(Z3&lt;AA3, 1, 2)</f>
        <v>1</v>
      </c>
      <c r="AD3" t="s">
        <v>7</v>
      </c>
      <c r="AE3" s="6">
        <f>AVERAGE(B$4,B$7,B$9,B$10,B$11,B$13,B$14,B$18,B$19,B$20,B$21,B$22,B$24,B$25,B$26:B$31)</f>
        <v>39.835000000000001</v>
      </c>
      <c r="AF3" s="6">
        <f>AVERAGE(C$4,C$7,C$9,C$10,C$11,C$13,C$14,C$18,C$19,C$20,C$21,C$22,C$24,C$25,C$26:C$31)</f>
        <v>37.86</v>
      </c>
      <c r="AG3" s="6">
        <f>AVERAGE(D$4,D$7,D$9,D$10,D$11,D$13,D$14,D$18,D$19,D$20,D$21,D$22,D$24,D$25,D$26:D$31)</f>
        <v>36.799999999999997</v>
      </c>
      <c r="AH3" s="6">
        <f>AVERAGE(E$4,E$7,E$9,E$10,E$11,E$13,E$14,E$18,E$19,E$20,E$21,E$22,E$24,E$25,E$26:E$31)</f>
        <v>35.630000000000003</v>
      </c>
      <c r="AI3" s="6">
        <f>AVERAGE(F$4,F$7,F$9,F$10,F$11,F$13,F$14,F$18,F$19,F$20,F$21,F$22,F$24,F$25,F$26:F$31)</f>
        <v>35.529999999999994</v>
      </c>
      <c r="AK3" s="6">
        <f>SQRT(SUMXMY2($AE$2:$AI$2,$B3:$F3))</f>
        <v>0.72801098892805127</v>
      </c>
      <c r="AL3" s="6">
        <f>SQRT(SUMXMY2($AE$3:$AI$3,$B3:$F3))</f>
        <v>2.945271634331887</v>
      </c>
      <c r="AM3">
        <f>IF(AK3&lt;AL3, 1, 2)</f>
        <v>1</v>
      </c>
      <c r="AO3" t="s">
        <v>7</v>
      </c>
      <c r="AP3" s="6">
        <f>AVERAGE(B$4,B$9,B$11,B$10,B$13,B$14,B$18,B$19,B$20,B$21,B$22,B$24:B$31)</f>
        <v>39.878947368421052</v>
      </c>
      <c r="AQ3" s="6">
        <f>AVERAGE(C$4,C$9,C$11,C$10,C$13,C$14,C$18,C$19,C$20,C$21,C$22,C$24:C$31)</f>
        <v>37.863157894736844</v>
      </c>
      <c r="AR3" s="6">
        <f>AVERAGE(D$4,D$9,D$11,D$10,D$13,D$14,D$18,D$19,D$20,D$21,D$22,D$24:D$31)</f>
        <v>36.794736842105266</v>
      </c>
      <c r="AS3" s="6">
        <f>AVERAGE(E$4,E$9,E$11,E$10,E$13,E$14,E$18,E$19,E$20,E$21,E$22,E$24:E$31)</f>
        <v>35.694736842105257</v>
      </c>
      <c r="AT3" s="6">
        <f>AVERAGE(F$4,F$9,F$11,F$10,F$13,F$14,F$18,F$19,F$20,F$21,F$22,F$24:F$31)</f>
        <v>35.505263157894731</v>
      </c>
      <c r="AV3" s="6">
        <f>SQRT(SUMXMY2($AP$2:$AT$2,$B3:$F3))</f>
        <v>0.80174809011310022</v>
      </c>
      <c r="AW3" s="6">
        <f>SQRT(SUMXMY2($AP$3:$AT$3,$B3:$F3))</f>
        <v>3.0134417241637101</v>
      </c>
      <c r="AX3">
        <f>IF(AV3&lt;AW3, 1, 2)</f>
        <v>1</v>
      </c>
      <c r="AY3" s="1"/>
      <c r="AZ3" t="s">
        <v>7</v>
      </c>
      <c r="BA3" s="6">
        <f>AVERAGE(B$4,B$9:B$11,B$13,B$14,B$18:B$22,B$24:B$31)</f>
        <v>39.878947368421052</v>
      </c>
      <c r="BB3" s="6">
        <f>AVERAGE(C$4,C$9:C$11,C$13,C$14,C$18:C$22,C$24:C$31)</f>
        <v>37.863157894736844</v>
      </c>
      <c r="BC3" s="6">
        <f>AVERAGE(D$4,D$9:D$11,D$13,D$14,D$18:D$22,D$24:D$31)</f>
        <v>36.794736842105266</v>
      </c>
      <c r="BD3" s="6">
        <f>AVERAGE(E$4,E$9:E$11,E$13,E$14,E$18:E$22,E$24:E$31)</f>
        <v>35.694736842105257</v>
      </c>
      <c r="BE3" s="6">
        <f>AVERAGE(F$4,F$9:F$11,F$13,F$14,F$18:F$22,F$24:F$31)</f>
        <v>35.505263157894731</v>
      </c>
      <c r="BG3" s="6">
        <f>SQRT(SUMXMY2($BA$2:$BE$2,$B3:$F3))</f>
        <v>0.98236516749834746</v>
      </c>
      <c r="BH3" s="6">
        <f>SQRT(SUMXMY2($BA$3:$BE$3,$B3:$F3))</f>
        <v>3.0134417241637101</v>
      </c>
      <c r="BI3" s="8">
        <f>IF($BG3&lt;$BH3, 1, 2)</f>
        <v>1</v>
      </c>
      <c r="BJ3" s="1">
        <v>1</v>
      </c>
      <c r="BK3" t="s">
        <v>7</v>
      </c>
      <c r="BL3" s="6">
        <f>AVERAGE(B$4,B$9:B$11,B$13,B$14,B$18:B$21,B$24:B$31)</f>
        <v>39.922222222222224</v>
      </c>
      <c r="BM3" s="6">
        <f>AVERAGE(C7,C9,C10,C12,C14,C18:C21,C23,C25,C26,C29:C30)</f>
        <v>37.835714285714289</v>
      </c>
      <c r="BN3" s="6">
        <f>AVERAGE(D7,D9,D10,D12,D14,D18:D21,D23,D25,D26,D29:D30)</f>
        <v>36.828571428571422</v>
      </c>
      <c r="BO3" s="6">
        <f>AVERAGE(E7,E9,E10,E12,E14,E18:E21,E23,E25,E26,E29:E30)</f>
        <v>35.471428571428575</v>
      </c>
      <c r="BP3" s="6">
        <f>AVERAGE(F7,F9,F10,F12,F14,F18:F21,F23,F25,F26,F29:F30)</f>
        <v>35.478571428571421</v>
      </c>
      <c r="BR3" s="6">
        <f>SQRT(SUMXMY2($BL$2:$BP$2,$B3:$F3))</f>
        <v>0.92927591113095809</v>
      </c>
      <c r="BS3" s="6">
        <f>SQRT(SUMXMY2($BL$3:$BP$3,$B3:$F3))</f>
        <v>2.960569587969589</v>
      </c>
      <c r="BT3" s="7">
        <f>IF(BR3&lt;BS3, 1, 2)</f>
        <v>1</v>
      </c>
      <c r="BU3" s="1">
        <v>1</v>
      </c>
      <c r="BW3" t="s">
        <v>7</v>
      </c>
      <c r="BX3" s="6">
        <f>AVERAGE(B$4,B$9:B$11,B$13,B$14,B$18:B$21,B$24:B$31)</f>
        <v>39.922222222222224</v>
      </c>
      <c r="BY3" s="6">
        <f>AVERAGE(C$4,C$9:C$11,C$13,C$14,C$18:C$21,C$24:C$31)</f>
        <v>37.844444444444449</v>
      </c>
      <c r="BZ3" s="6">
        <f>AVERAGE(D$4,D$9:D$11,D$13,D$14,D$18:D$21,D$24:D$31)</f>
        <v>36.805555555555564</v>
      </c>
      <c r="CA3" s="6">
        <f>AVERAGE(E$4,E$9:E$11,E$13,E$14,E$18:E$21,E$24:E$31)</f>
        <v>35.727777777777774</v>
      </c>
      <c r="CB3" s="6">
        <f>AVERAGE(F$4,F$9:F$11,F$13,F$14,F$18:F$21,F$24:F$31)</f>
        <v>35.42777777777777</v>
      </c>
    </row>
    <row r="4" spans="1:80" x14ac:dyDescent="0.25">
      <c r="A4" s="1">
        <v>2</v>
      </c>
      <c r="B4" s="10">
        <v>40</v>
      </c>
      <c r="C4" s="10">
        <v>38</v>
      </c>
      <c r="D4" s="10">
        <v>37.1</v>
      </c>
      <c r="E4" s="10">
        <v>35</v>
      </c>
      <c r="F4" s="10">
        <v>36</v>
      </c>
      <c r="G4" s="8">
        <f t="shared" ref="G4:G31" si="0">IF($BG4&lt;$BH4, 1, 2)</f>
        <v>2</v>
      </c>
      <c r="O4" s="6">
        <f>SQRT(SUMXMY2($I$2:$M$2,B4:F4))</f>
        <v>2.9478805945967372</v>
      </c>
      <c r="P4" s="6">
        <f t="shared" ref="P4:P31" si="1">SQRT(SUMXMY2($I$3:$M$3,B4:F4))</f>
        <v>0</v>
      </c>
      <c r="Q4">
        <f t="shared" ref="Q4:Q31" si="2">IF(O4&lt;P4, 1, 2)</f>
        <v>2</v>
      </c>
      <c r="Z4" s="6">
        <f t="shared" ref="Z4:Z31" si="3">SQRT(SUMXMY2($T$2:$X$2,B4:F4))</f>
        <v>2.5006561638897917</v>
      </c>
      <c r="AA4" s="6">
        <f t="shared" ref="AA4:AA31" si="4">SQRT(SUMXMY2($T$3:$X$3,B4:F4))</f>
        <v>0.828325086532813</v>
      </c>
      <c r="AB4">
        <f t="shared" ref="AB4:AB31" si="5">IF(Z4&lt;AA4, 1, 2)</f>
        <v>2</v>
      </c>
      <c r="AK4" s="6">
        <f t="shared" ref="AK4:AK31" si="6">SQRT(SUMXMY2($AE$2:$AI$2,$B4:$F4))</f>
        <v>2.3560796062763072</v>
      </c>
      <c r="AL4" s="6">
        <f t="shared" ref="AL4:AL31" si="7">SQRT(SUMXMY2($AE$3:$AI$3,$B4:$F4))</f>
        <v>0.86869154479597144</v>
      </c>
      <c r="AM4">
        <f t="shared" ref="AM4:AM31" si="8">IF(AK4&lt;AL4, 1, 2)</f>
        <v>2</v>
      </c>
      <c r="AV4" s="6">
        <f t="shared" ref="AV4:AV31" si="9">SQRT(SUMXMY2($AP$2:$AT$2,$B4:$F4))</f>
        <v>2.2254887103735213</v>
      </c>
      <c r="AW4" s="6">
        <f t="shared" ref="AW4:AW31" si="10">SQRT(SUMXMY2($AP$3:$AT$3,$B4:$F4))</f>
        <v>0.92411520908790712</v>
      </c>
      <c r="AX4">
        <f t="shared" ref="AX4:AX31" si="11">IF(AV4&lt;AW4, 1, 2)</f>
        <v>2</v>
      </c>
      <c r="AY4" s="1"/>
      <c r="BG4" s="6">
        <f t="shared" ref="BG4:BG31" si="12">SQRT(SUMXMY2($BA$2:$BE$2,$B4:$F4))</f>
        <v>2.023171554885018</v>
      </c>
      <c r="BH4" s="6">
        <f t="shared" ref="BH4:BH31" si="13">SQRT(SUMXMY2($BA$3:$BE$3,$B4:$F4))</f>
        <v>0.92411520908790712</v>
      </c>
      <c r="BI4" s="8">
        <f t="shared" ref="BI4:BI31" si="14">IF($BG4&lt;$BH4, 1, 2)</f>
        <v>2</v>
      </c>
      <c r="BJ4" s="1">
        <v>2</v>
      </c>
      <c r="BL4" s="6"/>
      <c r="BM4" s="6"/>
      <c r="BN4" s="6"/>
      <c r="BO4" s="6"/>
      <c r="BP4" s="6"/>
      <c r="BR4" s="6">
        <f t="shared" ref="BR4:BR31" si="15">SQRT(SUMXMY2($BL$2:$BP$2,$B4:$F4))</f>
        <v>2.1025761451802354</v>
      </c>
      <c r="BS4" s="6">
        <f t="shared" ref="BS4:BS31" si="16">SQRT(SUMXMY2($BL$3:$BP$3,$B4:$F4))</f>
        <v>0.77514211670080924</v>
      </c>
      <c r="BT4" s="7">
        <f t="shared" ref="BT4:BT31" si="17">IF(BR4&lt;BS4, 1, 2)</f>
        <v>2</v>
      </c>
      <c r="BU4" s="1">
        <v>2</v>
      </c>
    </row>
    <row r="5" spans="1:80" x14ac:dyDescent="0.25">
      <c r="A5" s="1">
        <v>3</v>
      </c>
      <c r="B5" s="11">
        <v>38.200000000000003</v>
      </c>
      <c r="C5" s="11">
        <v>37.4</v>
      </c>
      <c r="D5" s="11">
        <v>36.700000000000003</v>
      </c>
      <c r="E5" s="11">
        <v>34.9</v>
      </c>
      <c r="F5" s="11">
        <v>36</v>
      </c>
      <c r="G5" s="8">
        <f t="shared" si="0"/>
        <v>1</v>
      </c>
      <c r="O5" s="6">
        <f t="shared" ref="O5:O31" si="18">SQRT(SUMXMY2($I$2:$M$2,B5:F5))</f>
        <v>1.0862780491200252</v>
      </c>
      <c r="P5" s="6">
        <f t="shared" si="1"/>
        <v>1.9416487838947574</v>
      </c>
      <c r="Q5">
        <f t="shared" si="2"/>
        <v>1</v>
      </c>
      <c r="Z5" s="6">
        <f t="shared" si="3"/>
        <v>0.6448110188264492</v>
      </c>
      <c r="AA5" s="6">
        <f t="shared" si="4"/>
        <v>1.839494902574784</v>
      </c>
      <c r="AB5">
        <f t="shared" si="5"/>
        <v>1</v>
      </c>
      <c r="AK5" s="6">
        <f t="shared" si="6"/>
        <v>0.47492689495917229</v>
      </c>
      <c r="AL5" s="6">
        <f t="shared" si="7"/>
        <v>1.9101374296107609</v>
      </c>
      <c r="AM5">
        <f t="shared" si="8"/>
        <v>1</v>
      </c>
      <c r="AV5" s="6">
        <f t="shared" si="9"/>
        <v>0.35327043465311581</v>
      </c>
      <c r="AW5" s="6">
        <f t="shared" si="10"/>
        <v>1.9795771674205689</v>
      </c>
      <c r="AX5">
        <f t="shared" si="11"/>
        <v>1</v>
      </c>
      <c r="AY5" s="1"/>
      <c r="BG5" s="6">
        <f t="shared" si="12"/>
        <v>0.21647056181437507</v>
      </c>
      <c r="BH5" s="6">
        <f t="shared" si="13"/>
        <v>1.9795771674205689</v>
      </c>
      <c r="BI5" s="8">
        <f t="shared" si="14"/>
        <v>1</v>
      </c>
      <c r="BJ5" s="1">
        <v>3</v>
      </c>
      <c r="BR5" s="6">
        <f t="shared" si="15"/>
        <v>0.25921049871606061</v>
      </c>
      <c r="BS5" s="6">
        <f t="shared" si="16"/>
        <v>1.941866447797945</v>
      </c>
      <c r="BT5" s="7">
        <f t="shared" si="17"/>
        <v>1</v>
      </c>
      <c r="BU5" s="1">
        <v>3</v>
      </c>
    </row>
    <row r="6" spans="1:80" x14ac:dyDescent="0.25">
      <c r="A6" s="1">
        <v>4</v>
      </c>
      <c r="B6" s="11">
        <v>37.4</v>
      </c>
      <c r="C6" s="11">
        <v>36.9</v>
      </c>
      <c r="D6" s="11">
        <v>36.799999999999997</v>
      </c>
      <c r="E6" s="11">
        <v>35</v>
      </c>
      <c r="F6" s="11">
        <v>37</v>
      </c>
      <c r="G6" s="8">
        <f t="shared" si="0"/>
        <v>1</v>
      </c>
      <c r="O6" s="6">
        <f t="shared" si="18"/>
        <v>1.2041594578792296</v>
      </c>
      <c r="P6" s="6">
        <f t="shared" si="1"/>
        <v>3.0099833886584846</v>
      </c>
      <c r="Q6">
        <f t="shared" si="2"/>
        <v>1</v>
      </c>
      <c r="Z6" s="6">
        <f t="shared" si="3"/>
        <v>1.1217313626711143</v>
      </c>
      <c r="AA6" s="6">
        <f t="shared" si="4"/>
        <v>3.0038750483537826</v>
      </c>
      <c r="AB6">
        <f t="shared" si="5"/>
        <v>1</v>
      </c>
      <c r="AK6" s="6">
        <f t="shared" si="6"/>
        <v>1.1547005383792555</v>
      </c>
      <c r="AL6" s="6">
        <f t="shared" si="7"/>
        <v>3.0673482032531019</v>
      </c>
      <c r="AM6">
        <f t="shared" si="8"/>
        <v>1</v>
      </c>
      <c r="AV6" s="6">
        <f t="shared" si="9"/>
        <v>1.2193440859740956</v>
      </c>
      <c r="AW6" s="6">
        <f t="shared" si="10"/>
        <v>3.1288621563360408</v>
      </c>
      <c r="AX6">
        <f t="shared" si="11"/>
        <v>1</v>
      </c>
      <c r="AY6" s="1"/>
      <c r="BG6" s="6">
        <f t="shared" si="12"/>
        <v>1.3288906701542977</v>
      </c>
      <c r="BH6" s="6">
        <f t="shared" si="13"/>
        <v>3.1288621563360408</v>
      </c>
      <c r="BI6" s="8">
        <f t="shared" si="14"/>
        <v>1</v>
      </c>
      <c r="BJ6" s="1">
        <v>4</v>
      </c>
      <c r="BR6" s="6">
        <f t="shared" si="15"/>
        <v>1.2317427014781277</v>
      </c>
      <c r="BS6" s="6">
        <f t="shared" si="16"/>
        <v>3.1264952079301889</v>
      </c>
      <c r="BT6" s="7">
        <f t="shared" si="17"/>
        <v>1</v>
      </c>
      <c r="BU6" s="1">
        <v>4</v>
      </c>
    </row>
    <row r="7" spans="1:80" x14ac:dyDescent="0.25">
      <c r="A7" s="1">
        <v>5</v>
      </c>
      <c r="B7" s="11">
        <v>39</v>
      </c>
      <c r="C7" s="11">
        <v>37.799999999999997</v>
      </c>
      <c r="D7" s="11">
        <v>36.9</v>
      </c>
      <c r="E7" s="11">
        <v>34.4</v>
      </c>
      <c r="F7" s="11">
        <v>36</v>
      </c>
      <c r="G7" s="8">
        <f t="shared" si="0"/>
        <v>1</v>
      </c>
      <c r="O7" s="6">
        <f t="shared" si="18"/>
        <v>1.8788294228055937</v>
      </c>
      <c r="P7" s="6">
        <f t="shared" si="1"/>
        <v>1.2000000000000017</v>
      </c>
      <c r="Q7">
        <f t="shared" si="2"/>
        <v>2</v>
      </c>
      <c r="Z7" s="6">
        <f t="shared" si="3"/>
        <v>1.6041450214989916</v>
      </c>
      <c r="AA7" s="6">
        <f t="shared" si="4"/>
        <v>1.4865839945287658</v>
      </c>
      <c r="AB7">
        <f t="shared" si="5"/>
        <v>2</v>
      </c>
      <c r="AK7" s="6">
        <f t="shared" si="6"/>
        <v>1.4422205101855945</v>
      </c>
      <c r="AL7" s="6">
        <f t="shared" si="7"/>
        <v>1.5635296607356117</v>
      </c>
      <c r="AM7">
        <f t="shared" si="8"/>
        <v>1</v>
      </c>
      <c r="AV7" s="6">
        <f t="shared" si="9"/>
        <v>1.2979984591670339</v>
      </c>
      <c r="AW7" s="6">
        <f t="shared" si="10"/>
        <v>1.6458206955111623</v>
      </c>
      <c r="AX7">
        <f t="shared" si="11"/>
        <v>1</v>
      </c>
      <c r="AY7" s="1"/>
      <c r="BG7" s="6">
        <f t="shared" si="12"/>
        <v>1.1194744930081522</v>
      </c>
      <c r="BH7" s="6">
        <f t="shared" si="13"/>
        <v>1.6458206955111623</v>
      </c>
      <c r="BI7" s="8">
        <f t="shared" si="14"/>
        <v>1</v>
      </c>
      <c r="BJ7" s="1">
        <v>5</v>
      </c>
      <c r="BR7" s="6">
        <f t="shared" si="15"/>
        <v>1.1904579298087841</v>
      </c>
      <c r="BS7" s="6">
        <f t="shared" si="16"/>
        <v>1.5088798219064485</v>
      </c>
      <c r="BT7" s="7">
        <f t="shared" si="17"/>
        <v>1</v>
      </c>
      <c r="BU7" s="1">
        <v>5</v>
      </c>
    </row>
    <row r="8" spans="1:80" x14ac:dyDescent="0.25">
      <c r="A8" s="1">
        <v>6</v>
      </c>
      <c r="B8" s="11">
        <v>37.4</v>
      </c>
      <c r="C8" s="11">
        <v>36.9</v>
      </c>
      <c r="D8" s="11">
        <v>36</v>
      </c>
      <c r="E8" s="11">
        <v>34.1</v>
      </c>
      <c r="F8" s="11">
        <v>36</v>
      </c>
      <c r="G8" s="8">
        <f t="shared" si="0"/>
        <v>1</v>
      </c>
      <c r="O8" s="6">
        <f t="shared" si="18"/>
        <v>0.58309518948452854</v>
      </c>
      <c r="P8" s="6">
        <f t="shared" si="1"/>
        <v>3.1606961258558233</v>
      </c>
      <c r="Q8">
        <f t="shared" si="2"/>
        <v>1</v>
      </c>
      <c r="Z8" s="6">
        <f t="shared" si="3"/>
        <v>1.0226344654860797</v>
      </c>
      <c r="AA8" s="6">
        <f t="shared" si="4"/>
        <v>3.1058973968010837</v>
      </c>
      <c r="AB8">
        <f t="shared" si="5"/>
        <v>1</v>
      </c>
      <c r="AK8" s="6">
        <f t="shared" si="6"/>
        <v>1.0806376718298161</v>
      </c>
      <c r="AL8" s="6">
        <f t="shared" si="7"/>
        <v>3.1705874849939115</v>
      </c>
      <c r="AM8">
        <f t="shared" si="8"/>
        <v>1</v>
      </c>
      <c r="AV8" s="6">
        <f t="shared" si="9"/>
        <v>1.1361337949379011</v>
      </c>
      <c r="AW8" s="6">
        <f t="shared" si="10"/>
        <v>3.2391989707795301</v>
      </c>
      <c r="AX8">
        <f t="shared" si="11"/>
        <v>1</v>
      </c>
      <c r="AY8" s="1"/>
      <c r="BG8" s="6">
        <f t="shared" si="12"/>
        <v>1.2931798210561363</v>
      </c>
      <c r="BH8" s="6">
        <f t="shared" si="13"/>
        <v>3.2391989707795301</v>
      </c>
      <c r="BI8" s="8">
        <f t="shared" si="14"/>
        <v>1</v>
      </c>
      <c r="BJ8" s="1">
        <v>6</v>
      </c>
      <c r="BR8" s="6">
        <f t="shared" si="15"/>
        <v>1.2372657136933014</v>
      </c>
      <c r="BS8" s="6">
        <f t="shared" si="16"/>
        <v>3.1743347108707649</v>
      </c>
      <c r="BT8" s="7">
        <f t="shared" si="17"/>
        <v>1</v>
      </c>
      <c r="BU8" s="1">
        <v>6</v>
      </c>
    </row>
    <row r="9" spans="1:80" x14ac:dyDescent="0.25">
      <c r="A9" s="1">
        <v>7</v>
      </c>
      <c r="B9" s="10">
        <v>40.1</v>
      </c>
      <c r="C9" s="10">
        <v>38</v>
      </c>
      <c r="D9" s="10">
        <v>36.299999999999997</v>
      </c>
      <c r="E9" s="10">
        <v>33.9</v>
      </c>
      <c r="F9" s="10">
        <v>37</v>
      </c>
      <c r="G9" s="8">
        <f t="shared" si="0"/>
        <v>2</v>
      </c>
      <c r="O9" s="6">
        <f t="shared" si="18"/>
        <v>3.1288975694324059</v>
      </c>
      <c r="P9" s="6">
        <f t="shared" si="1"/>
        <v>1.6911534525287792</v>
      </c>
      <c r="Q9">
        <f t="shared" si="2"/>
        <v>2</v>
      </c>
      <c r="Z9" s="6">
        <f t="shared" si="3"/>
        <v>2.8667544802441691</v>
      </c>
      <c r="AA9" s="6">
        <f t="shared" si="4"/>
        <v>2.3037089290819632</v>
      </c>
      <c r="AB9">
        <f t="shared" si="5"/>
        <v>2</v>
      </c>
      <c r="AK9" s="6">
        <f t="shared" si="6"/>
        <v>2.7475241379993167</v>
      </c>
      <c r="AL9" s="6">
        <f t="shared" si="7"/>
        <v>2.3438483312706118</v>
      </c>
      <c r="AM9">
        <f t="shared" si="8"/>
        <v>2</v>
      </c>
      <c r="AV9" s="6">
        <f t="shared" si="9"/>
        <v>2.6254142530275097</v>
      </c>
      <c r="AW9" s="6">
        <f t="shared" si="10"/>
        <v>2.4015980367650855</v>
      </c>
      <c r="AX9">
        <f t="shared" si="11"/>
        <v>2</v>
      </c>
      <c r="AY9" s="1"/>
      <c r="BG9" s="6">
        <f t="shared" si="12"/>
        <v>2.4732285588138079</v>
      </c>
      <c r="BH9" s="6">
        <f t="shared" si="13"/>
        <v>2.4015980367650855</v>
      </c>
      <c r="BI9" s="8">
        <f t="shared" si="14"/>
        <v>2</v>
      </c>
      <c r="BJ9" s="1">
        <v>7</v>
      </c>
      <c r="BR9" s="6">
        <f t="shared" si="15"/>
        <v>2.4988923165909616</v>
      </c>
      <c r="BS9" s="6">
        <f t="shared" si="16"/>
        <v>2.2632090363802617</v>
      </c>
      <c r="BT9" s="7">
        <f t="shared" si="17"/>
        <v>2</v>
      </c>
      <c r="BU9" s="1">
        <v>7</v>
      </c>
    </row>
    <row r="10" spans="1:80" x14ac:dyDescent="0.25">
      <c r="A10" s="1">
        <v>8</v>
      </c>
      <c r="B10" s="10">
        <v>38.299999999999997</v>
      </c>
      <c r="C10" s="10">
        <v>37.9</v>
      </c>
      <c r="D10" s="10">
        <v>37.200000000000003</v>
      </c>
      <c r="E10" s="10">
        <v>36</v>
      </c>
      <c r="F10" s="10">
        <v>35.1</v>
      </c>
      <c r="G10" s="8">
        <f t="shared" si="0"/>
        <v>2</v>
      </c>
      <c r="O10" s="6">
        <f t="shared" si="18"/>
        <v>2.3811761799581324</v>
      </c>
      <c r="P10" s="6">
        <f t="shared" si="1"/>
        <v>2.1725560982400451</v>
      </c>
      <c r="Q10">
        <f t="shared" si="2"/>
        <v>2</v>
      </c>
      <c r="Z10" s="6">
        <f t="shared" si="3"/>
        <v>1.9450658729205028</v>
      </c>
      <c r="AA10" s="6">
        <f t="shared" si="4"/>
        <v>1.6458978072276351</v>
      </c>
      <c r="AB10">
        <f t="shared" si="5"/>
        <v>2</v>
      </c>
      <c r="AK10" s="6">
        <f t="shared" si="6"/>
        <v>1.8553226733434374</v>
      </c>
      <c r="AL10" s="6">
        <f t="shared" si="7"/>
        <v>1.6851186901817947</v>
      </c>
      <c r="AM10">
        <f t="shared" si="8"/>
        <v>2</v>
      </c>
      <c r="AV10" s="6">
        <f t="shared" si="9"/>
        <v>1.8184608876739707</v>
      </c>
      <c r="AW10" s="6">
        <f t="shared" si="10"/>
        <v>1.707657513327977</v>
      </c>
      <c r="AX10">
        <f t="shared" si="11"/>
        <v>2</v>
      </c>
      <c r="AY10" s="1"/>
      <c r="BG10" s="6">
        <f t="shared" si="12"/>
        <v>1.739525916226357</v>
      </c>
      <c r="BH10" s="6">
        <f t="shared" si="13"/>
        <v>1.707657513327977</v>
      </c>
      <c r="BI10" s="8">
        <f t="shared" si="14"/>
        <v>2</v>
      </c>
      <c r="BJ10" s="1">
        <v>8</v>
      </c>
      <c r="BR10" s="6">
        <f t="shared" si="15"/>
        <v>1.7936527207474231</v>
      </c>
      <c r="BS10" s="6">
        <f t="shared" si="16"/>
        <v>1.7878481078209534</v>
      </c>
      <c r="BT10" s="7">
        <f t="shared" si="17"/>
        <v>2</v>
      </c>
      <c r="BU10" s="1">
        <v>8</v>
      </c>
    </row>
    <row r="11" spans="1:80" x14ac:dyDescent="0.25">
      <c r="A11" s="1">
        <v>9</v>
      </c>
      <c r="B11" s="10">
        <v>39</v>
      </c>
      <c r="C11" s="10">
        <v>38</v>
      </c>
      <c r="D11" s="10">
        <v>36.6</v>
      </c>
      <c r="E11" s="10">
        <v>36</v>
      </c>
      <c r="F11" s="10">
        <v>34.5</v>
      </c>
      <c r="G11" s="8">
        <f t="shared" si="0"/>
        <v>2</v>
      </c>
      <c r="O11" s="6">
        <f t="shared" si="18"/>
        <v>2.9308701779505713</v>
      </c>
      <c r="P11" s="6">
        <f t="shared" si="1"/>
        <v>2.1213203435596424</v>
      </c>
      <c r="Q11">
        <f t="shared" si="2"/>
        <v>2</v>
      </c>
      <c r="Z11" s="6">
        <f t="shared" si="3"/>
        <v>2.4603416937490623</v>
      </c>
      <c r="AA11" s="6">
        <f t="shared" si="4"/>
        <v>1.3957174538151853</v>
      </c>
      <c r="AB11">
        <f t="shared" si="5"/>
        <v>2</v>
      </c>
      <c r="AK11" s="6">
        <f t="shared" si="6"/>
        <v>2.3772065772900599</v>
      </c>
      <c r="AL11" s="6">
        <f t="shared" si="7"/>
        <v>1.3980790392534987</v>
      </c>
      <c r="AM11">
        <f t="shared" si="8"/>
        <v>2</v>
      </c>
      <c r="AV11" s="6">
        <f t="shared" si="9"/>
        <v>2.3222402976436363</v>
      </c>
      <c r="AW11" s="6">
        <f t="shared" si="10"/>
        <v>1.3903007905085265</v>
      </c>
      <c r="AX11">
        <f t="shared" si="11"/>
        <v>2</v>
      </c>
      <c r="AY11" s="1"/>
      <c r="BG11" s="6">
        <f t="shared" si="12"/>
        <v>2.214116990943972</v>
      </c>
      <c r="BH11" s="6">
        <f t="shared" si="13"/>
        <v>1.3903007905085265</v>
      </c>
      <c r="BI11" s="8">
        <f t="shared" si="14"/>
        <v>2</v>
      </c>
      <c r="BJ11" s="1">
        <v>9</v>
      </c>
      <c r="BR11" s="6">
        <f t="shared" si="15"/>
        <v>2.290873015588974</v>
      </c>
      <c r="BS11" s="6">
        <f t="shared" si="16"/>
        <v>1.4719776890144742</v>
      </c>
      <c r="BT11" s="7">
        <f t="shared" si="17"/>
        <v>2</v>
      </c>
      <c r="BU11" s="1">
        <v>9</v>
      </c>
    </row>
    <row r="12" spans="1:80" x14ac:dyDescent="0.25">
      <c r="A12" s="1">
        <v>10</v>
      </c>
      <c r="B12" s="11">
        <v>38.6</v>
      </c>
      <c r="C12" s="11">
        <v>38.1</v>
      </c>
      <c r="D12" s="11">
        <v>37.1</v>
      </c>
      <c r="E12" s="11">
        <v>34.6</v>
      </c>
      <c r="F12" s="11">
        <v>36</v>
      </c>
      <c r="G12" s="8">
        <f t="shared" si="0"/>
        <v>1</v>
      </c>
      <c r="O12" s="6">
        <f t="shared" si="18"/>
        <v>1.8110770276274879</v>
      </c>
      <c r="P12" s="6">
        <f t="shared" si="1"/>
        <v>1.4594519519326408</v>
      </c>
      <c r="Q12">
        <f t="shared" si="2"/>
        <v>2</v>
      </c>
      <c r="Z12" s="6">
        <f t="shared" si="3"/>
        <v>1.5718718936351046</v>
      </c>
      <c r="AA12" s="6">
        <f t="shared" si="4"/>
        <v>1.6370497771262462</v>
      </c>
      <c r="AB12">
        <f t="shared" si="5"/>
        <v>1</v>
      </c>
      <c r="AK12" s="6">
        <f t="shared" si="6"/>
        <v>1.3972194610089843</v>
      </c>
      <c r="AL12" s="6">
        <f t="shared" si="7"/>
        <v>1.7189022659825688</v>
      </c>
      <c r="AM12">
        <f t="shared" si="8"/>
        <v>1</v>
      </c>
      <c r="AV12" s="6">
        <f t="shared" si="9"/>
        <v>1.2660173774478789</v>
      </c>
      <c r="AW12" s="6">
        <f t="shared" si="10"/>
        <v>1.796719078204315</v>
      </c>
      <c r="AX12">
        <f t="shared" si="11"/>
        <v>1</v>
      </c>
      <c r="AY12" s="1"/>
      <c r="BG12" s="6">
        <f t="shared" si="12"/>
        <v>1.1141835390444816</v>
      </c>
      <c r="BH12" s="6">
        <f t="shared" si="13"/>
        <v>1.796719078204315</v>
      </c>
      <c r="BI12" s="8">
        <f t="shared" si="14"/>
        <v>1</v>
      </c>
      <c r="BJ12" s="1">
        <v>10</v>
      </c>
      <c r="BR12" s="6">
        <f t="shared" si="15"/>
        <v>1.1591176467504349</v>
      </c>
      <c r="BS12" s="6">
        <f t="shared" si="16"/>
        <v>1.7096980795759338</v>
      </c>
      <c r="BT12" s="7">
        <f t="shared" si="17"/>
        <v>1</v>
      </c>
      <c r="BU12" s="1">
        <v>10</v>
      </c>
    </row>
    <row r="13" spans="1:80" x14ac:dyDescent="0.25">
      <c r="A13" s="1">
        <v>11</v>
      </c>
      <c r="B13" s="10">
        <v>39.299999999999997</v>
      </c>
      <c r="C13" s="10">
        <v>37.5</v>
      </c>
      <c r="D13" s="10">
        <v>36.200000000000003</v>
      </c>
      <c r="E13" s="10">
        <v>35.200000000000003</v>
      </c>
      <c r="F13" s="10">
        <v>36</v>
      </c>
      <c r="G13" s="8">
        <f t="shared" si="0"/>
        <v>2</v>
      </c>
      <c r="O13" s="6">
        <f t="shared" si="18"/>
        <v>2.1679483388678804</v>
      </c>
      <c r="P13" s="6">
        <f t="shared" si="1"/>
        <v>1.2609520212918501</v>
      </c>
      <c r="Q13">
        <f t="shared" si="2"/>
        <v>2</v>
      </c>
      <c r="Z13" s="6">
        <f t="shared" si="3"/>
        <v>1.6111428397258869</v>
      </c>
      <c r="AA13" s="6">
        <f t="shared" si="4"/>
        <v>1.0428571428571363</v>
      </c>
      <c r="AB13">
        <f t="shared" si="5"/>
        <v>2</v>
      </c>
      <c r="AK13" s="6">
        <f t="shared" si="6"/>
        <v>1.5125401739384536</v>
      </c>
      <c r="AL13" s="6">
        <f t="shared" si="7"/>
        <v>1.0870257586644403</v>
      </c>
      <c r="AM13">
        <f t="shared" si="8"/>
        <v>2</v>
      </c>
      <c r="AV13" s="6">
        <f t="shared" si="9"/>
        <v>1.4152031656267552</v>
      </c>
      <c r="AW13" s="6">
        <f t="shared" si="10"/>
        <v>1.1446854192926872</v>
      </c>
      <c r="AX13">
        <f t="shared" si="11"/>
        <v>2</v>
      </c>
      <c r="AY13" s="1"/>
      <c r="BG13" s="6">
        <f t="shared" si="12"/>
        <v>1.2473774141065455</v>
      </c>
      <c r="BH13" s="6">
        <f t="shared" si="13"/>
        <v>1.1446854192926872</v>
      </c>
      <c r="BI13" s="8">
        <f t="shared" si="14"/>
        <v>2</v>
      </c>
      <c r="BJ13" s="1">
        <v>11</v>
      </c>
      <c r="BR13" s="6">
        <f t="shared" si="15"/>
        <v>1.304505859392769</v>
      </c>
      <c r="BS13" s="6">
        <f t="shared" si="16"/>
        <v>1.1137898548496217</v>
      </c>
      <c r="BT13" s="7">
        <f t="shared" si="17"/>
        <v>2</v>
      </c>
      <c r="BU13" s="1">
        <v>11</v>
      </c>
    </row>
    <row r="14" spans="1:80" x14ac:dyDescent="0.25">
      <c r="A14" s="1">
        <v>12</v>
      </c>
      <c r="B14" s="10">
        <v>41.5</v>
      </c>
      <c r="C14" s="10">
        <v>38.1</v>
      </c>
      <c r="D14" s="10">
        <v>37.1</v>
      </c>
      <c r="E14" s="10">
        <v>36</v>
      </c>
      <c r="F14" s="10">
        <v>35</v>
      </c>
      <c r="G14" s="8">
        <f t="shared" si="0"/>
        <v>2</v>
      </c>
      <c r="O14" s="6">
        <f t="shared" si="18"/>
        <v>4.7085029467974246</v>
      </c>
      <c r="P14" s="6">
        <f t="shared" si="1"/>
        <v>2.0639767440550294</v>
      </c>
      <c r="Q14">
        <f t="shared" si="2"/>
        <v>2</v>
      </c>
      <c r="Z14" s="6">
        <f t="shared" si="3"/>
        <v>4.1789090980781118</v>
      </c>
      <c r="AA14" s="6">
        <f t="shared" si="4"/>
        <v>1.8937060091206379</v>
      </c>
      <c r="AB14">
        <f t="shared" si="5"/>
        <v>2</v>
      </c>
      <c r="AK14" s="6">
        <f t="shared" si="6"/>
        <v>4.0672130780452402</v>
      </c>
      <c r="AL14" s="6">
        <f t="shared" si="7"/>
        <v>1.8269168016086534</v>
      </c>
      <c r="AM14">
        <f t="shared" si="8"/>
        <v>2</v>
      </c>
      <c r="AV14" s="6">
        <f t="shared" si="9"/>
        <v>3.9616663160846857</v>
      </c>
      <c r="AW14" s="6">
        <f t="shared" si="10"/>
        <v>1.7679275627230913</v>
      </c>
      <c r="AX14">
        <f t="shared" si="11"/>
        <v>2</v>
      </c>
      <c r="AY14" s="1"/>
      <c r="BG14" s="6">
        <f t="shared" si="12"/>
        <v>3.7743807986507063</v>
      </c>
      <c r="BH14" s="6">
        <f t="shared" si="13"/>
        <v>1.7679275627230913</v>
      </c>
      <c r="BI14" s="8">
        <f t="shared" si="14"/>
        <v>2</v>
      </c>
      <c r="BJ14" s="1">
        <v>12</v>
      </c>
      <c r="BR14" s="6">
        <f t="shared" si="15"/>
        <v>3.8679227559868581</v>
      </c>
      <c r="BS14" s="6">
        <f t="shared" si="16"/>
        <v>1.7723773558583884</v>
      </c>
      <c r="BT14" s="7">
        <f t="shared" si="17"/>
        <v>2</v>
      </c>
      <c r="BU14" s="1">
        <v>12</v>
      </c>
    </row>
    <row r="15" spans="1:80" x14ac:dyDescent="0.25">
      <c r="A15" s="1">
        <v>13</v>
      </c>
      <c r="B15" s="11">
        <v>38</v>
      </c>
      <c r="C15" s="11">
        <v>37</v>
      </c>
      <c r="D15" s="11">
        <v>36.799999999999997</v>
      </c>
      <c r="E15" s="11">
        <v>35.1</v>
      </c>
      <c r="F15" s="11">
        <v>36</v>
      </c>
      <c r="G15" s="8">
        <f t="shared" si="0"/>
        <v>1</v>
      </c>
      <c r="O15" s="6">
        <f t="shared" si="18"/>
        <v>0.97467943448089855</v>
      </c>
      <c r="P15" s="6">
        <f t="shared" si="1"/>
        <v>2.2583179581272437</v>
      </c>
      <c r="Q15">
        <f t="shared" si="2"/>
        <v>1</v>
      </c>
      <c r="Z15" s="6">
        <f t="shared" si="3"/>
        <v>0.44528782826392022</v>
      </c>
      <c r="AA15" s="6">
        <f t="shared" si="4"/>
        <v>2.0847355825091047</v>
      </c>
      <c r="AB15">
        <f t="shared" si="5"/>
        <v>1</v>
      </c>
      <c r="AK15" s="6">
        <f t="shared" si="6"/>
        <v>0.38005847503305035</v>
      </c>
      <c r="AL15" s="6">
        <f t="shared" si="7"/>
        <v>2.1467708308061222</v>
      </c>
      <c r="AM15">
        <f t="shared" si="8"/>
        <v>1</v>
      </c>
      <c r="AV15" s="6">
        <f t="shared" si="9"/>
        <v>0.39597979746446915</v>
      </c>
      <c r="AW15" s="6">
        <f t="shared" si="10"/>
        <v>2.2077112401008394</v>
      </c>
      <c r="AX15">
        <f t="shared" si="11"/>
        <v>1</v>
      </c>
      <c r="AY15" s="1"/>
      <c r="BG15" s="6">
        <f t="shared" si="12"/>
        <v>0.44368852152408939</v>
      </c>
      <c r="BH15" s="6">
        <f t="shared" si="13"/>
        <v>2.2077112401008394</v>
      </c>
      <c r="BI15" s="8">
        <f t="shared" si="14"/>
        <v>1</v>
      </c>
      <c r="BJ15" s="1">
        <v>13</v>
      </c>
      <c r="BR15" s="6">
        <f t="shared" si="15"/>
        <v>0.45217564056166981</v>
      </c>
      <c r="BS15" s="6">
        <f t="shared" si="16"/>
        <v>2.1918074514559946</v>
      </c>
      <c r="BT15" s="7">
        <f t="shared" si="17"/>
        <v>1</v>
      </c>
      <c r="BU15" s="1">
        <v>13</v>
      </c>
    </row>
    <row r="16" spans="1:80" x14ac:dyDescent="0.25">
      <c r="A16" s="1">
        <v>14</v>
      </c>
      <c r="B16" s="11">
        <v>38.1</v>
      </c>
      <c r="C16" s="11">
        <v>37.4</v>
      </c>
      <c r="D16" s="11">
        <v>36.9</v>
      </c>
      <c r="E16" s="11">
        <v>34.700000000000003</v>
      </c>
      <c r="F16" s="11">
        <v>36</v>
      </c>
      <c r="G16" s="8">
        <f t="shared" si="0"/>
        <v>1</v>
      </c>
      <c r="O16" s="6">
        <f t="shared" si="18"/>
        <v>0.99498743710662263</v>
      </c>
      <c r="P16" s="6">
        <f t="shared" si="1"/>
        <v>2.0248456731316575</v>
      </c>
      <c r="Q16">
        <f t="shared" si="2"/>
        <v>1</v>
      </c>
      <c r="Z16" s="6">
        <f t="shared" si="3"/>
        <v>0.73707614939027732</v>
      </c>
      <c r="AA16" s="6">
        <f t="shared" si="4"/>
        <v>2.0039077470041811</v>
      </c>
      <c r="AB16">
        <f t="shared" si="5"/>
        <v>1</v>
      </c>
      <c r="AK16" s="6">
        <f t="shared" si="6"/>
        <v>0.57154760664940951</v>
      </c>
      <c r="AL16" s="6">
        <f t="shared" si="7"/>
        <v>2.0778895543315108</v>
      </c>
      <c r="AM16">
        <f t="shared" si="8"/>
        <v>1</v>
      </c>
      <c r="AV16" s="6">
        <f t="shared" si="9"/>
        <v>0.46130250378683063</v>
      </c>
      <c r="AW16" s="6">
        <f t="shared" si="10"/>
        <v>2.1504686083402955</v>
      </c>
      <c r="AX16">
        <f t="shared" si="11"/>
        <v>1</v>
      </c>
      <c r="AY16" s="1"/>
      <c r="BG16" s="6">
        <f t="shared" si="12"/>
        <v>0.39605492565075867</v>
      </c>
      <c r="BH16" s="6">
        <f t="shared" si="13"/>
        <v>2.1504686083402955</v>
      </c>
      <c r="BI16" s="8">
        <f t="shared" si="14"/>
        <v>1</v>
      </c>
      <c r="BJ16" s="1">
        <v>14</v>
      </c>
      <c r="BR16" s="6">
        <f t="shared" si="15"/>
        <v>0.42736942812883927</v>
      </c>
      <c r="BS16" s="6">
        <f t="shared" si="16"/>
        <v>2.0934260442324475</v>
      </c>
      <c r="BT16" s="7">
        <f t="shared" si="17"/>
        <v>1</v>
      </c>
      <c r="BU16" s="1">
        <v>14</v>
      </c>
    </row>
    <row r="17" spans="1:73" x14ac:dyDescent="0.25">
      <c r="A17" s="1">
        <v>15</v>
      </c>
      <c r="B17" s="11">
        <v>37.5</v>
      </c>
      <c r="C17" s="11">
        <v>36</v>
      </c>
      <c r="D17" s="11">
        <v>35</v>
      </c>
      <c r="E17" s="11">
        <v>36.4</v>
      </c>
      <c r="F17" s="11">
        <v>34.6</v>
      </c>
      <c r="G17" s="8">
        <f t="shared" si="0"/>
        <v>1</v>
      </c>
      <c r="O17" s="6">
        <f t="shared" si="18"/>
        <v>3.004995840263343</v>
      </c>
      <c r="P17" s="6">
        <f t="shared" si="1"/>
        <v>4.3104524124504611</v>
      </c>
      <c r="Q17">
        <f t="shared" si="2"/>
        <v>1</v>
      </c>
      <c r="Z17" s="6">
        <f t="shared" si="3"/>
        <v>2.7089262171569</v>
      </c>
      <c r="AA17" s="6">
        <f t="shared" si="4"/>
        <v>3.6814112940075341</v>
      </c>
      <c r="AB17">
        <f t="shared" si="5"/>
        <v>1</v>
      </c>
      <c r="AK17" s="6">
        <f t="shared" si="6"/>
        <v>2.8233156237146231</v>
      </c>
      <c r="AL17" s="6">
        <f t="shared" si="7"/>
        <v>3.6891225243951942</v>
      </c>
      <c r="AM17">
        <f t="shared" si="8"/>
        <v>1</v>
      </c>
      <c r="AV17" s="6">
        <f t="shared" si="9"/>
        <v>2.9142408960139163</v>
      </c>
      <c r="AW17" s="6">
        <f t="shared" si="10"/>
        <v>3.6971239851772433</v>
      </c>
      <c r="AX17">
        <f t="shared" si="11"/>
        <v>1</v>
      </c>
      <c r="AY17" s="1"/>
      <c r="BG17" s="6">
        <f t="shared" si="12"/>
        <v>3.0000826434897774</v>
      </c>
      <c r="BH17" s="6">
        <f t="shared" si="13"/>
        <v>3.6971239851772433</v>
      </c>
      <c r="BI17" s="8">
        <f t="shared" si="14"/>
        <v>1</v>
      </c>
      <c r="BJ17" s="1">
        <v>15</v>
      </c>
      <c r="BR17" s="6">
        <f t="shared" si="15"/>
        <v>3.0007437094689307</v>
      </c>
      <c r="BS17" s="6">
        <f t="shared" si="16"/>
        <v>3.7702537786005363</v>
      </c>
      <c r="BT17" s="7">
        <f t="shared" si="17"/>
        <v>1</v>
      </c>
      <c r="BU17" s="1">
        <v>15</v>
      </c>
    </row>
    <row r="18" spans="1:73" x14ac:dyDescent="0.25">
      <c r="A18" s="1">
        <v>16</v>
      </c>
      <c r="B18" s="10">
        <v>39.1</v>
      </c>
      <c r="C18" s="10">
        <v>37.1</v>
      </c>
      <c r="D18" s="10">
        <v>35</v>
      </c>
      <c r="E18" s="10">
        <v>36.700000000000003</v>
      </c>
      <c r="F18" s="10">
        <v>33.799999999999997</v>
      </c>
      <c r="G18" s="8">
        <f t="shared" si="0"/>
        <v>2</v>
      </c>
      <c r="O18" s="6">
        <f t="shared" si="18"/>
        <v>3.9127995093027756</v>
      </c>
      <c r="P18" s="6">
        <f t="shared" si="1"/>
        <v>3.7094473981982845</v>
      </c>
      <c r="Q18">
        <f t="shared" si="2"/>
        <v>2</v>
      </c>
      <c r="Z18" s="6">
        <f t="shared" si="3"/>
        <v>3.4479386958007292</v>
      </c>
      <c r="AA18" s="6">
        <f t="shared" si="4"/>
        <v>2.9439896110434849</v>
      </c>
      <c r="AB18">
        <f t="shared" si="5"/>
        <v>2</v>
      </c>
      <c r="AK18" s="6">
        <f t="shared" si="6"/>
        <v>3.4612136599753582</v>
      </c>
      <c r="AL18" s="6">
        <f t="shared" si="7"/>
        <v>2.9147255445410249</v>
      </c>
      <c r="AM18">
        <f t="shared" si="8"/>
        <v>2</v>
      </c>
      <c r="AV18" s="6">
        <f t="shared" si="9"/>
        <v>3.4668140994290462</v>
      </c>
      <c r="AW18" s="6">
        <f t="shared" si="10"/>
        <v>2.8859531808005601</v>
      </c>
      <c r="AX18">
        <f t="shared" si="11"/>
        <v>2</v>
      </c>
      <c r="AY18" s="1"/>
      <c r="BG18" s="6">
        <f t="shared" si="12"/>
        <v>3.4304181370557978</v>
      </c>
      <c r="BH18" s="6">
        <f t="shared" si="13"/>
        <v>2.8859531808005601</v>
      </c>
      <c r="BI18" s="8">
        <f t="shared" si="14"/>
        <v>2</v>
      </c>
      <c r="BJ18" s="1">
        <v>16</v>
      </c>
      <c r="BR18" s="6">
        <f t="shared" si="15"/>
        <v>3.4812365998970591</v>
      </c>
      <c r="BS18" s="6">
        <f t="shared" si="16"/>
        <v>2.9812729090484513</v>
      </c>
      <c r="BT18" s="7">
        <f t="shared" si="17"/>
        <v>2</v>
      </c>
      <c r="BU18" s="1">
        <v>16</v>
      </c>
    </row>
    <row r="19" spans="1:73" x14ac:dyDescent="0.25">
      <c r="A19" s="1">
        <v>17</v>
      </c>
      <c r="B19" s="10">
        <v>41.1</v>
      </c>
      <c r="C19" s="10">
        <v>39.200000000000003</v>
      </c>
      <c r="D19" s="10">
        <v>37.299999999999997</v>
      </c>
      <c r="E19" s="10">
        <v>36.5</v>
      </c>
      <c r="F19" s="10">
        <v>33.5</v>
      </c>
      <c r="G19" s="8">
        <f t="shared" si="0"/>
        <v>2</v>
      </c>
      <c r="O19" s="6">
        <f t="shared" si="18"/>
        <v>5.5027265968790458</v>
      </c>
      <c r="P19" s="6">
        <f t="shared" si="1"/>
        <v>3.3451457367355473</v>
      </c>
      <c r="Q19">
        <f t="shared" si="2"/>
        <v>2</v>
      </c>
      <c r="Z19" s="6">
        <f t="shared" si="3"/>
        <v>5.0463631706408156</v>
      </c>
      <c r="AA19" s="6">
        <f t="shared" si="4"/>
        <v>2.9682331719838535</v>
      </c>
      <c r="AB19">
        <f t="shared" si="5"/>
        <v>2</v>
      </c>
      <c r="AK19" s="6">
        <f t="shared" si="6"/>
        <v>4.9316438548531814</v>
      </c>
      <c r="AL19" s="6">
        <f t="shared" si="7"/>
        <v>2.9195247900985497</v>
      </c>
      <c r="AM19">
        <f t="shared" si="8"/>
        <v>2</v>
      </c>
      <c r="AV19" s="6">
        <f t="shared" si="9"/>
        <v>4.8395041068274773</v>
      </c>
      <c r="AW19" s="6">
        <f t="shared" si="10"/>
        <v>2.8640768649057993</v>
      </c>
      <c r="AX19">
        <f t="shared" si="11"/>
        <v>2</v>
      </c>
      <c r="AY19" s="1"/>
      <c r="BG19" s="6">
        <f t="shared" si="12"/>
        <v>4.6796994323203629</v>
      </c>
      <c r="BH19" s="6">
        <f t="shared" si="13"/>
        <v>2.8640768649057993</v>
      </c>
      <c r="BI19" s="8">
        <f t="shared" si="14"/>
        <v>2</v>
      </c>
      <c r="BJ19" s="1">
        <v>17</v>
      </c>
      <c r="BR19" s="6">
        <f t="shared" si="15"/>
        <v>4.7711166113403962</v>
      </c>
      <c r="BS19" s="6">
        <f t="shared" si="16"/>
        <v>2.905750330572646</v>
      </c>
      <c r="BT19" s="7">
        <f t="shared" si="17"/>
        <v>2</v>
      </c>
      <c r="BU19" s="1">
        <v>17</v>
      </c>
    </row>
    <row r="20" spans="1:73" x14ac:dyDescent="0.25">
      <c r="A20" s="1">
        <v>18</v>
      </c>
      <c r="B20" s="10">
        <v>40.4</v>
      </c>
      <c r="C20" s="10">
        <v>39.1</v>
      </c>
      <c r="D20" s="10">
        <v>38.9</v>
      </c>
      <c r="E20" s="10">
        <v>36</v>
      </c>
      <c r="F20" s="10">
        <v>35</v>
      </c>
      <c r="G20" s="8">
        <f t="shared" si="0"/>
        <v>2</v>
      </c>
      <c r="O20" s="6">
        <f t="shared" si="18"/>
        <v>4.8124837662063866</v>
      </c>
      <c r="P20" s="6">
        <f t="shared" si="1"/>
        <v>2.5709920264364867</v>
      </c>
      <c r="Q20">
        <f t="shared" si="2"/>
        <v>2</v>
      </c>
      <c r="Z20" s="6">
        <f t="shared" si="3"/>
        <v>4.4233224221166605</v>
      </c>
      <c r="AA20" s="6">
        <f t="shared" si="4"/>
        <v>2.594119461843063</v>
      </c>
      <c r="AB20">
        <f t="shared" si="5"/>
        <v>2</v>
      </c>
      <c r="AK20" s="6">
        <f t="shared" si="6"/>
        <v>4.2787589062458062</v>
      </c>
      <c r="AL20" s="6">
        <f t="shared" si="7"/>
        <v>2.5854641749596921</v>
      </c>
      <c r="AM20">
        <f t="shared" si="8"/>
        <v>2</v>
      </c>
      <c r="AV20" s="6">
        <f t="shared" si="9"/>
        <v>4.1726250730205807</v>
      </c>
      <c r="AW20" s="6">
        <f t="shared" si="10"/>
        <v>2.5655182042834297</v>
      </c>
      <c r="AX20">
        <f t="shared" si="11"/>
        <v>2</v>
      </c>
      <c r="AY20" s="1"/>
      <c r="BG20" s="6">
        <f t="shared" si="12"/>
        <v>4.0024475982652774</v>
      </c>
      <c r="BH20" s="6">
        <f t="shared" si="13"/>
        <v>2.5655182042834297</v>
      </c>
      <c r="BI20" s="8">
        <f t="shared" si="14"/>
        <v>2</v>
      </c>
      <c r="BJ20" s="1">
        <v>18</v>
      </c>
      <c r="BR20" s="6">
        <f t="shared" si="15"/>
        <v>4.0843280398604209</v>
      </c>
      <c r="BS20" s="6">
        <f t="shared" si="16"/>
        <v>2.5740871520138477</v>
      </c>
      <c r="BT20" s="7">
        <f t="shared" si="17"/>
        <v>2</v>
      </c>
      <c r="BU20" s="1">
        <v>18</v>
      </c>
    </row>
    <row r="21" spans="1:73" x14ac:dyDescent="0.25">
      <c r="A21" s="1">
        <v>19</v>
      </c>
      <c r="B21" s="10">
        <v>39.200000000000003</v>
      </c>
      <c r="C21" s="10">
        <v>38</v>
      </c>
      <c r="D21" s="10">
        <v>37.9</v>
      </c>
      <c r="E21" s="10">
        <v>35.1</v>
      </c>
      <c r="F21" s="10">
        <v>36.5</v>
      </c>
      <c r="G21" s="8">
        <f t="shared" si="0"/>
        <v>2</v>
      </c>
      <c r="O21" s="6">
        <f t="shared" si="18"/>
        <v>2.6739483914241911</v>
      </c>
      <c r="P21" s="6">
        <f t="shared" si="1"/>
        <v>1.2409673645990822</v>
      </c>
      <c r="Q21">
        <f t="shared" si="2"/>
        <v>2</v>
      </c>
      <c r="Z21" s="6">
        <f t="shared" si="3"/>
        <v>2.3180339190788404</v>
      </c>
      <c r="AA21" s="6">
        <f t="shared" si="4"/>
        <v>1.6299075554938007</v>
      </c>
      <c r="AB21">
        <f t="shared" si="5"/>
        <v>2</v>
      </c>
      <c r="AK21" s="6">
        <f t="shared" si="6"/>
        <v>2.1679483388678857</v>
      </c>
      <c r="AL21" s="6">
        <f t="shared" si="7"/>
        <v>1.6895635531106883</v>
      </c>
      <c r="AM21">
        <f t="shared" si="8"/>
        <v>2</v>
      </c>
      <c r="AV21" s="6">
        <f t="shared" si="9"/>
        <v>2.0554318281081492</v>
      </c>
      <c r="AW21" s="6">
        <f t="shared" si="10"/>
        <v>1.7448539295474141</v>
      </c>
      <c r="AX21">
        <f t="shared" si="11"/>
        <v>2</v>
      </c>
      <c r="AY21" s="1"/>
      <c r="BG21" s="6">
        <f t="shared" si="12"/>
        <v>1.8898161176891464</v>
      </c>
      <c r="BH21" s="6">
        <f t="shared" si="13"/>
        <v>1.7448539295474141</v>
      </c>
      <c r="BI21" s="8">
        <f t="shared" si="14"/>
        <v>2</v>
      </c>
      <c r="BJ21" s="1">
        <v>19</v>
      </c>
      <c r="BR21" s="6">
        <f t="shared" si="15"/>
        <v>1.938347255432995</v>
      </c>
      <c r="BS21" s="6">
        <f t="shared" si="16"/>
        <v>1.6964166434185766</v>
      </c>
      <c r="BT21" s="7">
        <f t="shared" si="17"/>
        <v>2</v>
      </c>
      <c r="BU21" s="1">
        <v>19</v>
      </c>
    </row>
    <row r="22" spans="1:73" x14ac:dyDescent="0.25">
      <c r="A22" s="1">
        <v>20</v>
      </c>
      <c r="B22" s="11">
        <v>39.1</v>
      </c>
      <c r="C22" s="11">
        <v>38.200000000000003</v>
      </c>
      <c r="D22" s="11">
        <v>36.6</v>
      </c>
      <c r="E22" s="11">
        <v>35.1</v>
      </c>
      <c r="F22" s="11">
        <v>36.9</v>
      </c>
      <c r="G22" s="8">
        <f t="shared" si="0"/>
        <v>1</v>
      </c>
      <c r="O22" s="6">
        <f t="shared" si="18"/>
        <v>2.4269322199023238</v>
      </c>
      <c r="P22" s="6">
        <f t="shared" si="1"/>
        <v>1.3856406460551005</v>
      </c>
      <c r="Q22">
        <f t="shared" si="2"/>
        <v>2</v>
      </c>
      <c r="Z22" s="6">
        <f t="shared" si="3"/>
        <v>1.9983196065694822</v>
      </c>
      <c r="AA22" s="6">
        <f t="shared" si="4"/>
        <v>1.6304917667257717</v>
      </c>
      <c r="AB22">
        <f t="shared" si="5"/>
        <v>2</v>
      </c>
      <c r="AK22" s="6">
        <f t="shared" si="6"/>
        <v>1.8654758106177678</v>
      </c>
      <c r="AL22" s="6">
        <f t="shared" si="7"/>
        <v>1.6892675927750505</v>
      </c>
      <c r="AM22">
        <f t="shared" si="8"/>
        <v>2</v>
      </c>
      <c r="AV22" s="6">
        <f t="shared" si="9"/>
        <v>1.760908856244412</v>
      </c>
      <c r="AW22" s="6">
        <f t="shared" si="10"/>
        <v>1.7484698494410571</v>
      </c>
      <c r="AX22">
        <f t="shared" si="11"/>
        <v>2</v>
      </c>
      <c r="AY22" s="1"/>
      <c r="BG22" s="6">
        <f t="shared" si="12"/>
        <v>1.607523633233725</v>
      </c>
      <c r="BH22" s="6">
        <f t="shared" si="13"/>
        <v>1.7484698494410571</v>
      </c>
      <c r="BI22" s="8">
        <f t="shared" si="14"/>
        <v>1</v>
      </c>
      <c r="BJ22" s="1">
        <v>20</v>
      </c>
      <c r="BR22" s="6">
        <f t="shared" si="15"/>
        <v>1.6008262329494651</v>
      </c>
      <c r="BS22" s="6">
        <f t="shared" si="16"/>
        <v>1.7376468944106112</v>
      </c>
      <c r="BT22" s="7">
        <f t="shared" si="17"/>
        <v>1</v>
      </c>
      <c r="BU22" s="1">
        <v>20</v>
      </c>
    </row>
    <row r="23" spans="1:73" x14ac:dyDescent="0.25">
      <c r="A23" s="1">
        <v>21</v>
      </c>
      <c r="B23" s="11">
        <v>38.700000000000003</v>
      </c>
      <c r="C23" s="11">
        <v>37</v>
      </c>
      <c r="D23" s="11">
        <v>36.799999999999997</v>
      </c>
      <c r="E23" s="11">
        <v>34.700000000000003</v>
      </c>
      <c r="F23" s="11">
        <v>36.700000000000003</v>
      </c>
      <c r="G23" s="8">
        <f t="shared" si="0"/>
        <v>1</v>
      </c>
      <c r="O23" s="6">
        <f t="shared" si="18"/>
        <v>1.5394804318340705</v>
      </c>
      <c r="P23" s="6">
        <f t="shared" si="1"/>
        <v>1.8330302779823351</v>
      </c>
      <c r="Q23">
        <f t="shared" si="2"/>
        <v>1</v>
      </c>
      <c r="Z23" s="6">
        <f t="shared" si="3"/>
        <v>1.1675963557668405</v>
      </c>
      <c r="AA23" s="6">
        <f t="shared" si="4"/>
        <v>2.0027192398690037</v>
      </c>
      <c r="AB23">
        <f t="shared" si="5"/>
        <v>1</v>
      </c>
      <c r="AK23" s="6">
        <f t="shared" si="6"/>
        <v>1.0811516493484596</v>
      </c>
      <c r="AL23" s="6">
        <f t="shared" si="7"/>
        <v>2.0643703640577713</v>
      </c>
      <c r="AM23">
        <f t="shared" si="8"/>
        <v>1</v>
      </c>
      <c r="AV23" s="6">
        <f t="shared" si="9"/>
        <v>0.99839871794789659</v>
      </c>
      <c r="AW23" s="6">
        <f t="shared" si="10"/>
        <v>2.1335143909778749</v>
      </c>
      <c r="AX23">
        <f t="shared" si="11"/>
        <v>1</v>
      </c>
      <c r="AY23" s="1"/>
      <c r="BG23" s="6">
        <f t="shared" si="12"/>
        <v>0.89571984994571496</v>
      </c>
      <c r="BH23" s="6">
        <f t="shared" si="13"/>
        <v>2.1335143909778749</v>
      </c>
      <c r="BI23" s="8">
        <f t="shared" si="14"/>
        <v>1</v>
      </c>
      <c r="BJ23" s="1">
        <v>21</v>
      </c>
      <c r="BR23" s="6">
        <f t="shared" si="15"/>
        <v>0.90398566506589284</v>
      </c>
      <c r="BS23" s="6">
        <f t="shared" si="16"/>
        <v>2.0688285695750084</v>
      </c>
      <c r="BT23" s="7">
        <f t="shared" si="17"/>
        <v>1</v>
      </c>
      <c r="BU23" s="1">
        <v>21</v>
      </c>
    </row>
    <row r="24" spans="1:73" x14ac:dyDescent="0.25">
      <c r="A24" s="1">
        <v>22</v>
      </c>
      <c r="B24" s="10">
        <v>39.299999999999997</v>
      </c>
      <c r="C24" s="10">
        <v>37.700000000000003</v>
      </c>
      <c r="D24" s="10">
        <v>36.6</v>
      </c>
      <c r="E24" s="10">
        <v>35</v>
      </c>
      <c r="F24" s="10">
        <v>36.200000000000003</v>
      </c>
      <c r="G24" s="8">
        <f t="shared" si="0"/>
        <v>2</v>
      </c>
      <c r="O24" s="6">
        <f t="shared" si="18"/>
        <v>2.1587033144922914</v>
      </c>
      <c r="P24" s="6">
        <f t="shared" si="1"/>
        <v>0.93273790530888334</v>
      </c>
      <c r="Q24">
        <f t="shared" si="2"/>
        <v>2</v>
      </c>
      <c r="Z24" s="6">
        <f t="shared" si="3"/>
        <v>1.6675674649020953</v>
      </c>
      <c r="AA24" s="6">
        <f t="shared" si="4"/>
        <v>1.0290673407686837</v>
      </c>
      <c r="AB24">
        <f t="shared" si="5"/>
        <v>2</v>
      </c>
      <c r="AK24" s="6">
        <f t="shared" si="6"/>
        <v>1.5329709716755888</v>
      </c>
      <c r="AL24" s="6">
        <f t="shared" si="7"/>
        <v>1.0943605438794</v>
      </c>
      <c r="AM24">
        <f t="shared" si="8"/>
        <v>2</v>
      </c>
      <c r="AV24" s="6">
        <f t="shared" si="9"/>
        <v>1.40953893170781</v>
      </c>
      <c r="AW24" s="6">
        <f t="shared" si="10"/>
        <v>1.1683499267114044</v>
      </c>
      <c r="AX24">
        <f t="shared" si="11"/>
        <v>2</v>
      </c>
      <c r="AY24" s="1"/>
      <c r="BG24" s="6">
        <f t="shared" si="12"/>
        <v>1.2148869960712942</v>
      </c>
      <c r="BH24" s="6">
        <f t="shared" si="13"/>
        <v>1.1683499267114044</v>
      </c>
      <c r="BI24" s="8">
        <f t="shared" si="14"/>
        <v>2</v>
      </c>
      <c r="BJ24" s="1">
        <v>22</v>
      </c>
      <c r="BR24" s="6">
        <f t="shared" si="15"/>
        <v>1.2734738070294456</v>
      </c>
      <c r="BS24" s="6">
        <f t="shared" si="16"/>
        <v>1.095686013767611</v>
      </c>
      <c r="BT24" s="7">
        <f t="shared" si="17"/>
        <v>2</v>
      </c>
      <c r="BU24" s="1">
        <v>22</v>
      </c>
    </row>
    <row r="25" spans="1:73" x14ac:dyDescent="0.25">
      <c r="A25" s="1">
        <v>23</v>
      </c>
      <c r="B25" s="10">
        <v>39.200000000000003</v>
      </c>
      <c r="C25" s="10">
        <v>37.299999999999997</v>
      </c>
      <c r="D25" s="10">
        <v>36.799999999999997</v>
      </c>
      <c r="E25" s="10">
        <v>36.1</v>
      </c>
      <c r="F25" s="10">
        <v>35.9</v>
      </c>
      <c r="G25" s="8">
        <f t="shared" si="0"/>
        <v>2</v>
      </c>
      <c r="O25" s="6">
        <f t="shared" si="18"/>
        <v>2.5278449319529122</v>
      </c>
      <c r="P25" s="6">
        <f t="shared" si="1"/>
        <v>1.5620499351813326</v>
      </c>
      <c r="Q25">
        <f t="shared" si="2"/>
        <v>2</v>
      </c>
      <c r="Z25" s="6">
        <f t="shared" si="3"/>
        <v>1.8836882040295331</v>
      </c>
      <c r="AA25" s="6">
        <f t="shared" si="4"/>
        <v>1.0241970473677122</v>
      </c>
      <c r="AB25">
        <f t="shared" si="5"/>
        <v>2</v>
      </c>
      <c r="AK25" s="6">
        <f t="shared" si="6"/>
        <v>1.8116904322268308</v>
      </c>
      <c r="AL25" s="6">
        <f t="shared" si="7"/>
        <v>1.0366412108342995</v>
      </c>
      <c r="AM25">
        <f t="shared" si="8"/>
        <v>2</v>
      </c>
      <c r="AV25" s="6">
        <f t="shared" si="9"/>
        <v>1.7569291391516084</v>
      </c>
      <c r="AW25" s="6">
        <f t="shared" si="10"/>
        <v>1.0479501161712752</v>
      </c>
      <c r="AX25">
        <f t="shared" si="11"/>
        <v>2</v>
      </c>
      <c r="AY25" s="1"/>
      <c r="BG25" s="6">
        <f t="shared" si="12"/>
        <v>1.6182328898988618</v>
      </c>
      <c r="BH25" s="6">
        <f t="shared" si="13"/>
        <v>1.0479501161712752</v>
      </c>
      <c r="BI25" s="8">
        <f t="shared" si="14"/>
        <v>2</v>
      </c>
      <c r="BJ25" s="1">
        <v>23</v>
      </c>
      <c r="BR25" s="6">
        <f t="shared" si="15"/>
        <v>1.67628081041689</v>
      </c>
      <c r="BS25" s="6">
        <f t="shared" si="16"/>
        <v>1.1756339321205582</v>
      </c>
      <c r="BT25" s="7">
        <f t="shared" si="17"/>
        <v>2</v>
      </c>
      <c r="BU25" s="1">
        <v>23</v>
      </c>
    </row>
    <row r="26" spans="1:73" x14ac:dyDescent="0.25">
      <c r="A26" s="1">
        <v>24</v>
      </c>
      <c r="B26" s="10">
        <v>40</v>
      </c>
      <c r="C26" s="10">
        <v>36.700000000000003</v>
      </c>
      <c r="D26" s="10">
        <v>35.799999999999997</v>
      </c>
      <c r="E26" s="10">
        <v>34.9</v>
      </c>
      <c r="F26" s="10">
        <v>35.9</v>
      </c>
      <c r="G26" s="8">
        <f t="shared" si="0"/>
        <v>2</v>
      </c>
      <c r="O26" s="6">
        <f t="shared" si="18"/>
        <v>2.7477263328068191</v>
      </c>
      <c r="P26" s="6">
        <f t="shared" si="1"/>
        <v>1.8439088914585786</v>
      </c>
      <c r="Q26">
        <f t="shared" si="2"/>
        <v>2</v>
      </c>
      <c r="Z26" s="6">
        <f t="shared" si="3"/>
        <v>2.2711849880624011</v>
      </c>
      <c r="AA26" s="6">
        <f t="shared" si="4"/>
        <v>1.7423106090773233</v>
      </c>
      <c r="AB26">
        <f t="shared" si="5"/>
        <v>2</v>
      </c>
      <c r="AK26" s="6">
        <f t="shared" si="6"/>
        <v>2.230595336576211</v>
      </c>
      <c r="AL26" s="6">
        <f t="shared" si="7"/>
        <v>1.7443121853613248</v>
      </c>
      <c r="AM26">
        <f t="shared" si="8"/>
        <v>2</v>
      </c>
      <c r="AV26" s="6">
        <f t="shared" si="9"/>
        <v>2.1584253519637859</v>
      </c>
      <c r="AW26" s="6">
        <f t="shared" si="10"/>
        <v>1.7732781043753596</v>
      </c>
      <c r="AX26">
        <f t="shared" si="11"/>
        <v>2</v>
      </c>
      <c r="AY26" s="1"/>
      <c r="BG26" s="6">
        <f t="shared" si="12"/>
        <v>2.0334801012830317</v>
      </c>
      <c r="BH26" s="6">
        <f t="shared" si="13"/>
        <v>1.7732781043753596</v>
      </c>
      <c r="BI26" s="8">
        <f t="shared" si="14"/>
        <v>2</v>
      </c>
      <c r="BJ26" s="1">
        <v>24</v>
      </c>
      <c r="BR26" s="6">
        <f t="shared" si="15"/>
        <v>2.0999803226154006</v>
      </c>
      <c r="BS26" s="6">
        <f t="shared" si="16"/>
        <v>1.6905585343981018</v>
      </c>
      <c r="BT26" s="7">
        <f t="shared" si="17"/>
        <v>2</v>
      </c>
      <c r="BU26" s="1">
        <v>24</v>
      </c>
    </row>
    <row r="27" spans="1:73" x14ac:dyDescent="0.25">
      <c r="A27" s="1">
        <v>25</v>
      </c>
      <c r="B27" s="10">
        <v>40.1</v>
      </c>
      <c r="C27" s="10">
        <v>37.700000000000003</v>
      </c>
      <c r="D27" s="10">
        <v>36.799999999999997</v>
      </c>
      <c r="E27" s="10">
        <v>36.1</v>
      </c>
      <c r="F27" s="10">
        <v>35.9</v>
      </c>
      <c r="G27" s="8">
        <f t="shared" si="0"/>
        <v>2</v>
      </c>
      <c r="O27" s="6">
        <f t="shared" si="18"/>
        <v>3.3045423283716659</v>
      </c>
      <c r="P27" s="6">
        <f t="shared" si="1"/>
        <v>1.1874342087037935</v>
      </c>
      <c r="Q27">
        <f t="shared" si="2"/>
        <v>2</v>
      </c>
      <c r="Z27" s="6">
        <f t="shared" si="3"/>
        <v>2.6945836876964901</v>
      </c>
      <c r="AA27" s="6">
        <f t="shared" si="4"/>
        <v>0.72435756194784884</v>
      </c>
      <c r="AB27">
        <f t="shared" si="5"/>
        <v>2</v>
      </c>
      <c r="AK27" s="6">
        <f t="shared" si="6"/>
        <v>2.5959369963250096</v>
      </c>
      <c r="AL27" s="6">
        <f t="shared" si="7"/>
        <v>0.67351688917205443</v>
      </c>
      <c r="AM27">
        <f t="shared" si="8"/>
        <v>2</v>
      </c>
      <c r="AV27" s="6">
        <f t="shared" si="9"/>
        <v>2.5081467261705428</v>
      </c>
      <c r="AW27" s="6">
        <f t="shared" si="10"/>
        <v>0.62894186300167743</v>
      </c>
      <c r="AX27">
        <f t="shared" si="11"/>
        <v>2</v>
      </c>
      <c r="AY27" s="1"/>
      <c r="BG27" s="6">
        <f t="shared" si="12"/>
        <v>2.3319023553831171</v>
      </c>
      <c r="BH27" s="6">
        <f t="shared" si="13"/>
        <v>0.62894186300167743</v>
      </c>
      <c r="BI27" s="8">
        <f t="shared" si="14"/>
        <v>2</v>
      </c>
      <c r="BJ27" s="1">
        <v>25</v>
      </c>
      <c r="BR27" s="6">
        <f t="shared" si="15"/>
        <v>2.4003615430159857</v>
      </c>
      <c r="BS27" s="6">
        <f t="shared" si="16"/>
        <v>0.78964784162423407</v>
      </c>
      <c r="BT27" s="7">
        <f t="shared" si="17"/>
        <v>2</v>
      </c>
      <c r="BU27" s="1">
        <v>25</v>
      </c>
    </row>
    <row r="28" spans="1:73" x14ac:dyDescent="0.25">
      <c r="A28" s="1">
        <v>26</v>
      </c>
      <c r="B28" s="10">
        <v>41</v>
      </c>
      <c r="C28" s="10">
        <v>38</v>
      </c>
      <c r="D28" s="10">
        <v>37.700000000000003</v>
      </c>
      <c r="E28" s="10">
        <v>37</v>
      </c>
      <c r="F28" s="10">
        <v>36.200000000000003</v>
      </c>
      <c r="G28" s="8">
        <f t="shared" si="0"/>
        <v>2</v>
      </c>
      <c r="O28" s="6">
        <f t="shared" si="18"/>
        <v>4.7339201514178528</v>
      </c>
      <c r="P28" s="6">
        <f t="shared" si="1"/>
        <v>2.3237900077244507</v>
      </c>
      <c r="Q28">
        <f t="shared" si="2"/>
        <v>2</v>
      </c>
      <c r="Z28" s="6">
        <f t="shared" si="3"/>
        <v>4.1362158127931394</v>
      </c>
      <c r="AA28" s="6">
        <f t="shared" si="4"/>
        <v>2.1752785418639893</v>
      </c>
      <c r="AB28">
        <f t="shared" si="5"/>
        <v>2</v>
      </c>
      <c r="AK28" s="6">
        <f t="shared" si="6"/>
        <v>4.0359495647107542</v>
      </c>
      <c r="AL28" s="6">
        <f t="shared" si="7"/>
        <v>2.1242940003681254</v>
      </c>
      <c r="AM28">
        <f t="shared" si="8"/>
        <v>2</v>
      </c>
      <c r="AV28" s="6">
        <f t="shared" si="9"/>
        <v>3.9523157768579189</v>
      </c>
      <c r="AW28" s="6">
        <f t="shared" si="10"/>
        <v>2.0691441082535187</v>
      </c>
      <c r="AX28">
        <f t="shared" si="11"/>
        <v>2</v>
      </c>
      <c r="AY28" s="1"/>
      <c r="BG28" s="6">
        <f t="shared" si="12"/>
        <v>3.7791948943639802</v>
      </c>
      <c r="BH28" s="6">
        <f t="shared" si="13"/>
        <v>2.0691441082535187</v>
      </c>
      <c r="BI28" s="8">
        <f t="shared" si="14"/>
        <v>2</v>
      </c>
      <c r="BJ28" s="1">
        <v>26</v>
      </c>
      <c r="BR28" s="6">
        <f t="shared" si="15"/>
        <v>3.8417454710668695</v>
      </c>
      <c r="BS28" s="6">
        <f t="shared" si="16"/>
        <v>2.1920246999544499</v>
      </c>
      <c r="BT28" s="7">
        <f t="shared" si="17"/>
        <v>2</v>
      </c>
      <c r="BU28" s="1">
        <v>26</v>
      </c>
    </row>
    <row r="29" spans="1:73" x14ac:dyDescent="0.25">
      <c r="A29" s="1">
        <v>27</v>
      </c>
      <c r="B29" s="10">
        <v>39.9</v>
      </c>
      <c r="C29" s="10">
        <v>38.1</v>
      </c>
      <c r="D29" s="10">
        <v>35.9</v>
      </c>
      <c r="E29" s="10">
        <v>35.799999999999997</v>
      </c>
      <c r="F29" s="10">
        <v>35.299999999999997</v>
      </c>
      <c r="G29" s="8">
        <f t="shared" si="0"/>
        <v>2</v>
      </c>
      <c r="O29" s="6">
        <f t="shared" si="18"/>
        <v>3.2403703492039311</v>
      </c>
      <c r="P29" s="6">
        <f t="shared" si="1"/>
        <v>1.6093476939431104</v>
      </c>
      <c r="Q29">
        <f t="shared" si="2"/>
        <v>2</v>
      </c>
      <c r="Z29" s="6">
        <f t="shared" si="3"/>
        <v>2.6880813324748947</v>
      </c>
      <c r="AA29" s="6">
        <f t="shared" si="4"/>
        <v>1.0075564837899693</v>
      </c>
      <c r="AB29">
        <f t="shared" si="5"/>
        <v>2</v>
      </c>
      <c r="AK29" s="6">
        <f t="shared" si="6"/>
        <v>2.5963649803352205</v>
      </c>
      <c r="AL29" s="6">
        <f t="shared" si="7"/>
        <v>0.97653724967355693</v>
      </c>
      <c r="AM29">
        <f t="shared" si="8"/>
        <v>2</v>
      </c>
      <c r="AV29" s="6">
        <f t="shared" si="9"/>
        <v>2.5129265807022683</v>
      </c>
      <c r="AW29" s="6">
        <f t="shared" si="10"/>
        <v>0.95409889903577649</v>
      </c>
      <c r="AX29">
        <f t="shared" si="11"/>
        <v>2</v>
      </c>
      <c r="AY29" s="1"/>
      <c r="BG29" s="6">
        <f t="shared" si="12"/>
        <v>2.3594193150290672</v>
      </c>
      <c r="BH29" s="6">
        <f t="shared" si="13"/>
        <v>0.95409889903577649</v>
      </c>
      <c r="BI29" s="8">
        <f t="shared" si="14"/>
        <v>2</v>
      </c>
      <c r="BJ29" s="1">
        <v>27</v>
      </c>
      <c r="BR29" s="6">
        <f t="shared" si="15"/>
        <v>2.4218529891028555</v>
      </c>
      <c r="BS29" s="6">
        <f t="shared" si="16"/>
        <v>1.0355832186119478</v>
      </c>
      <c r="BT29" s="7">
        <f t="shared" si="17"/>
        <v>2</v>
      </c>
      <c r="BU29" s="1">
        <v>27</v>
      </c>
    </row>
    <row r="30" spans="1:73" x14ac:dyDescent="0.25">
      <c r="A30" s="1">
        <v>28</v>
      </c>
      <c r="B30" s="10">
        <v>41.1</v>
      </c>
      <c r="C30" s="10">
        <v>37.299999999999997</v>
      </c>
      <c r="D30" s="10">
        <v>36.6</v>
      </c>
      <c r="E30" s="10">
        <v>35.9</v>
      </c>
      <c r="F30" s="10">
        <v>35</v>
      </c>
      <c r="G30" s="8">
        <f t="shared" si="0"/>
        <v>2</v>
      </c>
      <c r="O30" s="6">
        <f t="shared" si="18"/>
        <v>4.1364235759892898</v>
      </c>
      <c r="P30" s="6">
        <f t="shared" si="1"/>
        <v>1.9390719429665326</v>
      </c>
      <c r="Q30">
        <f t="shared" si="2"/>
        <v>2</v>
      </c>
      <c r="Z30" s="6">
        <f t="shared" si="3"/>
        <v>3.5851473121756121</v>
      </c>
      <c r="AA30" s="6">
        <f t="shared" si="4"/>
        <v>1.5911746399103706</v>
      </c>
      <c r="AB30">
        <f t="shared" si="5"/>
        <v>2</v>
      </c>
      <c r="AK30" s="6">
        <f t="shared" si="6"/>
        <v>3.5033317475416648</v>
      </c>
      <c r="AL30" s="6">
        <f t="shared" si="7"/>
        <v>1.5190868967903033</v>
      </c>
      <c r="AM30">
        <f t="shared" si="8"/>
        <v>2</v>
      </c>
      <c r="AV30" s="6">
        <f t="shared" si="9"/>
        <v>3.4144984990478475</v>
      </c>
      <c r="AW30" s="6">
        <f t="shared" si="10"/>
        <v>1.4640568991258922</v>
      </c>
      <c r="AX30">
        <f t="shared" si="11"/>
        <v>2</v>
      </c>
      <c r="AY30" s="1"/>
      <c r="BG30" s="6">
        <f t="shared" si="12"/>
        <v>3.2452126214899528</v>
      </c>
      <c r="BH30" s="6">
        <f t="shared" si="13"/>
        <v>1.4640568991258922</v>
      </c>
      <c r="BI30" s="8">
        <f t="shared" si="14"/>
        <v>2</v>
      </c>
      <c r="BJ30" s="1">
        <v>28</v>
      </c>
      <c r="BR30" s="6">
        <f t="shared" si="15"/>
        <v>3.3415985683106104</v>
      </c>
      <c r="BS30" s="6">
        <f t="shared" si="16"/>
        <v>1.4625659880283535</v>
      </c>
      <c r="BT30" s="7">
        <f t="shared" si="17"/>
        <v>2</v>
      </c>
      <c r="BU30" s="1">
        <v>28</v>
      </c>
    </row>
    <row r="31" spans="1:73" x14ac:dyDescent="0.25">
      <c r="A31" s="1">
        <v>29</v>
      </c>
      <c r="B31" s="10">
        <v>40</v>
      </c>
      <c r="C31" s="10">
        <v>37.5</v>
      </c>
      <c r="D31" s="10">
        <v>36.700000000000003</v>
      </c>
      <c r="E31" s="10">
        <v>35.9</v>
      </c>
      <c r="F31" s="10">
        <v>34.9</v>
      </c>
      <c r="G31" s="8">
        <f t="shared" si="0"/>
        <v>2</v>
      </c>
      <c r="O31" s="6">
        <f t="shared" si="18"/>
        <v>3.2588341473600666</v>
      </c>
      <c r="P31" s="6">
        <f t="shared" si="1"/>
        <v>1.5588457268119893</v>
      </c>
      <c r="Q31">
        <f t="shared" si="2"/>
        <v>2</v>
      </c>
      <c r="Z31" s="6">
        <f t="shared" si="3"/>
        <v>2.7075415509277061</v>
      </c>
      <c r="AA31" s="6">
        <f t="shared" si="4"/>
        <v>0.85352410707638959</v>
      </c>
      <c r="AB31">
        <f t="shared" si="5"/>
        <v>2</v>
      </c>
      <c r="AK31" s="6">
        <f t="shared" si="6"/>
        <v>2.6210684844162322</v>
      </c>
      <c r="AL31" s="6">
        <f t="shared" si="7"/>
        <v>0.7978878367289417</v>
      </c>
      <c r="AM31">
        <f t="shared" si="8"/>
        <v>2</v>
      </c>
      <c r="AV31" s="6">
        <f t="shared" si="9"/>
        <v>2.5406298431688161</v>
      </c>
      <c r="AW31" s="6">
        <f t="shared" si="10"/>
        <v>0.75099195712576594</v>
      </c>
      <c r="AX31">
        <f t="shared" si="11"/>
        <v>2</v>
      </c>
      <c r="AY31" s="1"/>
      <c r="BG31" s="6">
        <f t="shared" si="12"/>
        <v>2.3831883636967328</v>
      </c>
      <c r="BH31" s="6">
        <f t="shared" si="13"/>
        <v>0.75099195712576594</v>
      </c>
      <c r="BI31" s="8">
        <f t="shared" si="14"/>
        <v>2</v>
      </c>
      <c r="BJ31" s="1">
        <v>29</v>
      </c>
      <c r="BR31" s="6">
        <f t="shared" si="15"/>
        <v>2.480452504705374</v>
      </c>
      <c r="BS31" s="6">
        <f t="shared" si="16"/>
        <v>0.80851867259855337</v>
      </c>
      <c r="BT31" s="7">
        <f t="shared" si="17"/>
        <v>2</v>
      </c>
      <c r="BU31" s="1">
        <v>29</v>
      </c>
    </row>
    <row r="32" spans="1:73" x14ac:dyDescent="0.25">
      <c r="O32" s="6"/>
      <c r="P32" s="6"/>
    </row>
    <row r="37" spans="1:90" x14ac:dyDescent="0.25">
      <c r="H37" s="1" t="s">
        <v>5</v>
      </c>
      <c r="O37" t="s">
        <v>8</v>
      </c>
      <c r="AA37" t="s">
        <v>12</v>
      </c>
      <c r="AM37" t="s">
        <v>13</v>
      </c>
      <c r="AY37" t="s">
        <v>14</v>
      </c>
      <c r="BK37" t="s">
        <v>15</v>
      </c>
    </row>
    <row r="38" spans="1:90" x14ac:dyDescent="0.25">
      <c r="A38" s="1" t="s">
        <v>19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H38" t="s">
        <v>6</v>
      </c>
      <c r="I38" s="2">
        <v>37.4</v>
      </c>
      <c r="J38" s="2">
        <v>36.9</v>
      </c>
      <c r="K38" s="2">
        <v>36.5</v>
      </c>
      <c r="L38" s="2">
        <v>34.4</v>
      </c>
      <c r="M38" s="2">
        <v>36</v>
      </c>
      <c r="O38" t="s">
        <v>9</v>
      </c>
      <c r="P38" t="s">
        <v>10</v>
      </c>
      <c r="Q38" t="s">
        <v>17</v>
      </c>
      <c r="R38" s="3" t="s">
        <v>11</v>
      </c>
      <c r="T38" t="s">
        <v>6</v>
      </c>
      <c r="U38" s="6">
        <f>AVERAGE(B$39,B$42,B$44,B$53)</f>
        <v>37.424999999999997</v>
      </c>
      <c r="V38" s="6">
        <f>AVERAGE(C$39,C$42,C$44,C$53)</f>
        <v>36.674999999999997</v>
      </c>
      <c r="W38" s="6">
        <f>AVERAGE(D$39,D$42,D$44,D$53)</f>
        <v>36.075000000000003</v>
      </c>
      <c r="X38" s="6">
        <f>AVERAGE(E$39,E$42,E$44,E$53)</f>
        <v>34.975000000000001</v>
      </c>
      <c r="Y38" s="6">
        <f>AVERAGE(F$39,F$42,F$44,F$53)</f>
        <v>35.9</v>
      </c>
      <c r="AA38" t="s">
        <v>9</v>
      </c>
      <c r="AB38" t="s">
        <v>10</v>
      </c>
      <c r="AC38" t="s">
        <v>17</v>
      </c>
      <c r="AD38" s="3" t="s">
        <v>11</v>
      </c>
      <c r="AF38" t="s">
        <v>6</v>
      </c>
      <c r="AG38" s="6">
        <f>AVERAGE(B$39,B$42,B$44,B$53)</f>
        <v>37.424999999999997</v>
      </c>
      <c r="AH38" s="6">
        <f>AVERAGE(C$39,C$42,C$44,C$53)</f>
        <v>36.674999999999997</v>
      </c>
      <c r="AI38" s="6">
        <f>AVERAGE(D$39,D$42,D$44,D$53)</f>
        <v>36.075000000000003</v>
      </c>
      <c r="AJ38" s="6">
        <f>AVERAGE(E$39,E$42,E$44,E$53)</f>
        <v>34.975000000000001</v>
      </c>
      <c r="AK38" s="6">
        <f>AVERAGE(F$39,F$42,F$44,F$53)</f>
        <v>35.9</v>
      </c>
      <c r="AM38" t="s">
        <v>9</v>
      </c>
      <c r="AN38" t="s">
        <v>10</v>
      </c>
      <c r="AO38" t="s">
        <v>17</v>
      </c>
      <c r="AP38" s="3" t="s">
        <v>11</v>
      </c>
      <c r="AR38" t="s">
        <v>6</v>
      </c>
      <c r="AS38">
        <f>AVERAGE(B$39,B$42,B$44,B$51,B$53)</f>
        <v>37.54</v>
      </c>
      <c r="AT38">
        <f>AVERAGE(C$39,C$42,C$44,C$51,C$53)</f>
        <v>36.739999999999995</v>
      </c>
      <c r="AU38">
        <f>AVERAGE(D$39,D$42,D$44,D$51,D$53)</f>
        <v>36.22</v>
      </c>
      <c r="AV38">
        <f>AVERAGE(E$39,E$42,E$44,E$51,E$53)</f>
        <v>35</v>
      </c>
      <c r="AW38">
        <f>AVERAGE(F$39,F$42,F$44,F$51,F$53)</f>
        <v>35.92</v>
      </c>
      <c r="AY38" t="s">
        <v>9</v>
      </c>
      <c r="AZ38" t="s">
        <v>10</v>
      </c>
      <c r="BA38" t="s">
        <v>17</v>
      </c>
      <c r="BB38" s="3" t="s">
        <v>11</v>
      </c>
      <c r="BD38" t="s">
        <v>6</v>
      </c>
      <c r="BE38">
        <f>AVERAGE(B$39,B$42,B$44,B$51,B$53)</f>
        <v>37.54</v>
      </c>
      <c r="BF38">
        <f>AVERAGE(C$39,C$42,C$44,C$51,C$53)</f>
        <v>36.739999999999995</v>
      </c>
      <c r="BG38">
        <f>AVERAGE(D$39,D$42,D$44,D$51,D$53)</f>
        <v>36.22</v>
      </c>
      <c r="BH38">
        <f>AVERAGE(E$39,E$42,E$44,E$51,E$53)</f>
        <v>35</v>
      </c>
      <c r="BI38">
        <f>AVERAGE(F$39,F$42,F$44,F$51,F$53)</f>
        <v>35.92</v>
      </c>
      <c r="BK38" t="s">
        <v>9</v>
      </c>
      <c r="BL38" t="s">
        <v>10</v>
      </c>
      <c r="BM38" t="s">
        <v>17</v>
      </c>
      <c r="BN38" s="3" t="s">
        <v>11</v>
      </c>
      <c r="BP38" t="s">
        <v>6</v>
      </c>
      <c r="BQ38">
        <f>AVERAGE(B$39,B$42,B$44,B$51,B$53)</f>
        <v>37.54</v>
      </c>
      <c r="BR38">
        <f>AVERAGE(C$39,C$42,C$44,C$51,C$53)</f>
        <v>36.739999999999995</v>
      </c>
      <c r="BS38">
        <f>AVERAGE(D$39,D$42,D$44,D$51,D$53)</f>
        <v>36.22</v>
      </c>
      <c r="BT38">
        <f>AVERAGE(E$39,E$42,E$44,E$51,E$53)</f>
        <v>35</v>
      </c>
      <c r="BU38">
        <f>AVERAGE(F$39,F$42,F$44,F$51,F$53)</f>
        <v>35.92</v>
      </c>
      <c r="BZ38" s="3"/>
      <c r="CL38" s="3"/>
    </row>
    <row r="39" spans="1:90" x14ac:dyDescent="0.25">
      <c r="A39" s="1">
        <v>1</v>
      </c>
      <c r="B39" s="11">
        <v>37.4</v>
      </c>
      <c r="C39" s="11">
        <v>36.9</v>
      </c>
      <c r="D39" s="11">
        <v>36.5</v>
      </c>
      <c r="E39" s="11">
        <v>34.4</v>
      </c>
      <c r="F39" s="11">
        <v>36</v>
      </c>
      <c r="G39" s="8">
        <f>IF(MIN($BK39:$BM39) = $BK39, 1, IF(MIN($BK39:$BM39) = $BL39, 2, 3))</f>
        <v>1</v>
      </c>
      <c r="H39" t="s">
        <v>7</v>
      </c>
      <c r="I39" s="2">
        <v>40</v>
      </c>
      <c r="J39" s="2">
        <v>38</v>
      </c>
      <c r="K39" s="2">
        <v>37.1</v>
      </c>
      <c r="L39" s="2">
        <v>35</v>
      </c>
      <c r="M39" s="2">
        <v>36</v>
      </c>
      <c r="O39" s="6">
        <f>SQRT(SUMXMY2($I$38:$M$38,$B39:$F39))</f>
        <v>0</v>
      </c>
      <c r="P39" s="6">
        <f>SQRT(SUMXMY2($I$39:$M$39,$B39:$F39))</f>
        <v>2.9478805945967372</v>
      </c>
      <c r="Q39" s="6">
        <f>SQRT(SUMXMY2($I$40:$M$40,$B39:$F39))</f>
        <v>1.0862780491200252</v>
      </c>
      <c r="R39">
        <f>IF(MIN(O39:Q39) = O39, 1, IF(MIN(O39:Q39) = P39, 2, 3))</f>
        <v>1</v>
      </c>
      <c r="S39" s="1">
        <v>1</v>
      </c>
      <c r="T39" t="s">
        <v>7</v>
      </c>
      <c r="U39" s="6">
        <f>AVERAGE(B$40,B$45,B$50,B$55:B$58,B$60:B$67)</f>
        <v>40.13333333333334</v>
      </c>
      <c r="V39" s="6">
        <f>AVERAGE(C$40,C$45,C$50,C$55:C$58,C$60:C$67)</f>
        <v>37.926666666666662</v>
      </c>
      <c r="W39" s="6">
        <f>AVERAGE(D$40,D$45,D$50,D$55:D$58,D$60:D$67)</f>
        <v>36.940000000000012</v>
      </c>
      <c r="X39" s="6">
        <f>AVERAGE(E$40,E$45,E$50,E$55:E$58,E$60:E$67)</f>
        <v>35.620000000000005</v>
      </c>
      <c r="Y39" s="6">
        <f>AVERAGE(F$40,F$45,F$50,F$55:F$58,F$60:F$67)</f>
        <v>35.679999999999993</v>
      </c>
      <c r="AA39" s="6">
        <f>SQRT(SUMXMY2($U$38:$Y$38,$B39:$F39))</f>
        <v>0.75663729752107889</v>
      </c>
      <c r="AB39" s="6">
        <f>SQRT(SUMXMY2($U$39:$Y$39,$B39:$F39))</f>
        <v>3.2108496625590592</v>
      </c>
      <c r="AC39" s="6">
        <f>SQRT(SUMXMY2($U$40:$Y$40,$B39:$F39))</f>
        <v>1.6591262760863066</v>
      </c>
      <c r="AD39">
        <f>IF(MIN(AA39:AC39) = AA39, 1, IF(MIN(AA39:AC39) = AB39, 2, 3))</f>
        <v>1</v>
      </c>
      <c r="AF39" t="s">
        <v>7</v>
      </c>
      <c r="AG39" s="6">
        <f>AVERAGE(B$40,B$45,B$50,B$55,B$56,B$57,B$62:B$67)</f>
        <v>40.366666666666667</v>
      </c>
      <c r="AH39" s="6">
        <f>AVERAGE(C$40,C$45,C$50,C$55,C$56,C$57,C$62:C$67)</f>
        <v>37.975000000000001</v>
      </c>
      <c r="AI39" s="6">
        <f>AVERAGE(D$40,D$45,D$50,D$55,D$56,D$57,D$62:D$67)</f>
        <v>37.008333333333333</v>
      </c>
      <c r="AJ39" s="6">
        <f>AVERAGE(E$40,E$45,E$50,E$55,E$56,E$57,E$62:E$67)</f>
        <v>35.674999999999997</v>
      </c>
      <c r="AK39" s="6">
        <f>AVERAGE(F$40,F$45,F$50,F$55,F$56,F$57,F$62:F$67)</f>
        <v>35.516666666666666</v>
      </c>
      <c r="AM39" s="6">
        <f>SQRT(SUMXMY2($AG$38:$AK$38,$B39:$F39))</f>
        <v>0.75663729752107889</v>
      </c>
      <c r="AN39" s="6">
        <f>SQRT(SUMXMY2($AG$39:$AK$39,$B39:$F39))</f>
        <v>3.4748201392302325</v>
      </c>
      <c r="AO39" s="6">
        <f>SQRT(SUMXMY2($AG$40:$AK$40,$B39:$F39))</f>
        <v>1.7675075219745775</v>
      </c>
      <c r="AP39">
        <f>IF(MIN(AM39:AO39) = AM39, 1, IF(MIN(AM39:AO39) = AN39, 2, 3))</f>
        <v>1</v>
      </c>
      <c r="AR39" t="s">
        <v>7</v>
      </c>
      <c r="AS39" s="6">
        <f>AVERAGE(B$40,B$50,B$55,B$56,B$63:B$67)</f>
        <v>40.56666666666667</v>
      </c>
      <c r="AT39" s="6">
        <f>AVERAGE(C$40,C$50,C$55,C$56,C$63:C$67)</f>
        <v>38.111111111111114</v>
      </c>
      <c r="AU39" s="6">
        <f>AVERAGE(D$40,D$50,D$55,D$56,D$63:D$67)</f>
        <v>37.12222222222222</v>
      </c>
      <c r="AV39" s="6">
        <f>AVERAGE(E$40,E$50,E$55,E$56,E$63:E$67)</f>
        <v>36.022222222222211</v>
      </c>
      <c r="AW39" s="6">
        <f>AVERAGE(F$40,F$50,F$55,F$56,F$63:F$67)</f>
        <v>35.200000000000003</v>
      </c>
      <c r="AY39" s="6">
        <f>SQRT(SUMXMY2($AS$38:$AW$38,$B39:$F39))</f>
        <v>0.7000000000000024</v>
      </c>
      <c r="AZ39" s="6">
        <f>SQRT(SUMXMY2($AS$39:$AW$39,$B39:$F39))</f>
        <v>3.8927282634847939</v>
      </c>
      <c r="BA39" s="6">
        <f>SQRT(SUMXMY2($AS$40:$AW$40,$B39:$F39))</f>
        <v>1.922440578477733</v>
      </c>
      <c r="BB39">
        <f>IF(MIN(AY39:BA39) = AY39, 1, IF(MIN(AY39:BA39) = AZ39, 2, 3))</f>
        <v>1</v>
      </c>
      <c r="BD39" t="s">
        <v>7</v>
      </c>
      <c r="BE39" s="6">
        <f>AVERAGE(B$50,B$55,B$56,B$63:B$67)</f>
        <v>40.637500000000003</v>
      </c>
      <c r="BF39" s="6">
        <f>AVERAGE(C$50,C$55,C$56,C$63:C$67)</f>
        <v>38.125</v>
      </c>
      <c r="BG39" s="6">
        <f>AVERAGE(D$50,D$55,D$56,D$63:D$67)</f>
        <v>37.125</v>
      </c>
      <c r="BH39" s="6">
        <f>AVERAGE(E$50,E$55,E$56,E$63:E$67)</f>
        <v>36.15</v>
      </c>
      <c r="BI39" s="6">
        <f>AVERAGE(F$50,F$55,F$56,F$63:F$67)</f>
        <v>35.1</v>
      </c>
      <c r="BK39" s="6">
        <f>SQRT(SUMXMY2($BE$38:$BI$38,$B39:$F39))</f>
        <v>0.7000000000000024</v>
      </c>
      <c r="BL39" s="6">
        <f>SQRT(SUMXMY2($BE$39:$BI$39,$B39:$F39))</f>
        <v>4.0305280361262881</v>
      </c>
      <c r="BM39" s="6">
        <f>SQRT(SUMXMY2($BE$40:$BI$40,$B39:$F39))</f>
        <v>1.9815950015076333</v>
      </c>
      <c r="BN39" s="8">
        <f>IF(MIN($BK39:$BM39) = $BK39, 1, IF(MIN($BK39:$BM39) = $BL39, 2, 3))</f>
        <v>1</v>
      </c>
      <c r="BO39" s="1">
        <v>1</v>
      </c>
      <c r="BP39" t="s">
        <v>7</v>
      </c>
      <c r="BQ39" s="6">
        <f>AVERAGE(B$50,B$55,B$56,B$63:B$67)</f>
        <v>40.637500000000003</v>
      </c>
      <c r="BR39" s="6">
        <f>AVERAGE(C$50,C$55,C$56,C$63:C$67)</f>
        <v>38.125</v>
      </c>
      <c r="BS39" s="6">
        <f>AVERAGE(D$50,D$55,D$56,D$63:D$67)</f>
        <v>37.125</v>
      </c>
      <c r="BT39" s="6">
        <f>AVERAGE(E$50,E$55,E$56,E$63:E$67)</f>
        <v>36.15</v>
      </c>
      <c r="BU39" s="6">
        <f>AVERAGE(F$50,F$55,F$56,F$63:F$67)</f>
        <v>35.1</v>
      </c>
      <c r="BW39" s="6"/>
      <c r="BX39" s="6"/>
      <c r="BY39" s="6"/>
      <c r="CA39" s="1"/>
    </row>
    <row r="40" spans="1:90" x14ac:dyDescent="0.25">
      <c r="A40" s="1">
        <v>2</v>
      </c>
      <c r="B40" s="9">
        <v>40</v>
      </c>
      <c r="C40" s="9">
        <v>38</v>
      </c>
      <c r="D40" s="9">
        <v>37.1</v>
      </c>
      <c r="E40" s="9">
        <v>35</v>
      </c>
      <c r="F40" s="9">
        <v>36</v>
      </c>
      <c r="G40" s="8">
        <f>IF(MIN($BK40:$BM40) = $BK40, 1, IF(MIN($BK40:$BM40) = $BL40, 2, 3))</f>
        <v>3</v>
      </c>
      <c r="H40" t="s">
        <v>16</v>
      </c>
      <c r="I40" s="2">
        <v>38.200000000000003</v>
      </c>
      <c r="J40" s="2">
        <v>37.4</v>
      </c>
      <c r="K40" s="2">
        <v>36.700000000000003</v>
      </c>
      <c r="L40" s="2">
        <v>34.9</v>
      </c>
      <c r="M40" s="2">
        <v>36</v>
      </c>
      <c r="O40" s="6">
        <f t="shared" ref="O40:O67" si="19">SQRT(SUMXMY2($I$38:$M$38,$B40:$F40))</f>
        <v>2.9478805945967372</v>
      </c>
      <c r="P40" s="6">
        <f t="shared" ref="P40:P67" si="20">SQRT(SUMXMY2($I$39:$M$39,$B40:$F40))</f>
        <v>0</v>
      </c>
      <c r="Q40" s="6">
        <f t="shared" ref="Q40:Q67" si="21">SQRT(SUMXMY2($I$40:$M$40,$B40:$F40))</f>
        <v>1.9416487838947574</v>
      </c>
      <c r="R40">
        <f t="shared" ref="R40:R66" si="22">IF(MIN(O40:Q40) = O40, 1, IF(MIN(O40:Q40) = P40, 2, 3))</f>
        <v>2</v>
      </c>
      <c r="S40" s="1">
        <v>2</v>
      </c>
      <c r="T40" t="s">
        <v>16</v>
      </c>
      <c r="U40">
        <f>AVERAGE(B$41,B$43,B$46:B$49,B$51,B$52,B$54,B$59)</f>
        <v>38.630000000000003</v>
      </c>
      <c r="V40">
        <f>AVERAGE(C$41,C$43,C$46:C$49,C$51,C$52,C$54,C$59)</f>
        <v>37.519999999999996</v>
      </c>
      <c r="W40">
        <f>AVERAGE(D$41,D$43,D$46:D$49,D$51,D$52,D$54,D$59)</f>
        <v>36.619999999999997</v>
      </c>
      <c r="X40">
        <f>AVERAGE(E$41,E$43,E$46:E$49,E$51,E$52,E$54,E$59)</f>
        <v>35.230000000000004</v>
      </c>
      <c r="Y40">
        <f>AVERAGE(F$41,F$43,F$46:F$49,F$51,F$52,F$54,F$59)</f>
        <v>35.61</v>
      </c>
      <c r="AA40" s="6">
        <f t="shared" ref="AA40:AA67" si="23">SQRT(SUMXMY2($U$38:$Y$38,$B40:$F40))</f>
        <v>3.0736785778607394</v>
      </c>
      <c r="AB40" s="6">
        <f t="shared" ref="AB40:AB67" si="24">SQRT(SUMXMY2($U$39:$Y$39,$B40:$F40))</f>
        <v>0.73181661333667813</v>
      </c>
      <c r="AC40" s="6">
        <f t="shared" ref="AC40:AC67" si="25">SQRT(SUMXMY2($U$40:$Y$40,$B40:$F40))</f>
        <v>1.594584585401478</v>
      </c>
      <c r="AD40">
        <f t="shared" ref="AD40:AD66" si="26">IF(MIN(AA40:AC40) = AA40, 1, IF(MIN(AA40:AC40) = AB40, 2, 3))</f>
        <v>2</v>
      </c>
      <c r="AF40" t="s">
        <v>16</v>
      </c>
      <c r="AG40" s="6">
        <f>AVERAGE(B$41,B$43,B$46:B$49,B$51,B$52,B$54,B$58:B$61)</f>
        <v>38.761538461538464</v>
      </c>
      <c r="AH40" s="6">
        <f>AVERAGE(C$41,C$43,C$46:C$49,C$51,C$52,C$54,C$58:C$61)</f>
        <v>37.569230769230771</v>
      </c>
      <c r="AI40" s="6">
        <f>AVERAGE(D$41,D$43,D$46:D$49,D$51,D$52,D$54,D$58:D$61)</f>
        <v>36.630769230769232</v>
      </c>
      <c r="AJ40" s="6">
        <f>AVERAGE(E$41,E$43,E$46:E$49,E$51,E$52,E$54,E$58:E$61)</f>
        <v>35.269230769230774</v>
      </c>
      <c r="AK40" s="6">
        <f>AVERAGE(F$41,F$43,F$46:F$49,F$51,F$52,F$54,F$58:F$61)</f>
        <v>35.776923076923076</v>
      </c>
      <c r="AM40" s="6">
        <f t="shared" ref="AM40:AM67" si="27">SQRT(SUMXMY2($AG$38:$AK$38,$B40:$F40))</f>
        <v>3.0736785778607394</v>
      </c>
      <c r="AN40" s="6">
        <f t="shared" ref="AN40:AN67" si="28">SQRT(SUMXMY2($AG$39:$AK$39,$B40:$F40))</f>
        <v>0.9125285383665166</v>
      </c>
      <c r="AO40" s="6">
        <f t="shared" ref="AO40:AO67" si="29">SQRT(SUMXMY2($AG$40:$AK$40,$B40:$F40))</f>
        <v>1.4358882783590752</v>
      </c>
      <c r="AP40">
        <f t="shared" ref="AP40:AP66" si="30">IF(MIN(AM40:AO40) = AM40, 1, IF(MIN(AM40:AO40) = AN40, 2, 3))</f>
        <v>2</v>
      </c>
      <c r="AR40" t="s">
        <v>16</v>
      </c>
      <c r="AS40" s="6">
        <f>AVERAGE(B$41,B$43,B$45:B$49,B$52,B$54,B$57:B$62)</f>
        <v>39.013333333333335</v>
      </c>
      <c r="AT40" s="6">
        <f>AVERAGE(C$41,C$43,C$45:C$49,C$52,C$54,C$57:C$62)</f>
        <v>37.606666666666669</v>
      </c>
      <c r="AU40" s="6">
        <f>AVERAGE(D$41,D$43,D$45:D$49,D$52,D$54,D$57:D$62)</f>
        <v>36.626666666666665</v>
      </c>
      <c r="AV40" s="6">
        <f>AVERAGE(E$41,E$43,E$45:E$49,E$52,E$54,E$57:E$62)</f>
        <v>35.153333333333336</v>
      </c>
      <c r="AW40" s="6">
        <f>AVERAGE(F$41,F$43,F$45:F$49,F$52,F$54,F$57:F$62)</f>
        <v>35.9</v>
      </c>
      <c r="AY40" s="6">
        <f t="shared" ref="AY40:AY67" si="31">SQRT(SUMXMY2($AS$38:$AW$38,$B40:$F40))</f>
        <v>2.9017236257093852</v>
      </c>
      <c r="AZ40" s="6">
        <f t="shared" ref="AZ40:AZ67" si="32">SQRT(SUMXMY2($AS$39:$AW$39,$B40:$F40))</f>
        <v>1.4208760990631333</v>
      </c>
      <c r="BA40" s="6">
        <f t="shared" ref="BA40:BA67" si="33">SQRT(SUMXMY2($AS$40:$AW$40,$B40:$F40))</f>
        <v>1.1771906293280521</v>
      </c>
      <c r="BB40">
        <f t="shared" ref="BB40:BB66" si="34">IF(MIN(AY40:BA40) = AY40, 1, IF(MIN(AY40:BA40) = AZ40, 2, 3))</f>
        <v>3</v>
      </c>
      <c r="BD40" t="s">
        <v>16</v>
      </c>
      <c r="BE40" s="6">
        <f>AVERAGE(B$40,B$41,B$43,B$45:B$49,B$52,B$54,B$57:B$62)</f>
        <v>39.07500000000001</v>
      </c>
      <c r="BF40" s="6">
        <f>AVERAGE(C$40,C$41,C$43,C$45:C$49,C$52,C$54,C$57:C$62)</f>
        <v>37.631250000000001</v>
      </c>
      <c r="BG40" s="6">
        <f>AVERAGE(D$40,D$41,D$43,D$45:D$49,D$52,D$54,D$57:D$62)</f>
        <v>36.656249999999993</v>
      </c>
      <c r="BH40" s="6">
        <f>AVERAGE(E$40,E$41,E$43,E$45:E$49,E$52,E$54,E$57:E$62)</f>
        <v>35.143749999999997</v>
      </c>
      <c r="BI40" s="6">
        <f>AVERAGE(F$40,F$41,F$43,F$45:F$49,F$52,F$54,F$57:F$62)</f>
        <v>35.90625</v>
      </c>
      <c r="BK40" s="6">
        <f t="shared" ref="BK40:BK67" si="35">SQRT(SUMXMY2($BE$38:$BI$38,$B40:$F40))</f>
        <v>2.9017236257093852</v>
      </c>
      <c r="BL40" s="6">
        <f>SQRT(SUMXMY2($BE$39:$BI$39,$B40:$F40))</f>
        <v>1.5984856114460329</v>
      </c>
      <c r="BM40" s="6">
        <f t="shared" ref="BM40:BM67" si="36">SQRT(SUMXMY2($BE$40:$BI$40,$B40:$F40))</f>
        <v>1.1036162149950441</v>
      </c>
      <c r="BN40" s="8">
        <f>IF(MIN($BK40:$BM40) = $BK40, 1, IF(MIN($BK40:$BM40) = $BL40, 2, 3))</f>
        <v>3</v>
      </c>
      <c r="BO40" s="1">
        <v>2</v>
      </c>
      <c r="BP40" t="s">
        <v>16</v>
      </c>
      <c r="BQ40" s="6">
        <f>AVERAGE(B$40,B$41,B$43,B$45:B$49,B$52,B$54,B$57:B$62)</f>
        <v>39.07500000000001</v>
      </c>
      <c r="BR40" s="6">
        <f>AVERAGE(C$40,C$41,C$43,C$45:C$49,C$52,C$54,C$57:C$62)</f>
        <v>37.631250000000001</v>
      </c>
      <c r="BS40" s="6">
        <f>AVERAGE(D$40,D$41,D$43,D$45:D$49,D$52,D$54,D$57:D$62)</f>
        <v>36.656249999999993</v>
      </c>
      <c r="BT40" s="6">
        <f>AVERAGE(E$40,E$41,E$43,E$45:E$49,E$52,E$54,E$57:E$62)</f>
        <v>35.143749999999997</v>
      </c>
      <c r="BU40" s="6">
        <f>AVERAGE(F$40,F$41,F$43,F$45:F$49,F$52,F$54,F$57:F$62)</f>
        <v>35.90625</v>
      </c>
      <c r="BW40" s="6"/>
      <c r="BX40" s="6"/>
      <c r="BY40" s="6"/>
      <c r="CA40" s="1"/>
    </row>
    <row r="41" spans="1:90" x14ac:dyDescent="0.25">
      <c r="A41" s="1">
        <v>3</v>
      </c>
      <c r="B41" s="9">
        <v>38.200000000000003</v>
      </c>
      <c r="C41" s="9">
        <v>37.4</v>
      </c>
      <c r="D41" s="9">
        <v>36.700000000000003</v>
      </c>
      <c r="E41" s="9">
        <v>34.9</v>
      </c>
      <c r="F41" s="9">
        <v>36</v>
      </c>
      <c r="G41" s="8">
        <f>IF(MIN($BK41:$BM41) = $BK41, 1, IF(MIN($BK41:$BM41) = $BL41, 2, 3))</f>
        <v>3</v>
      </c>
      <c r="O41" s="6">
        <f t="shared" si="19"/>
        <v>1.0862780491200252</v>
      </c>
      <c r="P41" s="6">
        <f t="shared" si="20"/>
        <v>1.9416487838947574</v>
      </c>
      <c r="Q41" s="6">
        <f t="shared" si="21"/>
        <v>0</v>
      </c>
      <c r="R41">
        <f t="shared" si="22"/>
        <v>3</v>
      </c>
      <c r="S41" s="1">
        <v>3</v>
      </c>
      <c r="AA41" s="6">
        <f t="shared" si="23"/>
        <v>1.2379418403139995</v>
      </c>
      <c r="AB41" s="6">
        <f t="shared" si="24"/>
        <v>2.166461528750415</v>
      </c>
      <c r="AC41" s="6">
        <f t="shared" si="25"/>
        <v>0.68315444813014581</v>
      </c>
      <c r="AD41">
        <f t="shared" si="26"/>
        <v>3</v>
      </c>
      <c r="AM41" s="6">
        <f t="shared" si="27"/>
        <v>1.2379418403139995</v>
      </c>
      <c r="AN41" s="6">
        <f t="shared" si="28"/>
        <v>2.440158806307489</v>
      </c>
      <c r="AO41" s="6">
        <f t="shared" si="29"/>
        <v>0.73133581274673187</v>
      </c>
      <c r="AP41">
        <f t="shared" si="30"/>
        <v>3</v>
      </c>
      <c r="AY41" s="6">
        <f t="shared" si="31"/>
        <v>1.0573551910309107</v>
      </c>
      <c r="AZ41" s="6">
        <f t="shared" si="32"/>
        <v>2.8608468054833738</v>
      </c>
      <c r="BA41" s="6">
        <f t="shared" si="33"/>
        <v>0.88531224874491654</v>
      </c>
      <c r="BB41">
        <f t="shared" si="34"/>
        <v>3</v>
      </c>
      <c r="BK41" s="6">
        <f t="shared" si="35"/>
        <v>1.0573551910309107</v>
      </c>
      <c r="BL41" s="6">
        <f t="shared" ref="BL41:BL67" si="37">SQRT(SUMXMY2($BE$39:$BI$39,$B41:$F41))</f>
        <v>3.0033574962032068</v>
      </c>
      <c r="BM41" s="6">
        <f t="shared" si="36"/>
        <v>0.9429839606271222</v>
      </c>
      <c r="BN41" s="8">
        <f>IF(MIN($BK41:$BM41) = $BK41, 1, IF(MIN($BK41:$BM41) = $BL41, 2, 3))</f>
        <v>3</v>
      </c>
      <c r="BO41" s="1">
        <v>3</v>
      </c>
      <c r="BW41" s="6"/>
      <c r="BX41" s="6"/>
      <c r="BY41" s="6"/>
      <c r="CA41" s="1"/>
    </row>
    <row r="42" spans="1:90" x14ac:dyDescent="0.25">
      <c r="A42" s="1">
        <v>4</v>
      </c>
      <c r="B42" s="11">
        <v>37.4</v>
      </c>
      <c r="C42" s="11">
        <v>36.9</v>
      </c>
      <c r="D42" s="11">
        <v>36.799999999999997</v>
      </c>
      <c r="E42" s="11">
        <v>35</v>
      </c>
      <c r="F42" s="11">
        <v>37</v>
      </c>
      <c r="G42" s="8">
        <f t="shared" ref="G42:G67" si="38">IF(MIN($BK42:$BM42) = $BK42, 1, IF(MIN($BK42:$BM42) = $BL42, 2, 3))</f>
        <v>1</v>
      </c>
      <c r="O42" s="6">
        <f t="shared" si="19"/>
        <v>1.2041594578792296</v>
      </c>
      <c r="P42" s="6">
        <f t="shared" si="20"/>
        <v>3.0099833886584846</v>
      </c>
      <c r="Q42" s="6">
        <f t="shared" si="21"/>
        <v>1.3820274961085275</v>
      </c>
      <c r="R42">
        <f t="shared" si="22"/>
        <v>1</v>
      </c>
      <c r="S42" s="1">
        <v>4</v>
      </c>
      <c r="AA42" s="6">
        <f t="shared" si="23"/>
        <v>1.336974195712092</v>
      </c>
      <c r="AB42" s="6">
        <f t="shared" si="24"/>
        <v>3.2667346931692545</v>
      </c>
      <c r="AC42" s="6">
        <f t="shared" si="25"/>
        <v>1.9785600824842318</v>
      </c>
      <c r="AD42">
        <f t="shared" si="26"/>
        <v>1</v>
      </c>
      <c r="AM42" s="6">
        <f t="shared" si="27"/>
        <v>1.336974195712092</v>
      </c>
      <c r="AN42" s="6">
        <f t="shared" si="28"/>
        <v>3.5575330872202278</v>
      </c>
      <c r="AO42" s="6">
        <f t="shared" si="29"/>
        <v>1.974512148570398</v>
      </c>
      <c r="AP42">
        <f t="shared" si="30"/>
        <v>1</v>
      </c>
      <c r="AY42" s="6">
        <f t="shared" si="31"/>
        <v>1.2441864811996615</v>
      </c>
      <c r="AZ42" s="6">
        <f t="shared" si="32"/>
        <v>3.9853899850997445</v>
      </c>
      <c r="BA42" s="6">
        <f t="shared" si="33"/>
        <v>2.0894443705870223</v>
      </c>
      <c r="BB42">
        <f t="shared" si="34"/>
        <v>1</v>
      </c>
      <c r="BK42" s="6">
        <f t="shared" si="35"/>
        <v>1.2441864811996615</v>
      </c>
      <c r="BL42" s="6">
        <f t="shared" si="37"/>
        <v>4.1255492058633871</v>
      </c>
      <c r="BM42" s="6">
        <f t="shared" si="36"/>
        <v>2.1396188328765575</v>
      </c>
      <c r="BN42" s="8">
        <f t="shared" ref="BN42:BN67" si="39">IF(MIN($BK42:$BM42) = $BK42, 1, IF(MIN($BK42:$BM42) = $BL42, 2, 3))</f>
        <v>1</v>
      </c>
      <c r="BO42" s="1">
        <v>4</v>
      </c>
      <c r="BW42" s="6"/>
      <c r="BX42" s="6"/>
      <c r="BY42" s="6"/>
      <c r="CA42" s="1"/>
    </row>
    <row r="43" spans="1:90" x14ac:dyDescent="0.25">
      <c r="A43" s="1">
        <v>5</v>
      </c>
      <c r="B43" s="9">
        <v>39</v>
      </c>
      <c r="C43" s="9">
        <v>37.799999999999997</v>
      </c>
      <c r="D43" s="9">
        <v>36.9</v>
      </c>
      <c r="E43" s="9">
        <v>34.4</v>
      </c>
      <c r="F43" s="9">
        <v>36</v>
      </c>
      <c r="G43" s="8">
        <f t="shared" si="38"/>
        <v>3</v>
      </c>
      <c r="O43" s="6">
        <f t="shared" si="19"/>
        <v>1.8788294228055937</v>
      </c>
      <c r="P43" s="6">
        <f t="shared" si="20"/>
        <v>1.2000000000000017</v>
      </c>
      <c r="Q43" s="6">
        <f t="shared" si="21"/>
        <v>1.0440306508910515</v>
      </c>
      <c r="R43">
        <f t="shared" si="22"/>
        <v>3</v>
      </c>
      <c r="S43" s="1">
        <v>5</v>
      </c>
      <c r="AA43" s="6">
        <f t="shared" si="23"/>
        <v>2.1834605560898059</v>
      </c>
      <c r="AB43" s="6">
        <f t="shared" si="24"/>
        <v>1.7008494609720533</v>
      </c>
      <c r="AC43" s="6">
        <f t="shared" si="25"/>
        <v>1.0652229813517962</v>
      </c>
      <c r="AD43">
        <f t="shared" si="26"/>
        <v>3</v>
      </c>
      <c r="AM43" s="6">
        <f t="shared" si="27"/>
        <v>2.1834605560898059</v>
      </c>
      <c r="AN43" s="6">
        <f t="shared" si="28"/>
        <v>1.9414878315353923</v>
      </c>
      <c r="AO43" s="6">
        <f t="shared" si="29"/>
        <v>0.99394617262850105</v>
      </c>
      <c r="AP43">
        <f t="shared" si="30"/>
        <v>3</v>
      </c>
      <c r="AY43" s="6">
        <f t="shared" si="31"/>
        <v>2.0208908926510625</v>
      </c>
      <c r="AZ43" s="6">
        <f t="shared" si="32"/>
        <v>2.4232668491567746</v>
      </c>
      <c r="BA43" s="6">
        <f t="shared" si="33"/>
        <v>0.83052861346119933</v>
      </c>
      <c r="BB43">
        <f t="shared" si="34"/>
        <v>3</v>
      </c>
      <c r="BK43" s="6">
        <f t="shared" si="35"/>
        <v>2.0208908926510625</v>
      </c>
      <c r="BL43" s="6">
        <f t="shared" si="37"/>
        <v>2.5903969290438882</v>
      </c>
      <c r="BM43" s="6">
        <f t="shared" si="36"/>
        <v>0.80961024573556428</v>
      </c>
      <c r="BN43" s="8">
        <f t="shared" si="39"/>
        <v>3</v>
      </c>
      <c r="BO43" s="1">
        <v>5</v>
      </c>
      <c r="BW43" s="6"/>
      <c r="BX43" s="6"/>
      <c r="BY43" s="6"/>
      <c r="CA43" s="1"/>
    </row>
    <row r="44" spans="1:90" x14ac:dyDescent="0.25">
      <c r="A44" s="1">
        <v>6</v>
      </c>
      <c r="B44" s="11">
        <v>37.4</v>
      </c>
      <c r="C44" s="11">
        <v>36.9</v>
      </c>
      <c r="D44" s="11">
        <v>36</v>
      </c>
      <c r="E44" s="11">
        <v>34.1</v>
      </c>
      <c r="F44" s="11">
        <v>36</v>
      </c>
      <c r="G44" s="8">
        <f t="shared" si="38"/>
        <v>1</v>
      </c>
      <c r="O44" s="6">
        <f t="shared" si="19"/>
        <v>0.58309518948452854</v>
      </c>
      <c r="P44" s="6">
        <f t="shared" si="20"/>
        <v>3.1606961258558233</v>
      </c>
      <c r="Q44" s="6">
        <f t="shared" si="21"/>
        <v>1.4212670403551917</v>
      </c>
      <c r="R44">
        <f t="shared" si="22"/>
        <v>1</v>
      </c>
      <c r="S44" s="1">
        <v>6</v>
      </c>
      <c r="AA44" s="6">
        <f t="shared" si="23"/>
        <v>0.91241437954473359</v>
      </c>
      <c r="AB44" s="6">
        <f t="shared" si="24"/>
        <v>3.438248908318831</v>
      </c>
      <c r="AC44" s="6">
        <f t="shared" si="25"/>
        <v>1.9263177308014401</v>
      </c>
      <c r="AD44">
        <f t="shared" si="26"/>
        <v>1</v>
      </c>
      <c r="AM44" s="6">
        <f t="shared" si="27"/>
        <v>0.91241437954473359</v>
      </c>
      <c r="AN44" s="6">
        <f t="shared" si="28"/>
        <v>3.6996903023541492</v>
      </c>
      <c r="AO44" s="6">
        <f t="shared" si="29"/>
        <v>2.028888989704563</v>
      </c>
      <c r="AP44">
        <f t="shared" si="30"/>
        <v>1</v>
      </c>
      <c r="AY44" s="6">
        <f t="shared" si="31"/>
        <v>0.95393920141694455</v>
      </c>
      <c r="AZ44" s="6">
        <f t="shared" si="32"/>
        <v>4.1338709327806633</v>
      </c>
      <c r="BA44" s="6">
        <f t="shared" si="33"/>
        <v>2.1481257980957404</v>
      </c>
      <c r="BB44">
        <f t="shared" si="34"/>
        <v>1</v>
      </c>
      <c r="BK44" s="6">
        <f t="shared" si="35"/>
        <v>0.95393920141694455</v>
      </c>
      <c r="BL44" s="6">
        <f t="shared" si="37"/>
        <v>4.273190406476175</v>
      </c>
      <c r="BM44" s="6">
        <f t="shared" si="36"/>
        <v>2.2066306328880745</v>
      </c>
      <c r="BN44" s="8">
        <f t="shared" si="39"/>
        <v>1</v>
      </c>
      <c r="BO44" s="1">
        <v>6</v>
      </c>
      <c r="BW44" s="6"/>
      <c r="BX44" s="6"/>
      <c r="BY44" s="6"/>
      <c r="CA44" s="1"/>
    </row>
    <row r="45" spans="1:90" x14ac:dyDescent="0.25">
      <c r="A45" s="1">
        <v>7</v>
      </c>
      <c r="B45" s="9">
        <v>40.1</v>
      </c>
      <c r="C45" s="9">
        <v>38</v>
      </c>
      <c r="D45" s="9">
        <v>36.299999999999997</v>
      </c>
      <c r="E45" s="9">
        <v>33.9</v>
      </c>
      <c r="F45" s="9">
        <v>37</v>
      </c>
      <c r="G45" s="8">
        <f t="shared" si="38"/>
        <v>3</v>
      </c>
      <c r="O45" s="6">
        <f t="shared" si="19"/>
        <v>3.1288975694324059</v>
      </c>
      <c r="P45" s="6">
        <f t="shared" si="20"/>
        <v>1.6911534525287792</v>
      </c>
      <c r="Q45" s="6">
        <f t="shared" si="21"/>
        <v>2.4758836806279896</v>
      </c>
      <c r="R45">
        <f t="shared" si="22"/>
        <v>2</v>
      </c>
      <c r="S45" s="1">
        <v>7</v>
      </c>
      <c r="AA45" s="6">
        <f t="shared" si="23"/>
        <v>3.3656351555092892</v>
      </c>
      <c r="AB45" s="6">
        <f t="shared" si="24"/>
        <v>2.2620541304064652</v>
      </c>
      <c r="AC45" s="6">
        <f t="shared" si="25"/>
        <v>2.488915426445828</v>
      </c>
      <c r="AD45">
        <f t="shared" si="26"/>
        <v>2</v>
      </c>
      <c r="AM45" s="6">
        <f t="shared" si="27"/>
        <v>3.3656351555092892</v>
      </c>
      <c r="AN45" s="6">
        <f t="shared" si="28"/>
        <v>2.4340039030371337</v>
      </c>
      <c r="AO45" s="6">
        <f t="shared" si="29"/>
        <v>2.3360564555065073</v>
      </c>
      <c r="AP45">
        <f t="shared" si="30"/>
        <v>3</v>
      </c>
      <c r="AY45" s="6">
        <f t="shared" si="31"/>
        <v>3.2440715158578151</v>
      </c>
      <c r="AZ45" s="6">
        <f t="shared" si="32"/>
        <v>2.9410882339705404</v>
      </c>
      <c r="BA45" s="6">
        <f t="shared" si="33"/>
        <v>2.0550209515017412</v>
      </c>
      <c r="BB45">
        <f t="shared" si="34"/>
        <v>3</v>
      </c>
      <c r="BK45" s="6">
        <f t="shared" si="35"/>
        <v>3.2440715158578151</v>
      </c>
      <c r="BL45" s="6">
        <f t="shared" si="37"/>
        <v>3.1076769861103646</v>
      </c>
      <c r="BM45" s="6">
        <f t="shared" si="36"/>
        <v>2.0141297748655558</v>
      </c>
      <c r="BN45" s="8">
        <f t="shared" si="39"/>
        <v>3</v>
      </c>
      <c r="BO45" s="1">
        <v>7</v>
      </c>
      <c r="BW45" s="6"/>
      <c r="BX45" s="6"/>
      <c r="BY45" s="6"/>
      <c r="CA45" s="1"/>
    </row>
    <row r="46" spans="1:90" x14ac:dyDescent="0.25">
      <c r="A46" s="1">
        <v>8</v>
      </c>
      <c r="B46" s="9">
        <v>38.299999999999997</v>
      </c>
      <c r="C46" s="9">
        <v>37.9</v>
      </c>
      <c r="D46" s="9">
        <v>37.200000000000003</v>
      </c>
      <c r="E46" s="9">
        <v>36</v>
      </c>
      <c r="F46" s="9">
        <v>35.1</v>
      </c>
      <c r="G46" s="8">
        <f t="shared" si="38"/>
        <v>3</v>
      </c>
      <c r="O46" s="6">
        <f t="shared" si="19"/>
        <v>2.3811761799581324</v>
      </c>
      <c r="P46" s="6">
        <f t="shared" si="20"/>
        <v>2.1725560982400451</v>
      </c>
      <c r="Q46" s="6">
        <f t="shared" si="21"/>
        <v>1.5905973720586863</v>
      </c>
      <c r="R46">
        <f t="shared" si="22"/>
        <v>3</v>
      </c>
      <c r="S46" s="1">
        <v>8</v>
      </c>
      <c r="AA46" s="6">
        <f t="shared" si="23"/>
        <v>2.2852789764052868</v>
      </c>
      <c r="AB46" s="6">
        <f t="shared" si="24"/>
        <v>1.9774281838343051</v>
      </c>
      <c r="AC46" s="6">
        <f t="shared" si="25"/>
        <v>1.2011244731500577</v>
      </c>
      <c r="AD46">
        <f t="shared" si="26"/>
        <v>3</v>
      </c>
      <c r="AM46" s="6">
        <f t="shared" si="27"/>
        <v>2.2852789764052868</v>
      </c>
      <c r="AN46" s="6">
        <f t="shared" si="28"/>
        <v>2.1430605062231325</v>
      </c>
      <c r="AO46" s="6">
        <f t="shared" si="29"/>
        <v>1.2801164887821992</v>
      </c>
      <c r="AP46">
        <f t="shared" si="30"/>
        <v>3</v>
      </c>
      <c r="AY46" s="6">
        <f t="shared" si="31"/>
        <v>2.1344788591129249</v>
      </c>
      <c r="AZ46" s="6">
        <f t="shared" si="32"/>
        <v>2.2801072099550317</v>
      </c>
      <c r="BA46" s="6">
        <f t="shared" si="33"/>
        <v>1.510114050144705</v>
      </c>
      <c r="BB46">
        <f t="shared" si="34"/>
        <v>3</v>
      </c>
      <c r="BK46" s="6">
        <f t="shared" si="35"/>
        <v>2.1344788591129249</v>
      </c>
      <c r="BL46" s="6">
        <f t="shared" si="37"/>
        <v>2.3542846578101018</v>
      </c>
      <c r="BM46" s="6">
        <f t="shared" si="36"/>
        <v>1.5335314636485395</v>
      </c>
      <c r="BN46" s="8">
        <f t="shared" si="39"/>
        <v>3</v>
      </c>
      <c r="BO46" s="1">
        <v>8</v>
      </c>
      <c r="BW46" s="6"/>
      <c r="BX46" s="6"/>
      <c r="BY46" s="6"/>
      <c r="CA46" s="1"/>
    </row>
    <row r="47" spans="1:90" x14ac:dyDescent="0.25">
      <c r="A47" s="1">
        <v>9</v>
      </c>
      <c r="B47" s="9">
        <v>39</v>
      </c>
      <c r="C47" s="9">
        <v>38</v>
      </c>
      <c r="D47" s="9">
        <v>36.6</v>
      </c>
      <c r="E47" s="9">
        <v>36</v>
      </c>
      <c r="F47" s="9">
        <v>34.5</v>
      </c>
      <c r="G47" s="8">
        <f t="shared" si="38"/>
        <v>3</v>
      </c>
      <c r="O47" s="6">
        <f t="shared" si="19"/>
        <v>2.9308701779505713</v>
      </c>
      <c r="P47" s="6">
        <f t="shared" si="20"/>
        <v>2.1213203435596424</v>
      </c>
      <c r="Q47" s="6">
        <f t="shared" si="21"/>
        <v>2.1142374511865976</v>
      </c>
      <c r="R47">
        <f t="shared" si="22"/>
        <v>3</v>
      </c>
      <c r="S47" s="1">
        <v>9</v>
      </c>
      <c r="AA47" s="6">
        <f t="shared" si="23"/>
        <v>2.742717630380497</v>
      </c>
      <c r="AB47" s="6">
        <f t="shared" si="24"/>
        <v>1.7152907107024815</v>
      </c>
      <c r="AC47" s="6">
        <f t="shared" si="25"/>
        <v>1.4807768231573568</v>
      </c>
      <c r="AD47">
        <f t="shared" si="26"/>
        <v>3</v>
      </c>
      <c r="AM47" s="6">
        <f t="shared" si="27"/>
        <v>2.742717630380497</v>
      </c>
      <c r="AN47" s="6">
        <f t="shared" si="28"/>
        <v>1.7816775802596831</v>
      </c>
      <c r="AO47" s="6">
        <f t="shared" si="29"/>
        <v>1.5517503001716573</v>
      </c>
      <c r="AP47">
        <f t="shared" si="30"/>
        <v>3</v>
      </c>
      <c r="AY47" s="6">
        <f t="shared" si="31"/>
        <v>2.6229754097208047</v>
      </c>
      <c r="AZ47" s="6">
        <f t="shared" si="32"/>
        <v>1.7972200755611456</v>
      </c>
      <c r="BA47" s="6">
        <f t="shared" si="33"/>
        <v>1.6829867630033322</v>
      </c>
      <c r="BB47">
        <f t="shared" si="34"/>
        <v>3</v>
      </c>
      <c r="BK47" s="6">
        <f t="shared" si="35"/>
        <v>2.6229754097208047</v>
      </c>
      <c r="BL47" s="6">
        <f t="shared" si="37"/>
        <v>1.8317085603337691</v>
      </c>
      <c r="BM47" s="6">
        <f t="shared" si="36"/>
        <v>1.6898132293244732</v>
      </c>
      <c r="BN47" s="8">
        <f t="shared" si="39"/>
        <v>3</v>
      </c>
      <c r="BO47" s="1">
        <v>9</v>
      </c>
      <c r="BW47" s="6"/>
      <c r="BX47" s="6"/>
      <c r="BY47" s="6"/>
      <c r="CA47" s="1"/>
    </row>
    <row r="48" spans="1:90" x14ac:dyDescent="0.25">
      <c r="A48" s="1">
        <v>10</v>
      </c>
      <c r="B48" s="9">
        <v>38.6</v>
      </c>
      <c r="C48" s="9">
        <v>38.1</v>
      </c>
      <c r="D48" s="9">
        <v>37.1</v>
      </c>
      <c r="E48" s="9">
        <v>34.6</v>
      </c>
      <c r="F48" s="9">
        <v>36</v>
      </c>
      <c r="G48" s="8">
        <f t="shared" si="38"/>
        <v>3</v>
      </c>
      <c r="O48" s="6">
        <f t="shared" si="19"/>
        <v>1.8110770276274879</v>
      </c>
      <c r="P48" s="6">
        <f t="shared" si="20"/>
        <v>1.4594519519326408</v>
      </c>
      <c r="Q48" s="6">
        <f t="shared" si="21"/>
        <v>0.94868329805051377</v>
      </c>
      <c r="R48">
        <f t="shared" si="22"/>
        <v>3</v>
      </c>
      <c r="S48" s="1">
        <v>10</v>
      </c>
      <c r="AA48" s="6">
        <f t="shared" si="23"/>
        <v>2.1476731594914575</v>
      </c>
      <c r="AB48" s="6">
        <f t="shared" si="24"/>
        <v>1.8840264211405267</v>
      </c>
      <c r="AC48" s="6">
        <f t="shared" si="25"/>
        <v>1.0567402708329108</v>
      </c>
      <c r="AD48">
        <f t="shared" si="26"/>
        <v>3</v>
      </c>
      <c r="AM48" s="6">
        <f t="shared" si="27"/>
        <v>2.1476731594914575</v>
      </c>
      <c r="AN48" s="6">
        <f t="shared" si="28"/>
        <v>2.1294071945027304</v>
      </c>
      <c r="AO48" s="6">
        <f t="shared" si="29"/>
        <v>1.0127296291583221</v>
      </c>
      <c r="AP48">
        <f t="shared" si="30"/>
        <v>3</v>
      </c>
      <c r="AY48" s="6">
        <f t="shared" si="31"/>
        <v>1.9783831782544112</v>
      </c>
      <c r="AZ48" s="6">
        <f t="shared" si="32"/>
        <v>2.5556038642776935</v>
      </c>
      <c r="BA48" s="6">
        <f t="shared" si="33"/>
        <v>0.97695672598352501</v>
      </c>
      <c r="BB48">
        <f t="shared" si="34"/>
        <v>3</v>
      </c>
      <c r="BK48" s="6">
        <f t="shared" si="35"/>
        <v>1.9783831782544112</v>
      </c>
      <c r="BL48" s="6">
        <f t="shared" si="37"/>
        <v>2.7138821363500654</v>
      </c>
      <c r="BM48" s="6">
        <f t="shared" si="36"/>
        <v>0.97299473277094928</v>
      </c>
      <c r="BN48" s="8">
        <f t="shared" si="39"/>
        <v>3</v>
      </c>
      <c r="BO48" s="1">
        <v>10</v>
      </c>
      <c r="BW48" s="6"/>
      <c r="BX48" s="6"/>
      <c r="BY48" s="6"/>
      <c r="CA48" s="1"/>
    </row>
    <row r="49" spans="1:79" x14ac:dyDescent="0.25">
      <c r="A49" s="1">
        <v>11</v>
      </c>
      <c r="B49" s="9">
        <v>39.299999999999997</v>
      </c>
      <c r="C49" s="9">
        <v>37.5</v>
      </c>
      <c r="D49" s="9">
        <v>36.200000000000003</v>
      </c>
      <c r="E49" s="9">
        <v>35.200000000000003</v>
      </c>
      <c r="F49" s="9">
        <v>36</v>
      </c>
      <c r="G49" s="8">
        <f t="shared" si="38"/>
        <v>3</v>
      </c>
      <c r="O49" s="6">
        <f t="shared" si="19"/>
        <v>2.1679483388678804</v>
      </c>
      <c r="P49" s="6">
        <f t="shared" si="20"/>
        <v>1.2609520212918501</v>
      </c>
      <c r="Q49" s="6">
        <f t="shared" si="21"/>
        <v>1.2489995996796757</v>
      </c>
      <c r="R49">
        <f t="shared" si="22"/>
        <v>3</v>
      </c>
      <c r="S49" s="1">
        <v>11</v>
      </c>
      <c r="AA49" s="6">
        <f t="shared" si="23"/>
        <v>2.0670026608594401</v>
      </c>
      <c r="AB49" s="6">
        <f t="shared" si="24"/>
        <v>1.304947849106975</v>
      </c>
      <c r="AC49" s="6">
        <f t="shared" si="25"/>
        <v>0.88243979964640573</v>
      </c>
      <c r="AD49">
        <f t="shared" si="26"/>
        <v>3</v>
      </c>
      <c r="AM49" s="6">
        <f t="shared" si="27"/>
        <v>2.0670026608594401</v>
      </c>
      <c r="AN49" s="6">
        <f t="shared" si="28"/>
        <v>1.5735443008274872</v>
      </c>
      <c r="AO49" s="6">
        <f t="shared" si="29"/>
        <v>0.73133581274672366</v>
      </c>
      <c r="AP49">
        <f t="shared" si="30"/>
        <v>3</v>
      </c>
      <c r="AY49" s="6">
        <f t="shared" si="31"/>
        <v>1.9292485583770695</v>
      </c>
      <c r="AZ49" s="6">
        <f t="shared" si="32"/>
        <v>2.0357908646136589</v>
      </c>
      <c r="BA49" s="6">
        <f t="shared" si="33"/>
        <v>0.53644923131436406</v>
      </c>
      <c r="BB49">
        <f t="shared" si="34"/>
        <v>3</v>
      </c>
      <c r="BK49" s="6">
        <f t="shared" si="35"/>
        <v>1.9292485583770695</v>
      </c>
      <c r="BL49" s="6">
        <f t="shared" si="37"/>
        <v>2.1789117123004313</v>
      </c>
      <c r="BM49" s="6">
        <f t="shared" si="36"/>
        <v>0.53662719834162909</v>
      </c>
      <c r="BN49" s="8">
        <f t="shared" si="39"/>
        <v>3</v>
      </c>
      <c r="BO49" s="1">
        <v>11</v>
      </c>
      <c r="BW49" s="6"/>
      <c r="BX49" s="6"/>
      <c r="BY49" s="6"/>
      <c r="CA49" s="1"/>
    </row>
    <row r="50" spans="1:79" x14ac:dyDescent="0.25">
      <c r="A50" s="1">
        <v>12</v>
      </c>
      <c r="B50" s="4">
        <v>41.5</v>
      </c>
      <c r="C50" s="4">
        <v>38.1</v>
      </c>
      <c r="D50" s="4">
        <v>37.1</v>
      </c>
      <c r="E50" s="4">
        <v>36</v>
      </c>
      <c r="F50" s="4">
        <v>35</v>
      </c>
      <c r="G50" s="8">
        <f t="shared" si="38"/>
        <v>2</v>
      </c>
      <c r="O50" s="6">
        <f t="shared" si="19"/>
        <v>4.7085029467974246</v>
      </c>
      <c r="P50" s="6">
        <f t="shared" si="20"/>
        <v>2.0639767440550294</v>
      </c>
      <c r="Q50" s="6">
        <f t="shared" si="21"/>
        <v>3.7080992435478297</v>
      </c>
      <c r="R50">
        <f t="shared" si="22"/>
        <v>2</v>
      </c>
      <c r="S50" s="1">
        <v>12</v>
      </c>
      <c r="AA50" s="6">
        <f t="shared" si="23"/>
        <v>4.6419284785528552</v>
      </c>
      <c r="AB50" s="6">
        <f t="shared" si="24"/>
        <v>1.5906672254818697</v>
      </c>
      <c r="AC50" s="6">
        <f t="shared" si="25"/>
        <v>3.1254919612758547</v>
      </c>
      <c r="AD50">
        <f t="shared" si="26"/>
        <v>2</v>
      </c>
      <c r="AM50" s="6">
        <f t="shared" si="27"/>
        <v>4.6419284785528552</v>
      </c>
      <c r="AN50" s="6">
        <f t="shared" si="28"/>
        <v>1.2965499090535106</v>
      </c>
      <c r="AO50" s="6">
        <f t="shared" si="29"/>
        <v>3.0230279894258421</v>
      </c>
      <c r="AP50">
        <f t="shared" si="30"/>
        <v>2</v>
      </c>
      <c r="AY50" s="6">
        <f t="shared" si="31"/>
        <v>4.4890979049247779</v>
      </c>
      <c r="AZ50" s="6">
        <f t="shared" si="32"/>
        <v>0.95510325212629055</v>
      </c>
      <c r="BA50" s="6">
        <f t="shared" si="33"/>
        <v>2.8596814119369598</v>
      </c>
      <c r="BB50">
        <f t="shared" si="34"/>
        <v>2</v>
      </c>
      <c r="BK50" s="6">
        <f t="shared" si="35"/>
        <v>4.4890979049247779</v>
      </c>
      <c r="BL50" s="6">
        <f t="shared" si="37"/>
        <v>0.88184820122286045</v>
      </c>
      <c r="BM50" s="6">
        <f t="shared" si="36"/>
        <v>2.8020918525273157</v>
      </c>
      <c r="BN50" s="8">
        <f t="shared" si="39"/>
        <v>2</v>
      </c>
      <c r="BO50" s="1">
        <v>12</v>
      </c>
      <c r="BW50" s="6"/>
      <c r="BX50" s="6"/>
      <c r="BY50" s="6"/>
      <c r="CA50" s="1"/>
    </row>
    <row r="51" spans="1:79" x14ac:dyDescent="0.25">
      <c r="A51" s="1">
        <v>13</v>
      </c>
      <c r="B51" s="11">
        <v>38</v>
      </c>
      <c r="C51" s="11">
        <v>37</v>
      </c>
      <c r="D51" s="11">
        <v>36.799999999999997</v>
      </c>
      <c r="E51" s="11">
        <v>35.1</v>
      </c>
      <c r="F51" s="11">
        <v>36</v>
      </c>
      <c r="G51" s="8">
        <f t="shared" si="38"/>
        <v>1</v>
      </c>
      <c r="O51" s="6">
        <f t="shared" si="19"/>
        <v>0.97467943448089855</v>
      </c>
      <c r="P51" s="6">
        <f t="shared" si="20"/>
        <v>2.2583179581272437</v>
      </c>
      <c r="Q51" s="6">
        <f t="shared" si="21"/>
        <v>0.5</v>
      </c>
      <c r="R51">
        <f t="shared" si="22"/>
        <v>3</v>
      </c>
      <c r="S51" s="1">
        <v>13</v>
      </c>
      <c r="AA51" s="6">
        <f t="shared" si="23"/>
        <v>0.99373034571758811</v>
      </c>
      <c r="AB51" s="6">
        <f t="shared" si="24"/>
        <v>2.4087802353519621</v>
      </c>
      <c r="AC51" s="6">
        <f t="shared" si="25"/>
        <v>0.93204077164038279</v>
      </c>
      <c r="AD51">
        <f t="shared" si="26"/>
        <v>3</v>
      </c>
      <c r="AM51" s="6">
        <f t="shared" si="27"/>
        <v>0.99373034571758811</v>
      </c>
      <c r="AN51" s="6">
        <f t="shared" si="28"/>
        <v>2.675700842769984</v>
      </c>
      <c r="AO51" s="6">
        <f t="shared" si="29"/>
        <v>1.0054879000563701</v>
      </c>
      <c r="AP51">
        <f t="shared" si="30"/>
        <v>1</v>
      </c>
      <c r="AY51" s="6">
        <f t="shared" si="31"/>
        <v>0.79498427657407256</v>
      </c>
      <c r="AZ51" s="6">
        <f t="shared" si="32"/>
        <v>3.0686587732536612</v>
      </c>
      <c r="BA51" s="6">
        <f t="shared" si="33"/>
        <v>1.1990737165736665</v>
      </c>
      <c r="BB51">
        <f t="shared" si="34"/>
        <v>1</v>
      </c>
      <c r="BK51" s="6">
        <f t="shared" si="35"/>
        <v>0.79498427657407256</v>
      </c>
      <c r="BL51" s="6">
        <f t="shared" si="37"/>
        <v>3.2000244139693694</v>
      </c>
      <c r="BM51" s="6">
        <f t="shared" si="36"/>
        <v>1.2591539818465507</v>
      </c>
      <c r="BN51" s="8">
        <f t="shared" si="39"/>
        <v>1</v>
      </c>
      <c r="BO51" s="1">
        <v>13</v>
      </c>
      <c r="BW51" s="6"/>
      <c r="BX51" s="6"/>
      <c r="BY51" s="6"/>
      <c r="CA51" s="1"/>
    </row>
    <row r="52" spans="1:79" x14ac:dyDescent="0.25">
      <c r="A52" s="1">
        <v>14</v>
      </c>
      <c r="B52" s="9">
        <v>38.1</v>
      </c>
      <c r="C52" s="9">
        <v>37.4</v>
      </c>
      <c r="D52" s="9">
        <v>36.9</v>
      </c>
      <c r="E52" s="9">
        <v>34.700000000000003</v>
      </c>
      <c r="F52" s="9">
        <v>36</v>
      </c>
      <c r="G52" s="8">
        <f t="shared" si="38"/>
        <v>3</v>
      </c>
      <c r="O52" s="6">
        <f t="shared" si="19"/>
        <v>0.99498743710662263</v>
      </c>
      <c r="P52" s="6">
        <f t="shared" si="20"/>
        <v>2.0248456731316575</v>
      </c>
      <c r="Q52" s="6">
        <f t="shared" si="21"/>
        <v>0.29999999999999477</v>
      </c>
      <c r="R52">
        <f t="shared" si="22"/>
        <v>3</v>
      </c>
      <c r="S52" s="1">
        <v>14</v>
      </c>
      <c r="AA52" s="6">
        <f t="shared" si="23"/>
        <v>1.3219304066402287</v>
      </c>
      <c r="AB52" s="6">
        <f t="shared" si="24"/>
        <v>2.3156472577277931</v>
      </c>
      <c r="AC52" s="6">
        <f t="shared" si="25"/>
        <v>0.89816479556927797</v>
      </c>
      <c r="AD52">
        <f t="shared" si="26"/>
        <v>3</v>
      </c>
      <c r="AM52" s="6">
        <f t="shared" si="27"/>
        <v>1.3219304066402287</v>
      </c>
      <c r="AN52" s="6">
        <f t="shared" si="28"/>
        <v>2.5815450799860127</v>
      </c>
      <c r="AO52" s="6">
        <f t="shared" si="29"/>
        <v>0.9552718873170235</v>
      </c>
      <c r="AP52">
        <f t="shared" si="30"/>
        <v>3</v>
      </c>
      <c r="AY52" s="6">
        <f t="shared" si="31"/>
        <v>1.143678276439666</v>
      </c>
      <c r="AZ52" s="6">
        <f t="shared" si="32"/>
        <v>3.0046260628866537</v>
      </c>
      <c r="BA52" s="6">
        <f t="shared" si="33"/>
        <v>1.0803291679442493</v>
      </c>
      <c r="BB52">
        <f t="shared" si="34"/>
        <v>3</v>
      </c>
      <c r="BK52" s="6">
        <f t="shared" si="35"/>
        <v>1.143678276439666</v>
      </c>
      <c r="BL52" s="6">
        <f t="shared" si="37"/>
        <v>3.1508183460809027</v>
      </c>
      <c r="BM52" s="6">
        <f t="shared" si="36"/>
        <v>1.1265960899985477</v>
      </c>
      <c r="BN52" s="8">
        <f t="shared" si="39"/>
        <v>3</v>
      </c>
      <c r="BO52" s="1">
        <v>14</v>
      </c>
      <c r="BW52" s="6"/>
      <c r="BX52" s="6"/>
      <c r="BY52" s="6"/>
      <c r="CA52" s="1"/>
    </row>
    <row r="53" spans="1:79" x14ac:dyDescent="0.25">
      <c r="A53" s="1">
        <v>15</v>
      </c>
      <c r="B53" s="11">
        <v>37.5</v>
      </c>
      <c r="C53" s="11">
        <v>36</v>
      </c>
      <c r="D53" s="11">
        <v>35</v>
      </c>
      <c r="E53" s="11">
        <v>36.4</v>
      </c>
      <c r="F53" s="11">
        <v>34.6</v>
      </c>
      <c r="G53" s="8">
        <f t="shared" si="38"/>
        <v>1</v>
      </c>
      <c r="O53" s="6">
        <f t="shared" si="19"/>
        <v>3.004995840263343</v>
      </c>
      <c r="P53" s="6">
        <f t="shared" si="20"/>
        <v>4.3104524124504611</v>
      </c>
      <c r="Q53" s="6">
        <f t="shared" si="21"/>
        <v>3.0903074280724896</v>
      </c>
      <c r="R53">
        <f t="shared" si="22"/>
        <v>1</v>
      </c>
      <c r="S53" s="1">
        <v>15</v>
      </c>
      <c r="AA53" s="6">
        <f t="shared" si="23"/>
        <v>2.3103030104295814</v>
      </c>
      <c r="AB53" s="6">
        <f t="shared" si="24"/>
        <v>4.0230447286711746</v>
      </c>
      <c r="AC53" s="6">
        <f t="shared" si="25"/>
        <v>2.9326950063039234</v>
      </c>
      <c r="AD53">
        <f t="shared" si="26"/>
        <v>1</v>
      </c>
      <c r="AM53" s="6">
        <f t="shared" si="27"/>
        <v>2.3103030104295814</v>
      </c>
      <c r="AN53" s="6">
        <f t="shared" si="28"/>
        <v>4.1854161481665519</v>
      </c>
      <c r="AO53" s="6">
        <f t="shared" si="29"/>
        <v>3.0622148460409511</v>
      </c>
      <c r="AP53">
        <f t="shared" si="30"/>
        <v>1</v>
      </c>
      <c r="AY53" s="6">
        <f t="shared" si="31"/>
        <v>2.395829710142185</v>
      </c>
      <c r="AZ53" s="6">
        <f t="shared" si="32"/>
        <v>4.3437055353439664</v>
      </c>
      <c r="BA53" s="6">
        <f t="shared" si="33"/>
        <v>3.2805148647396449</v>
      </c>
      <c r="BB53">
        <f t="shared" si="34"/>
        <v>1</v>
      </c>
      <c r="BK53" s="6">
        <f t="shared" si="35"/>
        <v>2.395829710142185</v>
      </c>
      <c r="BL53" s="6">
        <f t="shared" si="37"/>
        <v>4.3803717022645481</v>
      </c>
      <c r="BM53" s="6">
        <f t="shared" si="36"/>
        <v>3.342038113187821</v>
      </c>
      <c r="BN53" s="8">
        <f t="shared" si="39"/>
        <v>1</v>
      </c>
      <c r="BO53" s="1">
        <v>15</v>
      </c>
      <c r="BW53" s="6"/>
      <c r="BX53" s="6"/>
      <c r="BY53" s="6"/>
      <c r="CA53" s="1"/>
    </row>
    <row r="54" spans="1:79" x14ac:dyDescent="0.25">
      <c r="A54" s="5">
        <v>16</v>
      </c>
      <c r="B54" s="9">
        <v>39.1</v>
      </c>
      <c r="C54" s="9">
        <v>37.1</v>
      </c>
      <c r="D54" s="9">
        <v>35</v>
      </c>
      <c r="E54" s="9">
        <v>36.700000000000003</v>
      </c>
      <c r="F54" s="9">
        <v>33.799999999999997</v>
      </c>
      <c r="G54" s="8">
        <f t="shared" si="38"/>
        <v>3</v>
      </c>
      <c r="O54" s="6">
        <f t="shared" si="19"/>
        <v>3.9127995093027756</v>
      </c>
      <c r="P54" s="6">
        <f t="shared" si="20"/>
        <v>3.7094473981982845</v>
      </c>
      <c r="Q54" s="6">
        <f t="shared" si="21"/>
        <v>3.4452866353904481</v>
      </c>
      <c r="R54">
        <f t="shared" si="22"/>
        <v>3</v>
      </c>
      <c r="S54" s="5">
        <v>16</v>
      </c>
      <c r="AA54" s="6">
        <f t="shared" si="23"/>
        <v>3.3952172242729972</v>
      </c>
      <c r="AB54" s="6">
        <f t="shared" si="24"/>
        <v>3.196178273431503</v>
      </c>
      <c r="AC54" s="6">
        <f t="shared" si="25"/>
        <v>2.908384431260763</v>
      </c>
      <c r="AD54">
        <f t="shared" si="26"/>
        <v>3</v>
      </c>
      <c r="AM54" s="6">
        <f t="shared" si="27"/>
        <v>3.3952172242729972</v>
      </c>
      <c r="AN54" s="6">
        <f t="shared" si="28"/>
        <v>3.2250645988362279</v>
      </c>
      <c r="AO54" s="6">
        <f t="shared" si="29"/>
        <v>2.991566054029446</v>
      </c>
      <c r="AP54">
        <f t="shared" si="30"/>
        <v>3</v>
      </c>
      <c r="AY54" s="6">
        <f t="shared" si="31"/>
        <v>3.3817155409643842</v>
      </c>
      <c r="AZ54" s="6">
        <f t="shared" si="32"/>
        <v>3.177525242490876</v>
      </c>
      <c r="BA54" s="6">
        <f t="shared" si="33"/>
        <v>3.1164794952709776</v>
      </c>
      <c r="BB54">
        <f t="shared" si="34"/>
        <v>3</v>
      </c>
      <c r="BK54" s="6">
        <f t="shared" si="35"/>
        <v>3.3817155409643842</v>
      </c>
      <c r="BL54" s="6">
        <f t="shared" si="37"/>
        <v>3.1500248014896672</v>
      </c>
      <c r="BM54" s="6">
        <f t="shared" si="36"/>
        <v>3.1439177390637951</v>
      </c>
      <c r="BN54" s="8">
        <f t="shared" si="39"/>
        <v>3</v>
      </c>
      <c r="BO54" s="5">
        <v>16</v>
      </c>
      <c r="BW54" s="6"/>
      <c r="BX54" s="6"/>
      <c r="BY54" s="6"/>
      <c r="CA54" s="5"/>
    </row>
    <row r="55" spans="1:79" x14ac:dyDescent="0.25">
      <c r="A55" s="1">
        <v>17</v>
      </c>
      <c r="B55" s="4">
        <v>41.1</v>
      </c>
      <c r="C55" s="4">
        <v>39.200000000000003</v>
      </c>
      <c r="D55" s="4">
        <v>37.299999999999997</v>
      </c>
      <c r="E55" s="4">
        <v>36.5</v>
      </c>
      <c r="F55" s="4">
        <v>33.5</v>
      </c>
      <c r="G55" s="8">
        <f t="shared" si="38"/>
        <v>2</v>
      </c>
      <c r="O55" s="6">
        <f t="shared" si="19"/>
        <v>5.5027265968790458</v>
      </c>
      <c r="P55" s="6">
        <f t="shared" si="20"/>
        <v>3.3451457367355473</v>
      </c>
      <c r="Q55" s="6">
        <f t="shared" si="21"/>
        <v>4.5628938186199335</v>
      </c>
      <c r="R55">
        <f t="shared" si="22"/>
        <v>2</v>
      </c>
      <c r="S55" s="1">
        <v>17</v>
      </c>
      <c r="AA55" s="6">
        <f t="shared" si="23"/>
        <v>5.4283975536064082</v>
      </c>
      <c r="AB55" s="6">
        <f t="shared" si="24"/>
        <v>2.8656975105935691</v>
      </c>
      <c r="AC55" s="6">
        <f t="shared" si="25"/>
        <v>3.9307378442221257</v>
      </c>
      <c r="AD55">
        <f t="shared" si="26"/>
        <v>2</v>
      </c>
      <c r="AM55" s="6">
        <f t="shared" si="27"/>
        <v>5.4283975536064082</v>
      </c>
      <c r="AN55" s="6">
        <f t="shared" si="28"/>
        <v>2.6212671871952828</v>
      </c>
      <c r="AO55" s="6">
        <f t="shared" si="29"/>
        <v>3.9083055242657134</v>
      </c>
      <c r="AP55">
        <f t="shared" si="30"/>
        <v>2</v>
      </c>
      <c r="AY55" s="6">
        <f t="shared" si="31"/>
        <v>5.291313636517879</v>
      </c>
      <c r="AZ55" s="6">
        <f t="shared" si="32"/>
        <v>2.1494185260204715</v>
      </c>
      <c r="BA55" s="6">
        <f t="shared" si="33"/>
        <v>3.8626128174821974</v>
      </c>
      <c r="BB55">
        <f t="shared" si="34"/>
        <v>2</v>
      </c>
      <c r="BK55" s="6">
        <f t="shared" si="35"/>
        <v>5.291313636517879</v>
      </c>
      <c r="BL55" s="6">
        <f t="shared" si="37"/>
        <v>2.0205584005417929</v>
      </c>
      <c r="BM55" s="6">
        <f t="shared" si="36"/>
        <v>3.8217101865526097</v>
      </c>
      <c r="BN55" s="8">
        <f t="shared" si="39"/>
        <v>2</v>
      </c>
      <c r="BO55" s="1">
        <v>17</v>
      </c>
      <c r="BW55" s="6"/>
      <c r="BX55" s="6"/>
      <c r="BY55" s="6"/>
      <c r="CA55" s="1"/>
    </row>
    <row r="56" spans="1:79" x14ac:dyDescent="0.25">
      <c r="A56" s="1">
        <v>18</v>
      </c>
      <c r="B56" s="4">
        <v>40.4</v>
      </c>
      <c r="C56" s="4">
        <v>39.1</v>
      </c>
      <c r="D56" s="4">
        <v>38.9</v>
      </c>
      <c r="E56" s="4">
        <v>36</v>
      </c>
      <c r="F56" s="4">
        <v>35</v>
      </c>
      <c r="G56" s="8">
        <f t="shared" si="38"/>
        <v>2</v>
      </c>
      <c r="O56" s="6">
        <f t="shared" si="19"/>
        <v>4.8124837662063866</v>
      </c>
      <c r="P56" s="6">
        <f t="shared" si="20"/>
        <v>2.5709920264364867</v>
      </c>
      <c r="Q56" s="6">
        <f t="shared" si="21"/>
        <v>3.844476557348214</v>
      </c>
      <c r="R56">
        <f t="shared" si="22"/>
        <v>2</v>
      </c>
      <c r="S56" s="1">
        <v>18</v>
      </c>
      <c r="AA56" s="6">
        <f t="shared" si="23"/>
        <v>4.9570656642816422</v>
      </c>
      <c r="AB56" s="6">
        <f t="shared" si="24"/>
        <v>2.4282137925277842</v>
      </c>
      <c r="AC56" s="6">
        <f t="shared" si="25"/>
        <v>3.4340500869964026</v>
      </c>
      <c r="AD56">
        <f t="shared" si="26"/>
        <v>2</v>
      </c>
      <c r="AM56" s="6">
        <f t="shared" si="27"/>
        <v>4.9570656642816422</v>
      </c>
      <c r="AN56" s="6">
        <f t="shared" si="28"/>
        <v>2.2842303590779389</v>
      </c>
      <c r="AO56" s="6">
        <f t="shared" si="29"/>
        <v>3.3637556497174232</v>
      </c>
      <c r="AP56">
        <f t="shared" si="30"/>
        <v>2</v>
      </c>
      <c r="AY56" s="6">
        <f t="shared" si="31"/>
        <v>4.7726303020451972</v>
      </c>
      <c r="AZ56" s="6">
        <f t="shared" si="32"/>
        <v>2.0510160083886886</v>
      </c>
      <c r="BA56" s="6">
        <f t="shared" si="33"/>
        <v>3.2935964807149278</v>
      </c>
      <c r="BB56">
        <f t="shared" si="34"/>
        <v>2</v>
      </c>
      <c r="BK56" s="6">
        <f t="shared" si="35"/>
        <v>4.7726303020451972</v>
      </c>
      <c r="BL56" s="6">
        <f t="shared" si="37"/>
        <v>2.046987115250118</v>
      </c>
      <c r="BM56" s="6">
        <f t="shared" si="36"/>
        <v>3.2406355472345241</v>
      </c>
      <c r="BN56" s="8">
        <f t="shared" si="39"/>
        <v>2</v>
      </c>
      <c r="BO56" s="1">
        <v>18</v>
      </c>
      <c r="BW56" s="6"/>
      <c r="BX56" s="6"/>
      <c r="BY56" s="6"/>
      <c r="CA56" s="1"/>
    </row>
    <row r="57" spans="1:79" x14ac:dyDescent="0.25">
      <c r="A57" s="1">
        <v>19</v>
      </c>
      <c r="B57" s="9">
        <v>39.200000000000003</v>
      </c>
      <c r="C57" s="9">
        <v>38</v>
      </c>
      <c r="D57" s="9">
        <v>37.9</v>
      </c>
      <c r="E57" s="9">
        <v>35.1</v>
      </c>
      <c r="F57" s="9">
        <v>36.5</v>
      </c>
      <c r="G57" s="8">
        <f t="shared" si="38"/>
        <v>3</v>
      </c>
      <c r="O57" s="6">
        <f t="shared" si="19"/>
        <v>2.6739483914241911</v>
      </c>
      <c r="P57" s="6">
        <f t="shared" si="20"/>
        <v>1.2409673645990822</v>
      </c>
      <c r="Q57" s="6">
        <f t="shared" si="21"/>
        <v>1.7578395831246925</v>
      </c>
      <c r="R57">
        <f t="shared" si="22"/>
        <v>2</v>
      </c>
      <c r="S57" s="1">
        <v>19</v>
      </c>
      <c r="AA57" s="6">
        <f t="shared" si="23"/>
        <v>2.93470611816584</v>
      </c>
      <c r="AB57" s="6">
        <f t="shared" si="24"/>
        <v>1.6555630126603114</v>
      </c>
      <c r="AC57" s="6">
        <f t="shared" si="25"/>
        <v>1.7328300551410136</v>
      </c>
      <c r="AD57">
        <f t="shared" si="26"/>
        <v>2</v>
      </c>
      <c r="AM57" s="6">
        <f t="shared" si="27"/>
        <v>2.93470611816584</v>
      </c>
      <c r="AN57" s="6">
        <f t="shared" si="28"/>
        <v>1.8585948993796333</v>
      </c>
      <c r="AO57" s="6">
        <f t="shared" si="29"/>
        <v>1.5938119984460295</v>
      </c>
      <c r="AP57">
        <f t="shared" si="30"/>
        <v>3</v>
      </c>
      <c r="AY57" s="6">
        <f t="shared" si="31"/>
        <v>2.740802802100148</v>
      </c>
      <c r="AZ57" s="6">
        <f t="shared" si="32"/>
        <v>2.2417750903147109</v>
      </c>
      <c r="BA57" s="6">
        <f t="shared" si="33"/>
        <v>1.4743736900045994</v>
      </c>
      <c r="BB57">
        <f t="shared" si="34"/>
        <v>3</v>
      </c>
      <c r="BK57" s="6">
        <f t="shared" si="35"/>
        <v>2.740802802100148</v>
      </c>
      <c r="BL57" s="6">
        <f t="shared" si="37"/>
        <v>2.3969055571715772</v>
      </c>
      <c r="BM57" s="6">
        <f t="shared" si="36"/>
        <v>1.4328184637280506</v>
      </c>
      <c r="BN57" s="8">
        <f t="shared" si="39"/>
        <v>3</v>
      </c>
      <c r="BO57" s="1">
        <v>19</v>
      </c>
      <c r="BW57" s="6"/>
      <c r="BX57" s="6"/>
      <c r="BY57" s="6"/>
      <c r="CA57" s="1"/>
    </row>
    <row r="58" spans="1:79" x14ac:dyDescent="0.25">
      <c r="A58" s="1">
        <v>20</v>
      </c>
      <c r="B58" s="9">
        <v>39.1</v>
      </c>
      <c r="C58" s="9">
        <v>38.200000000000003</v>
      </c>
      <c r="D58" s="9">
        <v>36.6</v>
      </c>
      <c r="E58" s="9">
        <v>35.1</v>
      </c>
      <c r="F58" s="9">
        <v>36.9</v>
      </c>
      <c r="G58" s="8">
        <f t="shared" si="38"/>
        <v>3</v>
      </c>
      <c r="O58" s="6">
        <f t="shared" si="19"/>
        <v>2.4269322199023238</v>
      </c>
      <c r="P58" s="6">
        <f t="shared" si="20"/>
        <v>1.3856406460551005</v>
      </c>
      <c r="Q58" s="6">
        <f t="shared" si="21"/>
        <v>1.5198684153570674</v>
      </c>
      <c r="R58">
        <f t="shared" si="22"/>
        <v>2</v>
      </c>
      <c r="S58" s="1">
        <v>20</v>
      </c>
      <c r="AA58" s="6">
        <f t="shared" si="23"/>
        <v>2.5342651794948434</v>
      </c>
      <c r="AB58" s="6">
        <f t="shared" si="24"/>
        <v>1.7369193674114318</v>
      </c>
      <c r="AC58" s="6">
        <f t="shared" si="25"/>
        <v>1.537758108416277</v>
      </c>
      <c r="AD58">
        <f t="shared" si="26"/>
        <v>3</v>
      </c>
      <c r="AM58" s="6">
        <f t="shared" si="27"/>
        <v>2.5342651794948434</v>
      </c>
      <c r="AN58" s="6">
        <f t="shared" si="28"/>
        <v>2.0164428250428172</v>
      </c>
      <c r="AO58" s="6">
        <f t="shared" si="29"/>
        <v>1.342875128024738</v>
      </c>
      <c r="AP58">
        <f t="shared" si="30"/>
        <v>3</v>
      </c>
      <c r="AY58" s="6">
        <f t="shared" si="31"/>
        <v>2.3832750575626025</v>
      </c>
      <c r="AZ58" s="6">
        <f t="shared" si="32"/>
        <v>2.484395745895204</v>
      </c>
      <c r="BA58" s="6">
        <f t="shared" si="33"/>
        <v>1.1675234948861248</v>
      </c>
      <c r="BB58">
        <f t="shared" si="34"/>
        <v>3</v>
      </c>
      <c r="BK58" s="6">
        <f t="shared" si="35"/>
        <v>2.3832750575626025</v>
      </c>
      <c r="BL58" s="6">
        <f t="shared" si="37"/>
        <v>2.6434175322865636</v>
      </c>
      <c r="BM58" s="6">
        <f t="shared" si="36"/>
        <v>1.1474836600143798</v>
      </c>
      <c r="BN58" s="8">
        <f t="shared" si="39"/>
        <v>3</v>
      </c>
      <c r="BO58" s="1">
        <v>20</v>
      </c>
      <c r="BW58" s="6"/>
      <c r="BX58" s="6"/>
      <c r="BY58" s="6"/>
      <c r="CA58" s="1"/>
    </row>
    <row r="59" spans="1:79" x14ac:dyDescent="0.25">
      <c r="A59" s="1">
        <v>21</v>
      </c>
      <c r="B59" s="9">
        <v>38.700000000000003</v>
      </c>
      <c r="C59" s="9">
        <v>37</v>
      </c>
      <c r="D59" s="9">
        <v>36.799999999999997</v>
      </c>
      <c r="E59" s="9">
        <v>34.700000000000003</v>
      </c>
      <c r="F59" s="9">
        <v>36.700000000000003</v>
      </c>
      <c r="G59" s="8">
        <f t="shared" si="38"/>
        <v>3</v>
      </c>
      <c r="O59" s="6">
        <f t="shared" si="19"/>
        <v>1.5394804318340705</v>
      </c>
      <c r="P59" s="6">
        <f t="shared" si="20"/>
        <v>1.8330302779823351</v>
      </c>
      <c r="Q59" s="6">
        <f t="shared" si="21"/>
        <v>0.97467943448089633</v>
      </c>
      <c r="R59">
        <f t="shared" si="22"/>
        <v>3</v>
      </c>
      <c r="S59" s="1">
        <v>21</v>
      </c>
      <c r="AA59" s="6">
        <f t="shared" si="23"/>
        <v>1.7240939649566707</v>
      </c>
      <c r="AB59" s="6">
        <f t="shared" si="24"/>
        <v>2.1953486182279995</v>
      </c>
      <c r="AC59" s="6">
        <f t="shared" si="25"/>
        <v>1.3329291053915824</v>
      </c>
      <c r="AD59">
        <f t="shared" si="26"/>
        <v>3</v>
      </c>
      <c r="AM59" s="6">
        <f t="shared" si="27"/>
        <v>1.7240939649566707</v>
      </c>
      <c r="AN59" s="6">
        <f t="shared" si="28"/>
        <v>2.4744107042553236</v>
      </c>
      <c r="AO59" s="6">
        <f t="shared" si="29"/>
        <v>1.2379597645716254</v>
      </c>
      <c r="AP59">
        <f t="shared" si="30"/>
        <v>3</v>
      </c>
      <c r="AY59" s="6">
        <f t="shared" si="31"/>
        <v>1.5646085772486387</v>
      </c>
      <c r="AZ59" s="6">
        <f t="shared" si="32"/>
        <v>2.9700355403784453</v>
      </c>
      <c r="BA59" s="6">
        <f t="shared" si="33"/>
        <v>1.1583513188052175</v>
      </c>
      <c r="BB59">
        <f t="shared" si="34"/>
        <v>3</v>
      </c>
      <c r="BK59" s="6">
        <f t="shared" si="35"/>
        <v>1.5646085772486387</v>
      </c>
      <c r="BL59" s="6">
        <f t="shared" si="37"/>
        <v>3.1285230141394189</v>
      </c>
      <c r="BM59" s="6">
        <f t="shared" si="36"/>
        <v>1.1775902300885515</v>
      </c>
      <c r="BN59" s="8">
        <f t="shared" si="39"/>
        <v>3</v>
      </c>
      <c r="BO59" s="1">
        <v>21</v>
      </c>
      <c r="BW59" s="6"/>
      <c r="BX59" s="6"/>
      <c r="BY59" s="6"/>
      <c r="CA59" s="1"/>
    </row>
    <row r="60" spans="1:79" x14ac:dyDescent="0.25">
      <c r="A60" s="1">
        <v>22</v>
      </c>
      <c r="B60" s="9">
        <v>39.299999999999997</v>
      </c>
      <c r="C60" s="9">
        <v>37.700000000000003</v>
      </c>
      <c r="D60" s="9">
        <v>36.6</v>
      </c>
      <c r="E60" s="9">
        <v>35</v>
      </c>
      <c r="F60" s="9">
        <v>36.200000000000003</v>
      </c>
      <c r="G60" s="8">
        <f t="shared" si="38"/>
        <v>3</v>
      </c>
      <c r="O60" s="6">
        <f t="shared" si="19"/>
        <v>2.1587033144922914</v>
      </c>
      <c r="P60" s="6">
        <f t="shared" si="20"/>
        <v>0.93273790530888334</v>
      </c>
      <c r="Q60" s="6">
        <f t="shared" si="21"/>
        <v>1.1661903789690564</v>
      </c>
      <c r="R60">
        <f t="shared" si="22"/>
        <v>2</v>
      </c>
      <c r="S60" s="1">
        <v>22</v>
      </c>
      <c r="AA60" s="6">
        <f t="shared" si="23"/>
        <v>2.2209232314512839</v>
      </c>
      <c r="AB60" s="6">
        <f t="shared" si="24"/>
        <v>1.2313497562521618</v>
      </c>
      <c r="AC60" s="6">
        <f t="shared" si="25"/>
        <v>0.93952115463144359</v>
      </c>
      <c r="AD60">
        <f t="shared" si="26"/>
        <v>3</v>
      </c>
      <c r="AM60" s="6">
        <f t="shared" si="27"/>
        <v>2.2209232314512839</v>
      </c>
      <c r="AN60" s="6">
        <f t="shared" si="28"/>
        <v>1.517467737163904</v>
      </c>
      <c r="AO60" s="6">
        <f t="shared" si="29"/>
        <v>0.747975571540476</v>
      </c>
      <c r="AP60">
        <f t="shared" si="30"/>
        <v>3</v>
      </c>
      <c r="AY60" s="6">
        <f t="shared" si="31"/>
        <v>2.0596116138728706</v>
      </c>
      <c r="AZ60" s="6">
        <f t="shared" si="32"/>
        <v>2.0226495275037397</v>
      </c>
      <c r="BA60" s="6">
        <f t="shared" si="33"/>
        <v>0.45289194198076826</v>
      </c>
      <c r="BB60">
        <f t="shared" si="34"/>
        <v>3</v>
      </c>
      <c r="BK60" s="6">
        <f t="shared" si="35"/>
        <v>2.0596116138728706</v>
      </c>
      <c r="BL60" s="6">
        <f t="shared" si="37"/>
        <v>2.1857850420386749</v>
      </c>
      <c r="BM60" s="6">
        <f t="shared" si="36"/>
        <v>0.40677850238181756</v>
      </c>
      <c r="BN60" s="8">
        <f t="shared" si="39"/>
        <v>3</v>
      </c>
      <c r="BO60" s="1">
        <v>22</v>
      </c>
      <c r="BW60" s="6"/>
      <c r="BX60" s="6"/>
      <c r="BY60" s="6"/>
      <c r="CA60" s="1"/>
    </row>
    <row r="61" spans="1:79" x14ac:dyDescent="0.25">
      <c r="A61" s="1">
        <v>23</v>
      </c>
      <c r="B61" s="9">
        <v>39.200000000000003</v>
      </c>
      <c r="C61" s="9">
        <v>37.299999999999997</v>
      </c>
      <c r="D61" s="9">
        <v>36.799999999999997</v>
      </c>
      <c r="E61" s="9">
        <v>36.1</v>
      </c>
      <c r="F61" s="9">
        <v>35.9</v>
      </c>
      <c r="G61" s="8">
        <f t="shared" si="38"/>
        <v>3</v>
      </c>
      <c r="O61" s="6">
        <f t="shared" si="19"/>
        <v>2.5278449319529122</v>
      </c>
      <c r="P61" s="6">
        <f t="shared" si="20"/>
        <v>1.5620499351813326</v>
      </c>
      <c r="Q61" s="6">
        <f t="shared" si="21"/>
        <v>1.5716233645501732</v>
      </c>
      <c r="R61">
        <f t="shared" si="22"/>
        <v>2</v>
      </c>
      <c r="S61" s="1">
        <v>23</v>
      </c>
      <c r="AA61" s="6">
        <f t="shared" si="23"/>
        <v>2.3092206477511006</v>
      </c>
      <c r="AB61" s="6">
        <f t="shared" si="24"/>
        <v>1.2498888839501818</v>
      </c>
      <c r="AC61" s="6">
        <f t="shared" si="25"/>
        <v>1.1165572085656852</v>
      </c>
      <c r="AD61">
        <f t="shared" si="26"/>
        <v>3</v>
      </c>
      <c r="AM61" s="6">
        <f t="shared" si="27"/>
        <v>2.3092206477511006</v>
      </c>
      <c r="AN61" s="6">
        <f t="shared" si="28"/>
        <v>1.4790903736193193</v>
      </c>
      <c r="AO61" s="6">
        <f t="shared" si="29"/>
        <v>0.99934890046072844</v>
      </c>
      <c r="AP61">
        <f t="shared" si="30"/>
        <v>3</v>
      </c>
      <c r="AY61" s="6">
        <f t="shared" si="31"/>
        <v>2.148487840319329</v>
      </c>
      <c r="AZ61" s="6">
        <f t="shared" si="32"/>
        <v>1.7679240808234846</v>
      </c>
      <c r="BA61" s="6">
        <f t="shared" si="33"/>
        <v>1.0271860158272754</v>
      </c>
      <c r="BB61">
        <f t="shared" si="34"/>
        <v>3</v>
      </c>
      <c r="BK61" s="6">
        <f t="shared" si="35"/>
        <v>2.148487840319329</v>
      </c>
      <c r="BL61" s="6">
        <f t="shared" si="37"/>
        <v>1.8695336985462447</v>
      </c>
      <c r="BM61" s="6">
        <f t="shared" si="36"/>
        <v>1.0297906340611234</v>
      </c>
      <c r="BN61" s="8">
        <f t="shared" si="39"/>
        <v>3</v>
      </c>
      <c r="BO61" s="1">
        <v>23</v>
      </c>
      <c r="BW61" s="6"/>
      <c r="BX61" s="6"/>
      <c r="BY61" s="6"/>
      <c r="CA61" s="1"/>
    </row>
    <row r="62" spans="1:79" x14ac:dyDescent="0.25">
      <c r="A62" s="1">
        <v>24</v>
      </c>
      <c r="B62" s="9">
        <v>40</v>
      </c>
      <c r="C62" s="9">
        <v>36.700000000000003</v>
      </c>
      <c r="D62" s="9">
        <v>35.799999999999997</v>
      </c>
      <c r="E62" s="9">
        <v>34.9</v>
      </c>
      <c r="F62" s="9">
        <v>35.9</v>
      </c>
      <c r="G62" s="8">
        <f t="shared" si="38"/>
        <v>3</v>
      </c>
      <c r="O62" s="6">
        <f t="shared" si="19"/>
        <v>2.7477263328068191</v>
      </c>
      <c r="P62" s="6">
        <f t="shared" si="20"/>
        <v>1.8439088914585786</v>
      </c>
      <c r="Q62" s="6">
        <f t="shared" si="21"/>
        <v>2.133072900770153</v>
      </c>
      <c r="R62">
        <f t="shared" si="22"/>
        <v>2</v>
      </c>
      <c r="S62" s="1">
        <v>24</v>
      </c>
      <c r="AA62" s="6">
        <f t="shared" si="23"/>
        <v>2.5908492816063267</v>
      </c>
      <c r="AB62" s="6">
        <f t="shared" si="24"/>
        <v>1.8408935028645512</v>
      </c>
      <c r="AC62" s="6">
        <f t="shared" si="25"/>
        <v>1.8478906894077869</v>
      </c>
      <c r="AD62">
        <f t="shared" si="26"/>
        <v>2</v>
      </c>
      <c r="AM62" s="6">
        <f t="shared" si="27"/>
        <v>2.5908492816063267</v>
      </c>
      <c r="AN62" s="6">
        <f t="shared" si="28"/>
        <v>1.9919107242377438</v>
      </c>
      <c r="AO62" s="6">
        <f t="shared" si="29"/>
        <v>1.7694648674556288</v>
      </c>
      <c r="AP62">
        <f t="shared" si="30"/>
        <v>3</v>
      </c>
      <c r="AY62" s="6">
        <f t="shared" si="31"/>
        <v>2.4979991993593602</v>
      </c>
      <c r="AZ62" s="6">
        <f t="shared" si="32"/>
        <v>2.4103941586387858</v>
      </c>
      <c r="BA62" s="6">
        <f t="shared" si="33"/>
        <v>1.5947134887217549</v>
      </c>
      <c r="BB62">
        <f t="shared" si="34"/>
        <v>3</v>
      </c>
      <c r="BK62" s="6">
        <f t="shared" si="35"/>
        <v>2.4979991993593602</v>
      </c>
      <c r="BL62" s="6">
        <f t="shared" si="37"/>
        <v>2.5288646167796327</v>
      </c>
      <c r="BM62" s="6">
        <f t="shared" si="36"/>
        <v>1.5860229348909085</v>
      </c>
      <c r="BN62" s="8">
        <f t="shared" si="39"/>
        <v>3</v>
      </c>
      <c r="BO62" s="1">
        <v>24</v>
      </c>
      <c r="BW62" s="6"/>
      <c r="BX62" s="6"/>
      <c r="BY62" s="6"/>
      <c r="CA62" s="1"/>
    </row>
    <row r="63" spans="1:79" x14ac:dyDescent="0.25">
      <c r="A63" s="1">
        <v>25</v>
      </c>
      <c r="B63" s="4">
        <v>40.1</v>
      </c>
      <c r="C63" s="4">
        <v>37.700000000000003</v>
      </c>
      <c r="D63" s="4">
        <v>36.799999999999997</v>
      </c>
      <c r="E63" s="4">
        <v>36.1</v>
      </c>
      <c r="F63" s="4">
        <v>35.9</v>
      </c>
      <c r="G63" s="8">
        <f t="shared" si="38"/>
        <v>2</v>
      </c>
      <c r="O63" s="6">
        <f t="shared" si="19"/>
        <v>3.3045423283716659</v>
      </c>
      <c r="P63" s="6">
        <f t="shared" si="20"/>
        <v>1.1874342087037935</v>
      </c>
      <c r="Q63" s="6">
        <f t="shared" si="21"/>
        <v>2.2715633383201101</v>
      </c>
      <c r="R63">
        <f t="shared" si="22"/>
        <v>2</v>
      </c>
      <c r="S63" s="1">
        <v>25</v>
      </c>
      <c r="AA63" s="6">
        <f t="shared" si="23"/>
        <v>3.1618823507524798</v>
      </c>
      <c r="AB63" s="6">
        <f t="shared" si="24"/>
        <v>0.59235875015811967</v>
      </c>
      <c r="AC63" s="6">
        <f t="shared" si="25"/>
        <v>1.7511995888533078</v>
      </c>
      <c r="AD63">
        <f t="shared" si="26"/>
        <v>2</v>
      </c>
      <c r="AM63" s="6">
        <f t="shared" si="27"/>
        <v>3.1618823507524798</v>
      </c>
      <c r="AN63" s="6">
        <f t="shared" si="28"/>
        <v>0.71951951560283356</v>
      </c>
      <c r="AO63" s="6">
        <f t="shared" si="29"/>
        <v>1.5945357878386472</v>
      </c>
      <c r="AP63">
        <f t="shared" si="30"/>
        <v>2</v>
      </c>
      <c r="AY63" s="6">
        <f t="shared" si="31"/>
        <v>3.003664428660437</v>
      </c>
      <c r="AZ63" s="6">
        <f t="shared" si="32"/>
        <v>0.99331096171675515</v>
      </c>
      <c r="BA63" s="6">
        <f t="shared" si="33"/>
        <v>1.4545713381535377</v>
      </c>
      <c r="BB63">
        <f t="shared" si="34"/>
        <v>2</v>
      </c>
      <c r="BK63" s="6">
        <f t="shared" si="35"/>
        <v>3.003664428660437</v>
      </c>
      <c r="BL63" s="6">
        <f t="shared" si="37"/>
        <v>1.1034746258976671</v>
      </c>
      <c r="BM63" s="6">
        <f t="shared" si="36"/>
        <v>1.41083973221624</v>
      </c>
      <c r="BN63" s="8">
        <f t="shared" si="39"/>
        <v>2</v>
      </c>
      <c r="BO63" s="1">
        <v>25</v>
      </c>
      <c r="BW63" s="6"/>
      <c r="BX63" s="6"/>
      <c r="BY63" s="6"/>
      <c r="CA63" s="1"/>
    </row>
    <row r="64" spans="1:79" x14ac:dyDescent="0.25">
      <c r="A64" s="1">
        <v>26</v>
      </c>
      <c r="B64" s="4">
        <v>41</v>
      </c>
      <c r="C64" s="4">
        <v>38</v>
      </c>
      <c r="D64" s="4">
        <v>37.700000000000003</v>
      </c>
      <c r="E64" s="4">
        <v>37</v>
      </c>
      <c r="F64" s="4">
        <v>36.200000000000003</v>
      </c>
      <c r="G64" s="8">
        <f t="shared" si="38"/>
        <v>2</v>
      </c>
      <c r="O64" s="6">
        <f t="shared" si="19"/>
        <v>4.7339201514178528</v>
      </c>
      <c r="P64" s="6">
        <f t="shared" si="20"/>
        <v>2.3237900077244507</v>
      </c>
      <c r="Q64" s="6">
        <f t="shared" si="21"/>
        <v>3.6945906403822324</v>
      </c>
      <c r="R64">
        <f t="shared" si="22"/>
        <v>2</v>
      </c>
      <c r="S64" s="1">
        <v>26</v>
      </c>
      <c r="AA64" s="6">
        <f t="shared" si="23"/>
        <v>4.6224993239588503</v>
      </c>
      <c r="AB64" s="6">
        <f t="shared" si="24"/>
        <v>1.8732028424302751</v>
      </c>
      <c r="AC64" s="6">
        <f t="shared" si="25"/>
        <v>3.2395524382235261</v>
      </c>
      <c r="AD64">
        <f t="shared" si="26"/>
        <v>2</v>
      </c>
      <c r="AM64" s="6">
        <f t="shared" si="27"/>
        <v>4.6224993239588503</v>
      </c>
      <c r="AN64" s="6">
        <f t="shared" si="28"/>
        <v>1.7614506332376589</v>
      </c>
      <c r="AO64" s="6">
        <f t="shared" si="29"/>
        <v>3.0844906938158632</v>
      </c>
      <c r="AP64">
        <f t="shared" si="30"/>
        <v>2</v>
      </c>
      <c r="AY64" s="6">
        <f t="shared" si="31"/>
        <v>4.4528642467517505</v>
      </c>
      <c r="AZ64" s="6">
        <f t="shared" si="32"/>
        <v>1.5779733838059578</v>
      </c>
      <c r="BA64" s="6">
        <f t="shared" si="33"/>
        <v>2.9586783836330994</v>
      </c>
      <c r="BB64">
        <f t="shared" si="34"/>
        <v>2</v>
      </c>
      <c r="BK64" s="6">
        <f t="shared" si="35"/>
        <v>4.4528642467517505</v>
      </c>
      <c r="BL64" s="6">
        <f t="shared" si="37"/>
        <v>1.5524677935467797</v>
      </c>
      <c r="BM64" s="6">
        <f t="shared" si="36"/>
        <v>2.9091182083236138</v>
      </c>
      <c r="BN64" s="8">
        <f t="shared" si="39"/>
        <v>2</v>
      </c>
      <c r="BO64" s="1">
        <v>26</v>
      </c>
      <c r="BW64" s="6"/>
      <c r="BX64" s="6"/>
      <c r="BY64" s="6"/>
      <c r="CA64" s="1"/>
    </row>
    <row r="65" spans="1:79" x14ac:dyDescent="0.25">
      <c r="A65" s="1">
        <v>27</v>
      </c>
      <c r="B65" s="4">
        <v>39.9</v>
      </c>
      <c r="C65" s="4">
        <v>38.1</v>
      </c>
      <c r="D65" s="4">
        <v>35.9</v>
      </c>
      <c r="E65" s="4">
        <v>35.799999999999997</v>
      </c>
      <c r="F65" s="4">
        <v>35.299999999999997</v>
      </c>
      <c r="G65" s="8">
        <f t="shared" si="38"/>
        <v>2</v>
      </c>
      <c r="O65" s="6">
        <f t="shared" si="19"/>
        <v>3.2403703492039311</v>
      </c>
      <c r="P65" s="6">
        <f t="shared" si="20"/>
        <v>1.6093476939431104</v>
      </c>
      <c r="Q65" s="6">
        <f t="shared" si="21"/>
        <v>2.3065125189341584</v>
      </c>
      <c r="R65">
        <f t="shared" si="22"/>
        <v>2</v>
      </c>
      <c r="S65" s="1">
        <v>27</v>
      </c>
      <c r="AA65" s="6">
        <f t="shared" si="23"/>
        <v>3.0376800358168099</v>
      </c>
      <c r="AB65" s="6">
        <f t="shared" si="24"/>
        <v>1.1588308284166919</v>
      </c>
      <c r="AC65" s="6">
        <f t="shared" si="25"/>
        <v>1.6996176040509785</v>
      </c>
      <c r="AD65">
        <f t="shared" si="26"/>
        <v>2</v>
      </c>
      <c r="AM65" s="6">
        <f t="shared" si="27"/>
        <v>3.0376800358168099</v>
      </c>
      <c r="AN65" s="6">
        <f t="shared" si="28"/>
        <v>1.2346558224865767</v>
      </c>
      <c r="AO65" s="6">
        <f t="shared" si="29"/>
        <v>1.6189521046528068</v>
      </c>
      <c r="AP65">
        <f t="shared" si="30"/>
        <v>2</v>
      </c>
      <c r="AY65" s="6">
        <f t="shared" si="31"/>
        <v>2.923354237857605</v>
      </c>
      <c r="AZ65" s="6">
        <f t="shared" si="32"/>
        <v>1.4134276698076125</v>
      </c>
      <c r="BA65" s="6">
        <f t="shared" si="33"/>
        <v>1.5283251544673879</v>
      </c>
      <c r="BB65">
        <f t="shared" si="34"/>
        <v>2</v>
      </c>
      <c r="BK65" s="6">
        <f t="shared" si="35"/>
        <v>2.923354237857605</v>
      </c>
      <c r="BL65" s="6">
        <f t="shared" si="37"/>
        <v>1.4858183771915088</v>
      </c>
      <c r="BM65" s="6">
        <f t="shared" si="36"/>
        <v>1.5068074694532065</v>
      </c>
      <c r="BN65" s="8">
        <f t="shared" si="39"/>
        <v>2</v>
      </c>
      <c r="BO65" s="1">
        <v>27</v>
      </c>
      <c r="BW65" s="6"/>
      <c r="BX65" s="6"/>
      <c r="BY65" s="6"/>
      <c r="CA65" s="1"/>
    </row>
    <row r="66" spans="1:79" x14ac:dyDescent="0.25">
      <c r="A66" s="1">
        <v>28</v>
      </c>
      <c r="B66" s="4">
        <v>41.1</v>
      </c>
      <c r="C66" s="4">
        <v>37.299999999999997</v>
      </c>
      <c r="D66" s="4">
        <v>36.6</v>
      </c>
      <c r="E66" s="4">
        <v>35.9</v>
      </c>
      <c r="F66" s="4">
        <v>35</v>
      </c>
      <c r="G66" s="8">
        <f t="shared" si="38"/>
        <v>2</v>
      </c>
      <c r="O66" s="6">
        <f t="shared" si="19"/>
        <v>4.1364235759892898</v>
      </c>
      <c r="P66" s="6">
        <f t="shared" si="20"/>
        <v>1.9390719429665326</v>
      </c>
      <c r="Q66" s="6">
        <f t="shared" si="21"/>
        <v>3.2295510523910269</v>
      </c>
      <c r="R66">
        <f t="shared" si="22"/>
        <v>2</v>
      </c>
      <c r="S66" s="1">
        <v>28</v>
      </c>
      <c r="AA66" s="6">
        <f t="shared" si="23"/>
        <v>3.9796356617157835</v>
      </c>
      <c r="AB66" s="6">
        <f t="shared" si="24"/>
        <v>1.4083875729200175</v>
      </c>
      <c r="AC66" s="6">
        <f t="shared" si="25"/>
        <v>2.6402083251137562</v>
      </c>
      <c r="AD66">
        <f t="shared" si="26"/>
        <v>2</v>
      </c>
      <c r="AM66" s="6">
        <f t="shared" si="27"/>
        <v>3.9796356617157835</v>
      </c>
      <c r="AN66" s="6">
        <f t="shared" si="28"/>
        <v>1.215610271975907</v>
      </c>
      <c r="AO66" s="6">
        <f t="shared" si="29"/>
        <v>2.5579901503851503</v>
      </c>
      <c r="AP66">
        <f t="shared" si="30"/>
        <v>2</v>
      </c>
      <c r="AY66" s="6">
        <f t="shared" si="31"/>
        <v>3.8455168703309601</v>
      </c>
      <c r="AZ66" s="6">
        <f t="shared" si="32"/>
        <v>1.1269427669584657</v>
      </c>
      <c r="BA66" s="6">
        <f t="shared" si="33"/>
        <v>2.4117305911822813</v>
      </c>
      <c r="BB66">
        <f t="shared" si="34"/>
        <v>2</v>
      </c>
      <c r="BK66" s="6">
        <f t="shared" si="35"/>
        <v>3.8455168703309601</v>
      </c>
      <c r="BL66" s="6">
        <f t="shared" si="37"/>
        <v>1.1147449259808282</v>
      </c>
      <c r="BM66" s="6">
        <f t="shared" si="36"/>
        <v>2.3678510827330275</v>
      </c>
      <c r="BN66" s="8">
        <f t="shared" si="39"/>
        <v>2</v>
      </c>
      <c r="BO66" s="1">
        <v>28</v>
      </c>
      <c r="BW66" s="6"/>
      <c r="BX66" s="6"/>
      <c r="BY66" s="6"/>
      <c r="CA66" s="1"/>
    </row>
    <row r="67" spans="1:79" x14ac:dyDescent="0.25">
      <c r="A67" s="1">
        <v>29</v>
      </c>
      <c r="B67" s="4">
        <v>40</v>
      </c>
      <c r="C67" s="4">
        <v>37.5</v>
      </c>
      <c r="D67" s="4">
        <v>36.700000000000003</v>
      </c>
      <c r="E67" s="4">
        <v>35.9</v>
      </c>
      <c r="F67" s="4">
        <v>34.9</v>
      </c>
      <c r="G67" s="8">
        <f t="shared" si="38"/>
        <v>2</v>
      </c>
      <c r="O67" s="6">
        <f t="shared" si="19"/>
        <v>3.2588341473600666</v>
      </c>
      <c r="P67" s="6">
        <f t="shared" si="20"/>
        <v>1.5588457268119893</v>
      </c>
      <c r="Q67" s="6">
        <f t="shared" si="21"/>
        <v>2.3366642891095828</v>
      </c>
      <c r="R67">
        <f>IF(O67&lt;P67, 1, 2)</f>
        <v>2</v>
      </c>
      <c r="S67" s="1">
        <v>29</v>
      </c>
      <c r="AA67" s="6">
        <f t="shared" si="23"/>
        <v>3.0915206614221447</v>
      </c>
      <c r="AB67" s="6">
        <f t="shared" si="24"/>
        <v>0.97171097669122375</v>
      </c>
      <c r="AC67" s="6">
        <f t="shared" si="25"/>
        <v>1.6842505751817296</v>
      </c>
      <c r="AD67">
        <f>IF(AA67&lt;AB67, 1, 2)</f>
        <v>2</v>
      </c>
      <c r="AM67" s="6">
        <f t="shared" si="27"/>
        <v>3.0915206614221447</v>
      </c>
      <c r="AN67" s="6">
        <f t="shared" si="28"/>
        <v>0.94129786288223749</v>
      </c>
      <c r="AO67" s="6">
        <f t="shared" si="29"/>
        <v>1.6462796501173547</v>
      </c>
      <c r="AP67">
        <f>IF(AM67&lt;AN67, 1, 2)</f>
        <v>2</v>
      </c>
      <c r="AY67" s="6">
        <f t="shared" si="31"/>
        <v>2.9512709126747447</v>
      </c>
      <c r="AZ67" s="6">
        <f t="shared" si="32"/>
        <v>0.98882646494609028</v>
      </c>
      <c r="BA67" s="6">
        <f t="shared" si="33"/>
        <v>1.5961759858417144</v>
      </c>
      <c r="BB67">
        <f>IF(AY67&lt;AZ67, 1, 2)</f>
        <v>2</v>
      </c>
      <c r="BK67" s="6">
        <f t="shared" si="35"/>
        <v>2.9512709126747447</v>
      </c>
      <c r="BL67" s="6">
        <f t="shared" si="37"/>
        <v>1.0393056576387922</v>
      </c>
      <c r="BM67" s="6">
        <f t="shared" si="36"/>
        <v>1.5681896409554514</v>
      </c>
      <c r="BN67" s="8">
        <f t="shared" si="39"/>
        <v>2</v>
      </c>
      <c r="BO67" s="1">
        <v>29</v>
      </c>
      <c r="BW67" s="6"/>
      <c r="BX67" s="6"/>
      <c r="BY67" s="6"/>
      <c r="CA6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5E42-11A8-4E5A-998B-07DD67DF85F2}">
  <dimension ref="A1:AN521"/>
  <sheetViews>
    <sheetView tabSelected="1" topLeftCell="A19" zoomScaleNormal="100" workbookViewId="0">
      <selection activeCell="I32" sqref="I32"/>
    </sheetView>
  </sheetViews>
  <sheetFormatPr defaultRowHeight="15.75" x14ac:dyDescent="0.25"/>
  <cols>
    <col min="8" max="8" width="33.5" customWidth="1"/>
    <col min="9" max="9" width="35.125" customWidth="1"/>
    <col min="10" max="10" width="26.25" customWidth="1"/>
    <col min="11" max="11" width="19.25" customWidth="1"/>
    <col min="12" max="12" width="15.25" customWidth="1"/>
    <col min="14" max="14" width="10.375" customWidth="1"/>
    <col min="15" max="15" width="18.125" customWidth="1"/>
    <col min="16" max="16" width="19.25" customWidth="1"/>
    <col min="17" max="17" width="16.75" customWidth="1"/>
    <col min="18" max="18" width="17.875" customWidth="1"/>
    <col min="19" max="19" width="14.625" customWidth="1"/>
    <col min="20" max="20" width="13.25" customWidth="1"/>
  </cols>
  <sheetData>
    <row r="1" spans="1:40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t="s">
        <v>50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</row>
    <row r="2" spans="1:40" x14ac:dyDescent="0.25">
      <c r="A2" s="15">
        <v>1</v>
      </c>
      <c r="B2" s="2">
        <v>37.4</v>
      </c>
      <c r="C2" s="2">
        <v>36.9</v>
      </c>
      <c r="D2" s="2">
        <v>36.5</v>
      </c>
      <c r="E2" s="2">
        <v>34.4</v>
      </c>
      <c r="F2" s="2">
        <v>36</v>
      </c>
      <c r="H2" t="s">
        <v>21</v>
      </c>
      <c r="I2" s="12">
        <f>SQRT(SUMXMY2($B$2:$F$2,B2:F2))</f>
        <v>0</v>
      </c>
      <c r="J2" s="6">
        <f>SQRT(SUMXMY2($B$3:$F$3,B2:F2))</f>
        <v>2.9478805945967372</v>
      </c>
      <c r="K2" s="6">
        <f>SQRT(SUMXMY2($B$4:$F$4,B2:F2))</f>
        <v>1.0862780491200252</v>
      </c>
      <c r="L2" s="6">
        <f>SQRT(SUMXMY2($B$5:$F$5,B2:F2))</f>
        <v>1.2041594578792296</v>
      </c>
      <c r="M2" s="6">
        <f>SQRT(SUMXMY2($B$6:$F$6,B2:F2))</f>
        <v>1.8788294228055937</v>
      </c>
      <c r="N2" s="6">
        <f>SQRT(SUMXMY2($B$7:$F$7,B2:F2))</f>
        <v>0.58309518948452854</v>
      </c>
      <c r="O2" s="6">
        <f>SQRT(SUMXMY2($B$8:$F$8,B2:F2))</f>
        <v>3.1288975694324059</v>
      </c>
      <c r="P2" s="6">
        <f>SQRT(SUMXMY2($B$9:$F$9,B2:F2))</f>
        <v>2.3811761799581324</v>
      </c>
      <c r="Q2" s="6">
        <f>SQRT(SUMXMY2($B$10:$F$10,B2:F2))</f>
        <v>2.9308701779505713</v>
      </c>
      <c r="R2" s="6">
        <f>SQRT(SUMXMY2($B$11:$F$11,B2:F2))</f>
        <v>1.8110770276274879</v>
      </c>
      <c r="S2" s="6">
        <f>SQRT(SUMXMY2($B$12:$F$12,B2:F2))</f>
        <v>2.1679483388678804</v>
      </c>
      <c r="T2" s="6">
        <f>SQRT(SUMXMY2($B$13:$F$13,B2:F2))</f>
        <v>4.7085029467974246</v>
      </c>
      <c r="U2" s="6">
        <f>SQRT(SUMXMY2($B$14:$F$14,B2:F2))</f>
        <v>0.97467943448089855</v>
      </c>
      <c r="V2" s="6">
        <f>SQRT(SUMXMY2($B$15:$F$15,B2:F2))</f>
        <v>0.99498743710662263</v>
      </c>
      <c r="W2" s="6">
        <f>SQRT(SUMXMY2($B$16:$F$16,B2:F2))</f>
        <v>3.004995840263343</v>
      </c>
      <c r="X2" s="6">
        <f>SQRT(SUMXMY2($B$17:$F$17,B2:F2))</f>
        <v>3.9127995093027756</v>
      </c>
      <c r="Y2" s="6">
        <f>SQRT(SUMXMY2($B$18:$F$18,B2:F2))</f>
        <v>5.5027265968790458</v>
      </c>
      <c r="Z2" s="6">
        <f>SQRT(SUMXMY2($B$19:$F$19,B2:F2))</f>
        <v>4.8124837662063866</v>
      </c>
      <c r="AA2" s="6">
        <f>SQRT(SUMXMY2($B$20:$F$20,B2:F2))</f>
        <v>2.6739483914241911</v>
      </c>
      <c r="AB2" s="6">
        <f>SQRT(SUMXMY2($B$21:$F$21,B2:F2))</f>
        <v>2.4269322199023238</v>
      </c>
      <c r="AC2" s="6">
        <f>SQRT(SUMXMY2($B$22:$F$22,B2:F2))</f>
        <v>1.5394804318340705</v>
      </c>
      <c r="AD2" s="6">
        <f>SQRT(SUMXMY2($B$23:$F$23,B2:F2))</f>
        <v>2.1587033144922914</v>
      </c>
      <c r="AE2" s="6">
        <f>SQRT(SUMXMY2($B$24:$F$24,B2:F2))</f>
        <v>2.5278449319529122</v>
      </c>
      <c r="AF2" s="6">
        <f>SQRT(SUMXMY2($B$25:$F$25,B2:F2))</f>
        <v>2.7477263328068191</v>
      </c>
      <c r="AG2" s="6">
        <f>SQRT(SUMXMY2($B$26:$F$26,B2:F2))</f>
        <v>3.3045423283716659</v>
      </c>
      <c r="AH2" s="6">
        <f>SQRT(SUMXMY2($B$27:$F$27,B2:F2))</f>
        <v>4.7339201514178528</v>
      </c>
      <c r="AI2" s="6">
        <f>SQRT(SUMXMY2($B$28:$F$28,B2:F2))</f>
        <v>3.2403703492039311</v>
      </c>
      <c r="AJ2" s="6">
        <f>SQRT(SUMXMY2($B$29:$F$29,B2:F2))</f>
        <v>4.1364235759892898</v>
      </c>
      <c r="AK2" s="6">
        <f>SQRT(SUMXMY2($B$30:$F$30,B2:F2))</f>
        <v>3.2588341473600666</v>
      </c>
      <c r="AN2" s="6">
        <f>MIN(J2:AK2,K3:AK3,L4:AK4,M5:AK5,N6:AK6,O7:AK7,P8:AK8,Q9:AK9,R10:AK10,S11:AK11,T12:AK12,U13:AK13,V14:AK14,W15:AK15,X16:AK16,Y17:AK17,Z18:AK18,AA19:AK19,AB20:AK20,AC21:AK21,AD22:AK22,AE23:AK23,AF24:AK24,AG25:AK25,AH26:AK26,AI27:AK27,AK28,AJ28,AK29)</f>
        <v>0.29999999999999477</v>
      </c>
    </row>
    <row r="3" spans="1:40" x14ac:dyDescent="0.25">
      <c r="A3" s="16">
        <v>2</v>
      </c>
      <c r="B3" s="2">
        <v>40</v>
      </c>
      <c r="C3" s="2">
        <v>38</v>
      </c>
      <c r="D3" s="2">
        <v>37.1</v>
      </c>
      <c r="E3" s="2">
        <v>35</v>
      </c>
      <c r="F3" s="2">
        <v>36</v>
      </c>
      <c r="H3" t="s">
        <v>22</v>
      </c>
      <c r="I3" s="6">
        <f t="shared" ref="I3:I30" si="0">SQRT(SUMXMY2($B$2:$F$2,B3:F3))</f>
        <v>2.9478805945967372</v>
      </c>
      <c r="J3" s="12">
        <f t="shared" ref="J3:J30" si="1">SQRT(SUMXMY2($B$3:$F$3,B3:F3))</f>
        <v>0</v>
      </c>
      <c r="K3" s="6">
        <f t="shared" ref="K3:K30" si="2">SQRT(SUMXMY2($B$4:$F$4,B3:F3))</f>
        <v>1.9416487838947574</v>
      </c>
      <c r="L3" s="6">
        <f t="shared" ref="L3:L30" si="3">SQRT(SUMXMY2($B$5:$F$5,B3:F3))</f>
        <v>3.0099833886584846</v>
      </c>
      <c r="M3" s="6">
        <f t="shared" ref="M3:M30" si="4">SQRT(SUMXMY2($B$6:$F$6,B3:F3))</f>
        <v>1.2000000000000017</v>
      </c>
      <c r="N3" s="6">
        <f t="shared" ref="N3:N30" si="5">SQRT(SUMXMY2($B$7:$F$7,B3:F3))</f>
        <v>3.1606961258558233</v>
      </c>
      <c r="O3" s="6">
        <f t="shared" ref="O3:O30" si="6">SQRT(SUMXMY2($B$8:$F$8,B3:F3))</f>
        <v>1.6911534525287792</v>
      </c>
      <c r="P3" s="6">
        <f t="shared" ref="P3:P30" si="7">SQRT(SUMXMY2($B$9:$F$9,B3:F3))</f>
        <v>2.1725560982400451</v>
      </c>
      <c r="Q3" s="6">
        <f t="shared" ref="Q3:Q30" si="8">SQRT(SUMXMY2($B$10:$F$10,B3:F3))</f>
        <v>2.1213203435596424</v>
      </c>
      <c r="R3" s="6">
        <f t="shared" ref="R3:R30" si="9">SQRT(SUMXMY2($B$11:$F$11,B3:F3))</f>
        <v>1.4594519519326408</v>
      </c>
      <c r="S3" s="6">
        <f t="shared" ref="S3:S30" si="10">SQRT(SUMXMY2($B$12:$F$12,B3:F3))</f>
        <v>1.2609520212918501</v>
      </c>
      <c r="T3" s="6">
        <f t="shared" ref="T3:T30" si="11">SQRT(SUMXMY2($B$13:$F$13,B3:F3))</f>
        <v>2.0639767440550294</v>
      </c>
      <c r="U3" s="6">
        <f t="shared" ref="U3:U30" si="12">SQRT(SUMXMY2($B$14:$F$14,B3:F3))</f>
        <v>2.2583179581272437</v>
      </c>
      <c r="V3" s="6">
        <f t="shared" ref="V3:V30" si="13">SQRT(SUMXMY2($B$15:$F$15,B3:F3))</f>
        <v>2.0248456731316575</v>
      </c>
      <c r="W3" s="6">
        <f t="shared" ref="W3:W30" si="14">SQRT(SUMXMY2($B$16:$F$16,B3:F3))</f>
        <v>4.3104524124504611</v>
      </c>
      <c r="X3" s="6">
        <f t="shared" ref="X3:X30" si="15">SQRT(SUMXMY2($B$17:$F$17,B3:F3))</f>
        <v>3.7094473981982845</v>
      </c>
      <c r="Y3" s="6">
        <f t="shared" ref="Y3:Y30" si="16">SQRT(SUMXMY2($B$18:$F$18,B3:F3))</f>
        <v>3.3451457367355473</v>
      </c>
      <c r="Z3" s="6">
        <f t="shared" ref="Z3:Z30" si="17">SQRT(SUMXMY2($B$19:$F$19,B3:F3))</f>
        <v>2.5709920264364867</v>
      </c>
      <c r="AA3" s="6">
        <f t="shared" ref="AA3:AA30" si="18">SQRT(SUMXMY2($B$20:$F$20,B3:F3))</f>
        <v>1.2409673645990822</v>
      </c>
      <c r="AB3" s="6">
        <f t="shared" ref="AB3:AB30" si="19">SQRT(SUMXMY2($B$21:$F$21,B3:F3))</f>
        <v>1.3856406460551005</v>
      </c>
      <c r="AC3" s="6">
        <f t="shared" ref="AC3:AC30" si="20">SQRT(SUMXMY2($B$22:$F$22,B3:F3))</f>
        <v>1.8330302779823351</v>
      </c>
      <c r="AD3" s="6">
        <f t="shared" ref="AD3:AD30" si="21">SQRT(SUMXMY2($B$23:$F$23,B3:F3))</f>
        <v>0.93273790530888334</v>
      </c>
      <c r="AE3" s="6">
        <f t="shared" ref="AE3:AE30" si="22">SQRT(SUMXMY2($B$24:$F$24,B3:F3))</f>
        <v>1.5620499351813326</v>
      </c>
      <c r="AF3" s="6">
        <f t="shared" ref="AF3:AF30" si="23">SQRT(SUMXMY2($B$25:$F$25,B3:F3))</f>
        <v>1.8439088914585786</v>
      </c>
      <c r="AG3" s="6">
        <f t="shared" ref="AG3:AG30" si="24">SQRT(SUMXMY2($B$26:$F$26,B3:F3))</f>
        <v>1.1874342087037935</v>
      </c>
      <c r="AH3" s="6">
        <f t="shared" ref="AH3:AH30" si="25">SQRT(SUMXMY2($B$27:$F$27,B3:F3))</f>
        <v>2.3237900077244507</v>
      </c>
      <c r="AI3" s="6">
        <f t="shared" ref="AI3:AI30" si="26">SQRT(SUMXMY2($B$28:$F$28,B3:F3))</f>
        <v>1.6093476939431104</v>
      </c>
      <c r="AJ3" s="6">
        <f t="shared" ref="AJ3:AJ30" si="27">SQRT(SUMXMY2($B$29:$F$29,B3:F3))</f>
        <v>1.9390719429665326</v>
      </c>
      <c r="AK3" s="6">
        <f t="shared" ref="AK3:AK30" si="28">SQRT(SUMXMY2($B$30:$F$30,B3:F3))</f>
        <v>1.5588457268119893</v>
      </c>
    </row>
    <row r="4" spans="1:40" x14ac:dyDescent="0.25">
      <c r="A4" s="15">
        <v>3</v>
      </c>
      <c r="B4" s="2">
        <v>38.200000000000003</v>
      </c>
      <c r="C4" s="2">
        <v>37.4</v>
      </c>
      <c r="D4" s="2">
        <v>36.700000000000003</v>
      </c>
      <c r="E4" s="2">
        <v>34.9</v>
      </c>
      <c r="F4" s="2">
        <v>36</v>
      </c>
      <c r="H4" t="s">
        <v>23</v>
      </c>
      <c r="I4" s="6">
        <f t="shared" si="0"/>
        <v>1.0862780491200252</v>
      </c>
      <c r="J4" s="6">
        <f t="shared" si="1"/>
        <v>1.9416487838947574</v>
      </c>
      <c r="K4" s="12">
        <f t="shared" si="2"/>
        <v>0</v>
      </c>
      <c r="L4" s="6">
        <f t="shared" si="3"/>
        <v>1.3820274961085275</v>
      </c>
      <c r="M4" s="6">
        <f t="shared" si="4"/>
        <v>1.0440306508910515</v>
      </c>
      <c r="N4" s="6">
        <f t="shared" si="5"/>
        <v>1.4212670403551917</v>
      </c>
      <c r="O4" s="6">
        <f t="shared" si="6"/>
        <v>2.4758836806279896</v>
      </c>
      <c r="P4" s="6">
        <f t="shared" si="7"/>
        <v>1.5905973720586863</v>
      </c>
      <c r="Q4" s="6">
        <f t="shared" si="8"/>
        <v>2.1142374511865976</v>
      </c>
      <c r="R4" s="6">
        <f t="shared" si="9"/>
        <v>0.94868329805051377</v>
      </c>
      <c r="S4" s="6">
        <f t="shared" si="10"/>
        <v>1.2489995996796757</v>
      </c>
      <c r="T4" s="6">
        <f t="shared" si="11"/>
        <v>3.7080992435478297</v>
      </c>
      <c r="U4" s="6">
        <f t="shared" si="12"/>
        <v>0.5</v>
      </c>
      <c r="V4" s="13">
        <f t="shared" si="13"/>
        <v>0.29999999999999477</v>
      </c>
      <c r="W4" s="6">
        <f t="shared" si="14"/>
        <v>3.0903074280724896</v>
      </c>
      <c r="X4" s="6">
        <f t="shared" si="15"/>
        <v>3.4452866353904481</v>
      </c>
      <c r="Y4" s="6">
        <f t="shared" si="16"/>
        <v>4.5628938186199335</v>
      </c>
      <c r="Z4" s="6">
        <f t="shared" si="17"/>
        <v>3.844476557348214</v>
      </c>
      <c r="AA4" s="6">
        <f t="shared" si="18"/>
        <v>1.7578395831246925</v>
      </c>
      <c r="AB4" s="6">
        <f t="shared" si="19"/>
        <v>1.5198684153570674</v>
      </c>
      <c r="AC4" s="6">
        <f t="shared" si="20"/>
        <v>0.97467943448089633</v>
      </c>
      <c r="AD4" s="6">
        <f t="shared" si="21"/>
        <v>1.1661903789690564</v>
      </c>
      <c r="AE4" s="6">
        <f t="shared" si="22"/>
        <v>1.5716233645501732</v>
      </c>
      <c r="AF4" s="6">
        <f t="shared" si="23"/>
        <v>2.133072900770153</v>
      </c>
      <c r="AG4" s="6">
        <f t="shared" si="24"/>
        <v>2.2715633383201101</v>
      </c>
      <c r="AH4" s="6">
        <f t="shared" si="25"/>
        <v>3.6945906403822324</v>
      </c>
      <c r="AI4" s="6">
        <f t="shared" si="26"/>
        <v>2.3065125189341584</v>
      </c>
      <c r="AJ4" s="6">
        <f t="shared" si="27"/>
        <v>3.2295510523910269</v>
      </c>
      <c r="AK4" s="6">
        <f t="shared" si="28"/>
        <v>2.3366642891095828</v>
      </c>
    </row>
    <row r="5" spans="1:40" x14ac:dyDescent="0.25">
      <c r="A5" s="15">
        <v>4</v>
      </c>
      <c r="B5" s="2">
        <v>37.4</v>
      </c>
      <c r="C5" s="2">
        <v>36.9</v>
      </c>
      <c r="D5" s="2">
        <v>36.799999999999997</v>
      </c>
      <c r="E5" s="2">
        <v>35</v>
      </c>
      <c r="F5" s="2">
        <v>37</v>
      </c>
      <c r="H5" t="s">
        <v>24</v>
      </c>
      <c r="I5" s="6">
        <f t="shared" si="0"/>
        <v>1.2041594578792296</v>
      </c>
      <c r="J5" s="6">
        <f t="shared" si="1"/>
        <v>3.0099833886584846</v>
      </c>
      <c r="K5" s="6">
        <f t="shared" si="2"/>
        <v>1.3820274961085275</v>
      </c>
      <c r="L5" s="12">
        <f t="shared" si="3"/>
        <v>0</v>
      </c>
      <c r="M5" s="6">
        <f t="shared" si="4"/>
        <v>2.1771541057077251</v>
      </c>
      <c r="N5" s="6">
        <f t="shared" si="5"/>
        <v>1.5652475842498506</v>
      </c>
      <c r="O5" s="6">
        <f t="shared" si="6"/>
        <v>3.1559467676119031</v>
      </c>
      <c r="P5" s="6">
        <f t="shared" si="7"/>
        <v>2.5651510676761315</v>
      </c>
      <c r="Q5" s="6">
        <f t="shared" si="8"/>
        <v>3.3256578296631791</v>
      </c>
      <c r="R5" s="6">
        <f t="shared" si="9"/>
        <v>2.0322401432901613</v>
      </c>
      <c r="S5" s="6">
        <f t="shared" si="10"/>
        <v>2.3173260452512916</v>
      </c>
      <c r="T5" s="6">
        <f t="shared" si="11"/>
        <v>4.8311489316724678</v>
      </c>
      <c r="U5" s="6">
        <f t="shared" si="12"/>
        <v>1.174734012447074</v>
      </c>
      <c r="V5" s="6">
        <f t="shared" si="13"/>
        <v>1.3564659966250545</v>
      </c>
      <c r="W5" s="6">
        <f t="shared" si="14"/>
        <v>3.4322004603460994</v>
      </c>
      <c r="X5" s="6">
        <f t="shared" si="15"/>
        <v>4.3931765272977623</v>
      </c>
      <c r="Y5" s="6">
        <f t="shared" si="16"/>
        <v>5.8077534382926448</v>
      </c>
      <c r="Z5" s="6">
        <f t="shared" si="17"/>
        <v>4.8218253804964792</v>
      </c>
      <c r="AA5" s="6">
        <f t="shared" si="18"/>
        <v>2.4331050121192925</v>
      </c>
      <c r="AB5" s="6">
        <f t="shared" si="19"/>
        <v>2.1540659228538064</v>
      </c>
      <c r="AC5" s="6">
        <f t="shared" si="20"/>
        <v>1.3711309200802118</v>
      </c>
      <c r="AD5" s="6">
        <f t="shared" si="21"/>
        <v>2.2203603311174507</v>
      </c>
      <c r="AE5" s="6">
        <f t="shared" si="22"/>
        <v>2.4124676163629677</v>
      </c>
      <c r="AF5" s="6">
        <f t="shared" si="23"/>
        <v>3.0033314835362428</v>
      </c>
      <c r="AG5" s="6">
        <f t="shared" si="24"/>
        <v>3.217141588429087</v>
      </c>
      <c r="AH5" s="6">
        <f t="shared" si="25"/>
        <v>4.4294469180700222</v>
      </c>
      <c r="AI5" s="6">
        <f t="shared" si="26"/>
        <v>3.4684290392049264</v>
      </c>
      <c r="AJ5" s="6">
        <f t="shared" si="27"/>
        <v>4.3243496620879327</v>
      </c>
      <c r="AK5" s="6">
        <f t="shared" si="28"/>
        <v>3.5142566781611175</v>
      </c>
    </row>
    <row r="6" spans="1:40" x14ac:dyDescent="0.25">
      <c r="A6" s="16">
        <v>5</v>
      </c>
      <c r="B6" s="2">
        <v>39</v>
      </c>
      <c r="C6" s="2">
        <v>37.799999999999997</v>
      </c>
      <c r="D6" s="2">
        <v>36.9</v>
      </c>
      <c r="E6" s="2">
        <v>34.4</v>
      </c>
      <c r="F6" s="2">
        <v>36</v>
      </c>
      <c r="H6" t="s">
        <v>25</v>
      </c>
      <c r="I6" s="6">
        <f t="shared" si="0"/>
        <v>1.8788294228055937</v>
      </c>
      <c r="J6" s="6">
        <f t="shared" si="1"/>
        <v>1.2000000000000017</v>
      </c>
      <c r="K6" s="6">
        <f t="shared" si="2"/>
        <v>1.0440306508910515</v>
      </c>
      <c r="L6" s="6">
        <f t="shared" si="3"/>
        <v>2.1771541057077251</v>
      </c>
      <c r="M6" s="12">
        <f t="shared" si="4"/>
        <v>0</v>
      </c>
      <c r="N6" s="6">
        <f t="shared" si="5"/>
        <v>2.0663978319771821</v>
      </c>
      <c r="O6" s="6">
        <f t="shared" si="6"/>
        <v>1.6911534525287779</v>
      </c>
      <c r="P6" s="6">
        <f t="shared" si="7"/>
        <v>1.9899748742132419</v>
      </c>
      <c r="Q6" s="6">
        <f t="shared" si="8"/>
        <v>2.222611077089288</v>
      </c>
      <c r="R6" s="6">
        <f t="shared" si="9"/>
        <v>0.57445626465380617</v>
      </c>
      <c r="S6" s="6">
        <f t="shared" si="10"/>
        <v>1.1445523142259586</v>
      </c>
      <c r="T6" s="6">
        <f t="shared" si="11"/>
        <v>3.1527765540868908</v>
      </c>
      <c r="U6" s="6">
        <f t="shared" si="12"/>
        <v>1.4628738838327793</v>
      </c>
      <c r="V6" s="6">
        <f t="shared" si="13"/>
        <v>1.0295630140986993</v>
      </c>
      <c r="W6" s="6">
        <f t="shared" si="14"/>
        <v>3.8807215823864483</v>
      </c>
      <c r="X6" s="6">
        <f t="shared" si="15"/>
        <v>3.7735924528226445</v>
      </c>
      <c r="Y6" s="6">
        <f t="shared" si="16"/>
        <v>4.1460824883255789</v>
      </c>
      <c r="Z6" s="6">
        <f t="shared" si="17"/>
        <v>3.3481338085566432</v>
      </c>
      <c r="AA6" s="6">
        <f t="shared" si="18"/>
        <v>1.3490737563232065</v>
      </c>
      <c r="AB6" s="6">
        <f t="shared" si="19"/>
        <v>1.2489995996796814</v>
      </c>
      <c r="AC6" s="6">
        <f t="shared" si="20"/>
        <v>1.1489125293076059</v>
      </c>
      <c r="AD6" s="6">
        <f t="shared" si="21"/>
        <v>0.76811457478685974</v>
      </c>
      <c r="AE6" s="6">
        <f t="shared" si="22"/>
        <v>1.7888543819998348</v>
      </c>
      <c r="AF6" s="6">
        <f t="shared" si="23"/>
        <v>1.9183326093250854</v>
      </c>
      <c r="AG6" s="6">
        <f t="shared" si="24"/>
        <v>2.0322401432901605</v>
      </c>
      <c r="AH6" s="6">
        <f t="shared" si="25"/>
        <v>3.3882148692194858</v>
      </c>
      <c r="AI6" s="6">
        <f t="shared" si="26"/>
        <v>2.0856653614614209</v>
      </c>
      <c r="AJ6" s="6">
        <f t="shared" si="27"/>
        <v>2.8284271247461907</v>
      </c>
      <c r="AK6" s="6">
        <f t="shared" si="28"/>
        <v>2.142428528562855</v>
      </c>
    </row>
    <row r="7" spans="1:40" x14ac:dyDescent="0.25">
      <c r="A7" s="15">
        <v>6</v>
      </c>
      <c r="B7" s="2">
        <v>37.4</v>
      </c>
      <c r="C7" s="2">
        <v>36.9</v>
      </c>
      <c r="D7" s="2">
        <v>36</v>
      </c>
      <c r="E7" s="2">
        <v>34.1</v>
      </c>
      <c r="F7" s="2">
        <v>36</v>
      </c>
      <c r="H7" t="s">
        <v>26</v>
      </c>
      <c r="I7" s="6">
        <f t="shared" si="0"/>
        <v>0.58309518948452854</v>
      </c>
      <c r="J7" s="6">
        <f t="shared" si="1"/>
        <v>3.1606961258558233</v>
      </c>
      <c r="K7" s="6">
        <f t="shared" si="2"/>
        <v>1.4212670403551917</v>
      </c>
      <c r="L7" s="6">
        <f t="shared" si="3"/>
        <v>1.5652475842498506</v>
      </c>
      <c r="M7" s="6">
        <f t="shared" si="4"/>
        <v>2.0663978319771821</v>
      </c>
      <c r="N7" s="12">
        <f t="shared" si="5"/>
        <v>0</v>
      </c>
      <c r="O7" s="6">
        <f t="shared" si="6"/>
        <v>3.1032241298365828</v>
      </c>
      <c r="P7" s="6">
        <f t="shared" si="7"/>
        <v>2.7694764848252453</v>
      </c>
      <c r="Q7" s="6">
        <f t="shared" si="8"/>
        <v>3.1606961258558224</v>
      </c>
      <c r="R7" s="6">
        <f t="shared" si="9"/>
        <v>2.0832666655999699</v>
      </c>
      <c r="S7" s="6">
        <f t="shared" si="10"/>
        <v>2.2847319317591728</v>
      </c>
      <c r="T7" s="6">
        <f t="shared" si="11"/>
        <v>4.9061186288144336</v>
      </c>
      <c r="U7" s="6">
        <f t="shared" si="12"/>
        <v>1.4177446878757816</v>
      </c>
      <c r="V7" s="6">
        <f t="shared" si="13"/>
        <v>1.3820274961085264</v>
      </c>
      <c r="W7" s="6">
        <f t="shared" si="14"/>
        <v>3.0116440692751163</v>
      </c>
      <c r="X7" s="6">
        <f t="shared" si="15"/>
        <v>3.9408120990476103</v>
      </c>
      <c r="Y7" s="6">
        <f t="shared" si="16"/>
        <v>5.7166423711825836</v>
      </c>
      <c r="Z7" s="6">
        <f t="shared" si="17"/>
        <v>5.1826634079399749</v>
      </c>
      <c r="AA7" s="6">
        <f t="shared" si="18"/>
        <v>3.0512292604784736</v>
      </c>
      <c r="AB7" s="6">
        <f t="shared" si="19"/>
        <v>2.5980762113533196</v>
      </c>
      <c r="AC7" s="6">
        <f t="shared" si="20"/>
        <v>1.7860571099491787</v>
      </c>
      <c r="AD7" s="6">
        <f t="shared" si="21"/>
        <v>2.336664289109585</v>
      </c>
      <c r="AE7" s="6">
        <f t="shared" si="22"/>
        <v>2.8372521918222233</v>
      </c>
      <c r="AF7" s="6">
        <f t="shared" si="23"/>
        <v>2.7367864366808021</v>
      </c>
      <c r="AG7" s="6">
        <f t="shared" si="24"/>
        <v>3.5468295701936423</v>
      </c>
      <c r="AH7" s="6">
        <f t="shared" si="25"/>
        <v>5.0507425196697584</v>
      </c>
      <c r="AI7" s="6">
        <f t="shared" si="26"/>
        <v>3.3286633954186473</v>
      </c>
      <c r="AJ7" s="6">
        <f t="shared" si="27"/>
        <v>4.2953463189829071</v>
      </c>
      <c r="AK7" s="6">
        <f t="shared" si="28"/>
        <v>3.4727510708370684</v>
      </c>
    </row>
    <row r="8" spans="1:40" x14ac:dyDescent="0.25">
      <c r="A8" s="16">
        <v>7</v>
      </c>
      <c r="B8" s="2">
        <v>40.1</v>
      </c>
      <c r="C8" s="2">
        <v>38</v>
      </c>
      <c r="D8" s="2">
        <v>36.299999999999997</v>
      </c>
      <c r="E8" s="2">
        <v>33.9</v>
      </c>
      <c r="F8" s="2">
        <v>37</v>
      </c>
      <c r="H8" t="s">
        <v>27</v>
      </c>
      <c r="I8" s="6">
        <f t="shared" si="0"/>
        <v>3.1288975694324059</v>
      </c>
      <c r="J8" s="6">
        <f t="shared" si="1"/>
        <v>1.6911534525287792</v>
      </c>
      <c r="K8" s="6">
        <f t="shared" si="2"/>
        <v>2.4758836806279896</v>
      </c>
      <c r="L8" s="6">
        <f t="shared" si="3"/>
        <v>3.1559467676119031</v>
      </c>
      <c r="M8" s="6">
        <f t="shared" si="4"/>
        <v>1.6911534525287779</v>
      </c>
      <c r="N8" s="6">
        <f t="shared" si="5"/>
        <v>3.1032241298365828</v>
      </c>
      <c r="O8" s="12">
        <f t="shared" si="6"/>
        <v>0</v>
      </c>
      <c r="P8" s="6">
        <f t="shared" si="7"/>
        <v>3.475629439396557</v>
      </c>
      <c r="Q8" s="6">
        <f t="shared" si="8"/>
        <v>3.4583232931581183</v>
      </c>
      <c r="R8" s="6">
        <f t="shared" si="9"/>
        <v>2.095232683975699</v>
      </c>
      <c r="S8" s="6">
        <f t="shared" si="10"/>
        <v>1.894729532149646</v>
      </c>
      <c r="T8" s="6">
        <f t="shared" si="11"/>
        <v>3.319638534539568</v>
      </c>
      <c r="U8" s="6">
        <f t="shared" si="12"/>
        <v>2.8460498941515433</v>
      </c>
      <c r="V8" s="6">
        <f t="shared" si="13"/>
        <v>2.5219040425837003</v>
      </c>
      <c r="W8" s="6">
        <f t="shared" si="14"/>
        <v>4.9457052075512946</v>
      </c>
      <c r="X8" s="6">
        <f t="shared" si="15"/>
        <v>4.6454278597347773</v>
      </c>
      <c r="Y8" s="6">
        <f t="shared" si="16"/>
        <v>4.7381430961928546</v>
      </c>
      <c r="Z8" s="6">
        <f t="shared" si="17"/>
        <v>4.0583247775406068</v>
      </c>
      <c r="AA8" s="6">
        <f t="shared" si="18"/>
        <v>2.2494443758404006</v>
      </c>
      <c r="AB8" s="6">
        <f t="shared" si="19"/>
        <v>1.6062378404209043</v>
      </c>
      <c r="AC8" s="6">
        <f t="shared" si="20"/>
        <v>1.9849433241279211</v>
      </c>
      <c r="AD8" s="6">
        <f t="shared" si="21"/>
        <v>1.6340134638368211</v>
      </c>
      <c r="AE8" s="6">
        <f t="shared" si="22"/>
        <v>2.7568097504180473</v>
      </c>
      <c r="AF8" s="6">
        <f t="shared" si="23"/>
        <v>2.0396078054371132</v>
      </c>
      <c r="AG8" s="6">
        <f t="shared" si="24"/>
        <v>2.5278449319529104</v>
      </c>
      <c r="AH8" s="6">
        <f t="shared" si="25"/>
        <v>3.6083237105337456</v>
      </c>
      <c r="AI8" s="6">
        <f t="shared" si="26"/>
        <v>2.5903667693977246</v>
      </c>
      <c r="AJ8" s="6">
        <f t="shared" si="27"/>
        <v>3.095157508108433</v>
      </c>
      <c r="AK8" s="6">
        <f t="shared" si="28"/>
        <v>2.9715315916207272</v>
      </c>
    </row>
    <row r="9" spans="1:40" x14ac:dyDescent="0.25">
      <c r="A9" s="17">
        <v>8</v>
      </c>
      <c r="B9" s="2">
        <v>38.299999999999997</v>
      </c>
      <c r="C9" s="2">
        <v>37.9</v>
      </c>
      <c r="D9" s="2">
        <v>37.200000000000003</v>
      </c>
      <c r="E9" s="2">
        <v>36</v>
      </c>
      <c r="F9" s="2">
        <v>35.1</v>
      </c>
      <c r="H9" t="s">
        <v>28</v>
      </c>
      <c r="I9" s="6">
        <f t="shared" si="0"/>
        <v>2.3811761799581324</v>
      </c>
      <c r="J9" s="6">
        <f t="shared" si="1"/>
        <v>2.1725560982400451</v>
      </c>
      <c r="K9" s="6">
        <f t="shared" si="2"/>
        <v>1.5905973720586863</v>
      </c>
      <c r="L9" s="6">
        <f t="shared" si="3"/>
        <v>2.5651510676761315</v>
      </c>
      <c r="M9" s="6">
        <f t="shared" si="4"/>
        <v>1.9899748742132419</v>
      </c>
      <c r="N9" s="6">
        <f t="shared" si="5"/>
        <v>2.7694764848252453</v>
      </c>
      <c r="O9" s="6">
        <f t="shared" si="6"/>
        <v>3.475629439396557</v>
      </c>
      <c r="P9" s="12">
        <f t="shared" si="7"/>
        <v>0</v>
      </c>
      <c r="Q9" s="6">
        <f t="shared" si="8"/>
        <v>1.1045361017187294</v>
      </c>
      <c r="R9" s="6">
        <f t="shared" si="9"/>
        <v>1.7058722109231974</v>
      </c>
      <c r="S9" s="6">
        <f t="shared" si="10"/>
        <v>1.8999999999999979</v>
      </c>
      <c r="T9" s="6">
        <f t="shared" si="11"/>
        <v>3.2093613071762452</v>
      </c>
      <c r="U9" s="6">
        <f t="shared" si="12"/>
        <v>1.6370705543744886</v>
      </c>
      <c r="V9" s="6">
        <f t="shared" si="13"/>
        <v>1.6970562748477114</v>
      </c>
      <c r="W9" s="6">
        <f t="shared" si="14"/>
        <v>3.0822070014844885</v>
      </c>
      <c r="X9" s="6">
        <f t="shared" si="15"/>
        <v>2.8809720581775919</v>
      </c>
      <c r="Y9" s="6">
        <f t="shared" si="16"/>
        <v>3.5142566781611211</v>
      </c>
      <c r="Z9" s="6">
        <f t="shared" si="17"/>
        <v>2.9580398915498076</v>
      </c>
      <c r="AA9" s="6">
        <f t="shared" si="18"/>
        <v>2.0199009876724152</v>
      </c>
      <c r="AB9" s="6">
        <f t="shared" si="19"/>
        <v>2.2671568097509263</v>
      </c>
      <c r="AC9" s="6">
        <f t="shared" si="20"/>
        <v>2.3194827009486412</v>
      </c>
      <c r="AD9" s="6">
        <f t="shared" si="21"/>
        <v>1.9000000000000008</v>
      </c>
      <c r="AE9" s="6">
        <f t="shared" si="22"/>
        <v>1.4071247279470331</v>
      </c>
      <c r="AF9" s="6">
        <f t="shared" si="23"/>
        <v>2.8530685235374236</v>
      </c>
      <c r="AG9" s="6">
        <f t="shared" si="24"/>
        <v>2.0223748416156719</v>
      </c>
      <c r="AH9" s="6">
        <f t="shared" si="25"/>
        <v>3.1240998703626648</v>
      </c>
      <c r="AI9" s="6">
        <f t="shared" si="26"/>
        <v>2.0904544960366911</v>
      </c>
      <c r="AJ9" s="6">
        <f t="shared" si="27"/>
        <v>2.9291637031753663</v>
      </c>
      <c r="AK9" s="6">
        <f t="shared" si="28"/>
        <v>1.8303005217723152</v>
      </c>
    </row>
    <row r="10" spans="1:40" x14ac:dyDescent="0.25">
      <c r="A10" s="17">
        <v>9</v>
      </c>
      <c r="B10" s="2">
        <v>39</v>
      </c>
      <c r="C10" s="2">
        <v>38</v>
      </c>
      <c r="D10" s="2">
        <v>36.6</v>
      </c>
      <c r="E10" s="2">
        <v>36</v>
      </c>
      <c r="F10" s="2">
        <v>34.5</v>
      </c>
      <c r="H10" t="s">
        <v>29</v>
      </c>
      <c r="I10" s="6">
        <f t="shared" si="0"/>
        <v>2.9308701779505713</v>
      </c>
      <c r="J10" s="6">
        <f t="shared" si="1"/>
        <v>2.1213203435596424</v>
      </c>
      <c r="K10" s="6">
        <f t="shared" si="2"/>
        <v>2.1142374511865976</v>
      </c>
      <c r="L10" s="6">
        <f t="shared" si="3"/>
        <v>3.3256578296631791</v>
      </c>
      <c r="M10" s="6">
        <f t="shared" si="4"/>
        <v>2.222611077089288</v>
      </c>
      <c r="N10" s="6">
        <f t="shared" si="5"/>
        <v>3.1606961258558224</v>
      </c>
      <c r="O10" s="6">
        <f t="shared" si="6"/>
        <v>3.4583232931581183</v>
      </c>
      <c r="P10" s="6">
        <f t="shared" si="7"/>
        <v>1.1045361017187294</v>
      </c>
      <c r="Q10" s="12">
        <f t="shared" si="8"/>
        <v>0</v>
      </c>
      <c r="R10" s="6">
        <f t="shared" si="9"/>
        <v>2.1517434791350003</v>
      </c>
      <c r="S10" s="6">
        <f t="shared" si="10"/>
        <v>1.8411952639521949</v>
      </c>
      <c r="T10" s="6">
        <f t="shared" si="11"/>
        <v>2.6</v>
      </c>
      <c r="U10" s="6">
        <f t="shared" si="12"/>
        <v>2.2583179581272419</v>
      </c>
      <c r="V10" s="6">
        <f t="shared" si="13"/>
        <v>2.2803508501982739</v>
      </c>
      <c r="W10" s="6">
        <f t="shared" si="14"/>
        <v>2.9966648127543398</v>
      </c>
      <c r="X10" s="6">
        <f t="shared" si="15"/>
        <v>2.0880613017821124</v>
      </c>
      <c r="Y10" s="6">
        <f t="shared" si="16"/>
        <v>2.7549954627911832</v>
      </c>
      <c r="Z10" s="6">
        <f t="shared" si="17"/>
        <v>2.951270912674739</v>
      </c>
      <c r="AA10" s="6">
        <f t="shared" si="18"/>
        <v>2.5573423705088825</v>
      </c>
      <c r="AB10" s="6">
        <f t="shared" si="19"/>
        <v>2.5729360660537197</v>
      </c>
      <c r="AC10" s="6">
        <f t="shared" si="20"/>
        <v>2.7676705006196101</v>
      </c>
      <c r="AD10" s="6">
        <f t="shared" si="21"/>
        <v>2.0174241001832027</v>
      </c>
      <c r="AE10" s="6">
        <f t="shared" si="22"/>
        <v>1.5937377450509227</v>
      </c>
      <c r="AF10" s="6">
        <f t="shared" si="23"/>
        <v>2.5495097567963922</v>
      </c>
      <c r="AG10" s="6">
        <f t="shared" si="24"/>
        <v>1.8193405398660241</v>
      </c>
      <c r="AH10" s="6">
        <f t="shared" si="25"/>
        <v>3.016620625799673</v>
      </c>
      <c r="AI10" s="6">
        <f t="shared" si="26"/>
        <v>1.4106735979665879</v>
      </c>
      <c r="AJ10" s="6">
        <f t="shared" si="27"/>
        <v>2.2715633383201119</v>
      </c>
      <c r="AK10" s="6">
        <f t="shared" si="28"/>
        <v>1.1958260743101394</v>
      </c>
    </row>
    <row r="11" spans="1:40" x14ac:dyDescent="0.25">
      <c r="A11" s="16">
        <v>10</v>
      </c>
      <c r="B11" s="2">
        <v>38.6</v>
      </c>
      <c r="C11" s="2">
        <v>38.1</v>
      </c>
      <c r="D11" s="2">
        <v>37.1</v>
      </c>
      <c r="E11" s="2">
        <v>34.6</v>
      </c>
      <c r="F11" s="2">
        <v>36</v>
      </c>
      <c r="H11" t="s">
        <v>30</v>
      </c>
      <c r="I11" s="6">
        <f t="shared" si="0"/>
        <v>1.8110770276274879</v>
      </c>
      <c r="J11" s="6">
        <f t="shared" si="1"/>
        <v>1.4594519519326408</v>
      </c>
      <c r="K11" s="6">
        <f t="shared" si="2"/>
        <v>0.94868329805051377</v>
      </c>
      <c r="L11" s="6">
        <f t="shared" si="3"/>
        <v>2.0322401432901613</v>
      </c>
      <c r="M11" s="6">
        <f t="shared" si="4"/>
        <v>0.57445626465380617</v>
      </c>
      <c r="N11" s="6">
        <f t="shared" si="5"/>
        <v>2.0832666655999699</v>
      </c>
      <c r="O11" s="6">
        <f t="shared" si="6"/>
        <v>2.095232683975699</v>
      </c>
      <c r="P11" s="6">
        <f t="shared" si="7"/>
        <v>1.7058722109231974</v>
      </c>
      <c r="Q11" s="6">
        <f t="shared" si="8"/>
        <v>2.1517434791350003</v>
      </c>
      <c r="R11" s="12">
        <f t="shared" si="9"/>
        <v>0</v>
      </c>
      <c r="S11" s="6">
        <f t="shared" si="10"/>
        <v>1.4212670403551877</v>
      </c>
      <c r="T11" s="6">
        <f t="shared" si="11"/>
        <v>3.3719430600174709</v>
      </c>
      <c r="U11" s="6">
        <f t="shared" si="12"/>
        <v>1.3820274961085279</v>
      </c>
      <c r="V11" s="6">
        <f t="shared" si="13"/>
        <v>0.88881944173156191</v>
      </c>
      <c r="W11" s="6">
        <f t="shared" si="14"/>
        <v>3.9025632602175713</v>
      </c>
      <c r="X11" s="6">
        <f t="shared" si="15"/>
        <v>3.8613469152615676</v>
      </c>
      <c r="Y11" s="6">
        <f t="shared" si="16"/>
        <v>4.1665333311999309</v>
      </c>
      <c r="Z11" s="6">
        <f t="shared" si="17"/>
        <v>3.2310988842806987</v>
      </c>
      <c r="AA11" s="6">
        <f t="shared" si="18"/>
        <v>1.2288205727444497</v>
      </c>
      <c r="AB11" s="6">
        <f t="shared" si="19"/>
        <v>1.2529964086141658</v>
      </c>
      <c r="AC11" s="6">
        <f t="shared" si="20"/>
        <v>1.3453624047073747</v>
      </c>
      <c r="AD11" s="6">
        <f t="shared" si="21"/>
        <v>1.0488088481701483</v>
      </c>
      <c r="AE11" s="6">
        <f t="shared" si="22"/>
        <v>1.8303005217723158</v>
      </c>
      <c r="AF11" s="6">
        <f t="shared" si="23"/>
        <v>2.3895606290697047</v>
      </c>
      <c r="AG11" s="6">
        <f t="shared" si="24"/>
        <v>2.1817424229271434</v>
      </c>
      <c r="AH11" s="6">
        <f t="shared" si="25"/>
        <v>3.4539832078341073</v>
      </c>
      <c r="AI11" s="6">
        <f t="shared" si="26"/>
        <v>2.249444375840397</v>
      </c>
      <c r="AJ11" s="6">
        <f t="shared" si="27"/>
        <v>3.1352830813181765</v>
      </c>
      <c r="AK11" s="6">
        <f t="shared" si="28"/>
        <v>2.3194827009486385</v>
      </c>
    </row>
    <row r="12" spans="1:40" x14ac:dyDescent="0.25">
      <c r="A12" s="16">
        <v>11</v>
      </c>
      <c r="B12" s="2">
        <v>39.299999999999997</v>
      </c>
      <c r="C12" s="2">
        <v>37.5</v>
      </c>
      <c r="D12" s="2">
        <v>36.200000000000003</v>
      </c>
      <c r="E12" s="2">
        <v>35.200000000000003</v>
      </c>
      <c r="F12" s="2">
        <v>36</v>
      </c>
      <c r="H12" t="s">
        <v>31</v>
      </c>
      <c r="I12" s="6">
        <f t="shared" si="0"/>
        <v>2.1679483388678804</v>
      </c>
      <c r="J12" s="6">
        <f t="shared" si="1"/>
        <v>1.2609520212918501</v>
      </c>
      <c r="K12" s="6">
        <f t="shared" si="2"/>
        <v>1.2489995996796757</v>
      </c>
      <c r="L12" s="6">
        <f t="shared" si="3"/>
        <v>2.3173260452512916</v>
      </c>
      <c r="M12" s="6">
        <f t="shared" si="4"/>
        <v>1.1445523142259586</v>
      </c>
      <c r="N12" s="6">
        <f t="shared" si="5"/>
        <v>2.2847319317591728</v>
      </c>
      <c r="O12" s="6">
        <f t="shared" si="6"/>
        <v>1.894729532149646</v>
      </c>
      <c r="P12" s="6">
        <f t="shared" si="7"/>
        <v>1.8999999999999979</v>
      </c>
      <c r="Q12" s="6">
        <f t="shared" si="8"/>
        <v>1.8411952639521949</v>
      </c>
      <c r="R12" s="6">
        <f t="shared" si="9"/>
        <v>1.4212670403551877</v>
      </c>
      <c r="S12" s="12">
        <f t="shared" si="10"/>
        <v>0</v>
      </c>
      <c r="T12" s="6">
        <f t="shared" si="11"/>
        <v>2.7658633371878674</v>
      </c>
      <c r="U12" s="6">
        <f t="shared" si="12"/>
        <v>1.5198684153570616</v>
      </c>
      <c r="V12" s="6">
        <f t="shared" si="13"/>
        <v>1.4798648586948688</v>
      </c>
      <c r="W12" s="6">
        <f t="shared" si="14"/>
        <v>3.2140317359976369</v>
      </c>
      <c r="X12" s="6">
        <f t="shared" si="15"/>
        <v>2.9546573405388341</v>
      </c>
      <c r="Y12" s="6">
        <f t="shared" si="16"/>
        <v>3.9089640571384132</v>
      </c>
      <c r="Z12" s="6">
        <f t="shared" si="17"/>
        <v>3.5637059362410892</v>
      </c>
      <c r="AA12" s="6">
        <f t="shared" si="18"/>
        <v>1.8466185312619345</v>
      </c>
      <c r="AB12" s="6">
        <f t="shared" si="19"/>
        <v>1.2288205727444501</v>
      </c>
      <c r="AC12" s="6">
        <f t="shared" si="20"/>
        <v>1.3076696830621983</v>
      </c>
      <c r="AD12" s="6">
        <f t="shared" si="21"/>
        <v>0.52915026221292027</v>
      </c>
      <c r="AE12" s="6">
        <f t="shared" si="22"/>
        <v>1.1090536506409374</v>
      </c>
      <c r="AF12" s="6">
        <f t="shared" si="23"/>
        <v>1.1789826122551625</v>
      </c>
      <c r="AG12" s="6">
        <f t="shared" si="24"/>
        <v>1.3638181696985852</v>
      </c>
      <c r="AH12" s="6">
        <f t="shared" si="25"/>
        <v>2.9444863728670914</v>
      </c>
      <c r="AI12" s="6">
        <f t="shared" si="26"/>
        <v>1.2884098726725137</v>
      </c>
      <c r="AJ12" s="6">
        <f t="shared" si="27"/>
        <v>2.2203603311174538</v>
      </c>
      <c r="AK12" s="6">
        <f t="shared" si="28"/>
        <v>1.5620499351813313</v>
      </c>
    </row>
    <row r="13" spans="1:40" x14ac:dyDescent="0.25">
      <c r="A13" s="19">
        <v>12</v>
      </c>
      <c r="B13" s="2">
        <v>41.5</v>
      </c>
      <c r="C13" s="2">
        <v>38.1</v>
      </c>
      <c r="D13" s="2">
        <v>37.1</v>
      </c>
      <c r="E13" s="2">
        <v>36</v>
      </c>
      <c r="F13" s="2">
        <v>35</v>
      </c>
      <c r="H13" t="s">
        <v>32</v>
      </c>
      <c r="I13" s="6">
        <f t="shared" si="0"/>
        <v>4.7085029467974246</v>
      </c>
      <c r="J13" s="6">
        <f t="shared" si="1"/>
        <v>2.0639767440550294</v>
      </c>
      <c r="K13" s="6">
        <f t="shared" si="2"/>
        <v>3.7080992435478297</v>
      </c>
      <c r="L13" s="6">
        <f t="shared" si="3"/>
        <v>4.8311489316724678</v>
      </c>
      <c r="M13" s="6">
        <f t="shared" si="4"/>
        <v>3.1527765540868908</v>
      </c>
      <c r="N13" s="6">
        <f t="shared" si="5"/>
        <v>4.9061186288144336</v>
      </c>
      <c r="O13" s="6">
        <f t="shared" si="6"/>
        <v>3.319638534539568</v>
      </c>
      <c r="P13" s="6">
        <f t="shared" si="7"/>
        <v>3.2093613071762452</v>
      </c>
      <c r="Q13" s="6">
        <f t="shared" si="8"/>
        <v>2.6</v>
      </c>
      <c r="R13" s="6">
        <f t="shared" si="9"/>
        <v>3.3719430600174709</v>
      </c>
      <c r="S13" s="6">
        <f t="shared" si="10"/>
        <v>2.7658633371878674</v>
      </c>
      <c r="T13" s="12">
        <f t="shared" si="11"/>
        <v>0</v>
      </c>
      <c r="U13" s="6">
        <f t="shared" si="12"/>
        <v>3.9191835884530852</v>
      </c>
      <c r="V13" s="6">
        <f t="shared" si="13"/>
        <v>3.8444765573482154</v>
      </c>
      <c r="W13" s="6">
        <f t="shared" si="14"/>
        <v>5.0139804546886717</v>
      </c>
      <c r="X13" s="6">
        <f t="shared" si="15"/>
        <v>3.6193922141707731</v>
      </c>
      <c r="Y13" s="6">
        <f t="shared" si="16"/>
        <v>1.977371993328519</v>
      </c>
      <c r="Z13" s="6">
        <f t="shared" si="17"/>
        <v>2.3345235059857488</v>
      </c>
      <c r="AA13" s="6">
        <f t="shared" si="18"/>
        <v>2.9999999999999969</v>
      </c>
      <c r="AB13" s="6">
        <f t="shared" si="19"/>
        <v>3.2310988842807</v>
      </c>
      <c r="AC13" s="6">
        <f t="shared" si="20"/>
        <v>3.7040518354904255</v>
      </c>
      <c r="AD13" s="6">
        <f t="shared" si="21"/>
        <v>2.7730849247724128</v>
      </c>
      <c r="AE13" s="6">
        <f t="shared" si="22"/>
        <v>2.6153393661244029</v>
      </c>
      <c r="AF13" s="6">
        <f t="shared" si="23"/>
        <v>2.8142494558940592</v>
      </c>
      <c r="AG13" s="6">
        <f t="shared" si="24"/>
        <v>1.7406895185529196</v>
      </c>
      <c r="AH13" s="6">
        <f t="shared" si="25"/>
        <v>1.7492855684535926</v>
      </c>
      <c r="AI13" s="6">
        <f t="shared" si="26"/>
        <v>2.03224014329016</v>
      </c>
      <c r="AJ13" s="6">
        <f t="shared" si="27"/>
        <v>1.0295630140987029</v>
      </c>
      <c r="AK13" s="6">
        <f t="shared" si="28"/>
        <v>1.6703293088490068</v>
      </c>
    </row>
    <row r="14" spans="1:40" x14ac:dyDescent="0.25">
      <c r="A14" s="15">
        <v>13</v>
      </c>
      <c r="B14" s="2">
        <v>38</v>
      </c>
      <c r="C14" s="2">
        <v>37</v>
      </c>
      <c r="D14" s="2">
        <v>36.799999999999997</v>
      </c>
      <c r="E14" s="2">
        <v>35.1</v>
      </c>
      <c r="F14" s="2">
        <v>36</v>
      </c>
      <c r="H14" t="s">
        <v>33</v>
      </c>
      <c r="I14" s="6">
        <f t="shared" si="0"/>
        <v>0.97467943448089855</v>
      </c>
      <c r="J14" s="6">
        <f t="shared" si="1"/>
        <v>2.2583179581272437</v>
      </c>
      <c r="K14" s="6">
        <f t="shared" si="2"/>
        <v>0.5</v>
      </c>
      <c r="L14" s="6">
        <f t="shared" si="3"/>
        <v>1.174734012447074</v>
      </c>
      <c r="M14" s="6">
        <f t="shared" si="4"/>
        <v>1.4628738838327793</v>
      </c>
      <c r="N14" s="6">
        <f t="shared" si="5"/>
        <v>1.4177446878757816</v>
      </c>
      <c r="O14" s="6">
        <f t="shared" si="6"/>
        <v>2.8460498941515433</v>
      </c>
      <c r="P14" s="6">
        <f t="shared" si="7"/>
        <v>1.6370705543744886</v>
      </c>
      <c r="Q14" s="6">
        <f t="shared" si="8"/>
        <v>2.2583179581272419</v>
      </c>
      <c r="R14" s="6">
        <f t="shared" si="9"/>
        <v>1.3820274961085279</v>
      </c>
      <c r="S14" s="6">
        <f t="shared" si="10"/>
        <v>1.5198684153570616</v>
      </c>
      <c r="T14" s="6">
        <f t="shared" si="11"/>
        <v>3.9191835884530852</v>
      </c>
      <c r="U14" s="12">
        <f t="shared" si="12"/>
        <v>0</v>
      </c>
      <c r="V14" s="6">
        <f t="shared" si="13"/>
        <v>0.58309518948452854</v>
      </c>
      <c r="W14" s="6">
        <f t="shared" si="14"/>
        <v>2.8530685235374174</v>
      </c>
      <c r="X14" s="6">
        <f t="shared" si="15"/>
        <v>3.4438350715445143</v>
      </c>
      <c r="Y14" s="6">
        <f t="shared" si="16"/>
        <v>4.7864391775097301</v>
      </c>
      <c r="Z14" s="6">
        <f t="shared" si="17"/>
        <v>4.0484564959994325</v>
      </c>
      <c r="AA14" s="6">
        <f t="shared" si="18"/>
        <v>1.9748417658131523</v>
      </c>
      <c r="AB14" s="6">
        <f t="shared" si="19"/>
        <v>1.8708286933869722</v>
      </c>
      <c r="AC14" s="6">
        <f t="shared" si="20"/>
        <v>1.0677078252031342</v>
      </c>
      <c r="AD14" s="6">
        <f t="shared" si="21"/>
        <v>1.506651917331935</v>
      </c>
      <c r="AE14" s="6">
        <f t="shared" si="22"/>
        <v>1.5937377450509245</v>
      </c>
      <c r="AF14" s="6">
        <f t="shared" si="23"/>
        <v>2.2671568097509267</v>
      </c>
      <c r="AG14" s="6">
        <f t="shared" si="24"/>
        <v>2.4310491562286458</v>
      </c>
      <c r="AH14" s="6">
        <f t="shared" si="25"/>
        <v>3.8026306683663091</v>
      </c>
      <c r="AI14" s="6">
        <f t="shared" si="26"/>
        <v>2.5709920264364867</v>
      </c>
      <c r="AJ14" s="6">
        <f t="shared" si="27"/>
        <v>3.3734255586866002</v>
      </c>
      <c r="AK14" s="6">
        <f t="shared" si="28"/>
        <v>2.4718414188616546</v>
      </c>
    </row>
    <row r="15" spans="1:40" x14ac:dyDescent="0.25">
      <c r="A15" s="15">
        <v>14</v>
      </c>
      <c r="B15" s="2">
        <v>38.1</v>
      </c>
      <c r="C15" s="2">
        <v>37.4</v>
      </c>
      <c r="D15" s="2">
        <v>36.9</v>
      </c>
      <c r="E15" s="2">
        <v>34.700000000000003</v>
      </c>
      <c r="F15" s="2">
        <v>36</v>
      </c>
      <c r="H15" t="s">
        <v>34</v>
      </c>
      <c r="I15" s="6">
        <f t="shared" si="0"/>
        <v>0.99498743710662263</v>
      </c>
      <c r="J15" s="6">
        <f t="shared" si="1"/>
        <v>2.0248456731316575</v>
      </c>
      <c r="K15" s="13">
        <f t="shared" si="2"/>
        <v>0.29999999999999477</v>
      </c>
      <c r="L15" s="6">
        <f t="shared" si="3"/>
        <v>1.3564659966250545</v>
      </c>
      <c r="M15" s="6">
        <f t="shared" si="4"/>
        <v>1.0295630140986993</v>
      </c>
      <c r="N15" s="6">
        <f t="shared" si="5"/>
        <v>1.3820274961085264</v>
      </c>
      <c r="O15" s="6">
        <f t="shared" si="6"/>
        <v>2.5219040425837003</v>
      </c>
      <c r="P15" s="6">
        <f t="shared" si="7"/>
        <v>1.6970562748477114</v>
      </c>
      <c r="Q15" s="6">
        <f t="shared" si="8"/>
        <v>2.2803508501982739</v>
      </c>
      <c r="R15" s="6">
        <f t="shared" si="9"/>
        <v>0.88881944173156191</v>
      </c>
      <c r="S15" s="6">
        <f t="shared" si="10"/>
        <v>1.4798648586948688</v>
      </c>
      <c r="T15" s="6">
        <f t="shared" si="11"/>
        <v>3.8444765573482154</v>
      </c>
      <c r="U15" s="6">
        <f t="shared" si="12"/>
        <v>0.58309518948452854</v>
      </c>
      <c r="V15" s="12">
        <f t="shared" si="13"/>
        <v>0</v>
      </c>
      <c r="W15" s="6">
        <f t="shared" si="14"/>
        <v>3.2832910318763968</v>
      </c>
      <c r="X15" s="6">
        <f t="shared" si="15"/>
        <v>3.6796738985948205</v>
      </c>
      <c r="Y15" s="6">
        <f t="shared" si="16"/>
        <v>4.6786750261158341</v>
      </c>
      <c r="Z15" s="6">
        <f t="shared" si="17"/>
        <v>3.8561638969317666</v>
      </c>
      <c r="AA15" s="6">
        <f t="shared" si="18"/>
        <v>1.7262676501632079</v>
      </c>
      <c r="AB15" s="6">
        <f t="shared" si="19"/>
        <v>1.6431676725154987</v>
      </c>
      <c r="AC15" s="6">
        <f t="shared" si="20"/>
        <v>1.0099504938362103</v>
      </c>
      <c r="AD15" s="6">
        <f t="shared" si="21"/>
        <v>1.3228756555322916</v>
      </c>
      <c r="AE15" s="6">
        <f t="shared" si="22"/>
        <v>1.7888543819998317</v>
      </c>
      <c r="AF15" s="6">
        <f t="shared" si="23"/>
        <v>2.3151673805580431</v>
      </c>
      <c r="AG15" s="6">
        <f t="shared" si="24"/>
        <v>2.4637369989509836</v>
      </c>
      <c r="AH15" s="6">
        <f t="shared" si="25"/>
        <v>3.8392707640904917</v>
      </c>
      <c r="AI15" s="6">
        <f t="shared" si="26"/>
        <v>2.5357444666211904</v>
      </c>
      <c r="AJ15" s="6">
        <f t="shared" si="27"/>
        <v>3.3970575502926041</v>
      </c>
      <c r="AK15" s="6">
        <f t="shared" si="28"/>
        <v>2.5119713374160915</v>
      </c>
    </row>
    <row r="16" spans="1:40" x14ac:dyDescent="0.25">
      <c r="A16" s="18">
        <v>15</v>
      </c>
      <c r="B16" s="2">
        <v>37.5</v>
      </c>
      <c r="C16" s="2">
        <v>36</v>
      </c>
      <c r="D16" s="2">
        <v>35</v>
      </c>
      <c r="E16" s="2">
        <v>36.4</v>
      </c>
      <c r="F16" s="2">
        <v>34.6</v>
      </c>
      <c r="H16" t="s">
        <v>35</v>
      </c>
      <c r="I16" s="6">
        <f t="shared" si="0"/>
        <v>3.004995840263343</v>
      </c>
      <c r="J16" s="6">
        <f t="shared" si="1"/>
        <v>4.3104524124504611</v>
      </c>
      <c r="K16" s="6">
        <f t="shared" si="2"/>
        <v>3.0903074280724896</v>
      </c>
      <c r="L16" s="6">
        <f t="shared" si="3"/>
        <v>3.4322004603460994</v>
      </c>
      <c r="M16" s="6">
        <f t="shared" si="4"/>
        <v>3.8807215823864483</v>
      </c>
      <c r="N16" s="6">
        <f t="shared" si="5"/>
        <v>3.0116440692751163</v>
      </c>
      <c r="O16" s="6">
        <f t="shared" si="6"/>
        <v>4.9457052075512946</v>
      </c>
      <c r="P16" s="6">
        <f t="shared" si="7"/>
        <v>3.0822070014844885</v>
      </c>
      <c r="Q16" s="6">
        <f t="shared" si="8"/>
        <v>2.9966648127543398</v>
      </c>
      <c r="R16" s="6">
        <f t="shared" si="9"/>
        <v>3.9025632602175713</v>
      </c>
      <c r="S16" s="6">
        <f t="shared" si="10"/>
        <v>3.2140317359976369</v>
      </c>
      <c r="T16" s="6">
        <f t="shared" si="11"/>
        <v>5.0139804546886717</v>
      </c>
      <c r="U16" s="6">
        <f t="shared" si="12"/>
        <v>2.8530685235374174</v>
      </c>
      <c r="V16" s="6">
        <f t="shared" si="13"/>
        <v>3.2832910318763968</v>
      </c>
      <c r="W16" s="12">
        <f t="shared" si="14"/>
        <v>0</v>
      </c>
      <c r="X16" s="6">
        <f t="shared" si="15"/>
        <v>2.1213203435596464</v>
      </c>
      <c r="Y16" s="6">
        <f t="shared" si="16"/>
        <v>5.4506880299646596</v>
      </c>
      <c r="Z16" s="6">
        <f t="shared" si="17"/>
        <v>5.7922361830298303</v>
      </c>
      <c r="AA16" s="6">
        <f t="shared" si="18"/>
        <v>4.5387222871640862</v>
      </c>
      <c r="AB16" s="6">
        <f t="shared" si="19"/>
        <v>4.1158231254513353</v>
      </c>
      <c r="AC16" s="6">
        <f t="shared" si="20"/>
        <v>3.6027767069303627</v>
      </c>
      <c r="AD16" s="6">
        <f t="shared" si="21"/>
        <v>3.63455636907725</v>
      </c>
      <c r="AE16" s="6">
        <f t="shared" si="22"/>
        <v>3.0983866769659305</v>
      </c>
      <c r="AF16" s="6">
        <f t="shared" si="23"/>
        <v>3.364520768252143</v>
      </c>
      <c r="AG16" s="6">
        <f t="shared" si="24"/>
        <v>3.8301436004411111</v>
      </c>
      <c r="AH16" s="6">
        <f t="shared" si="25"/>
        <v>5.1439284598446759</v>
      </c>
      <c r="AI16" s="6">
        <f t="shared" si="26"/>
        <v>3.4394767043839667</v>
      </c>
      <c r="AJ16" s="6">
        <f t="shared" si="27"/>
        <v>4.1976183723630722</v>
      </c>
      <c r="AK16" s="6">
        <f t="shared" si="28"/>
        <v>3.4249087579087427</v>
      </c>
    </row>
    <row r="17" spans="1:37" x14ac:dyDescent="0.25">
      <c r="A17" s="18">
        <v>16</v>
      </c>
      <c r="B17" s="2">
        <v>39.1</v>
      </c>
      <c r="C17" s="2">
        <v>37.1</v>
      </c>
      <c r="D17" s="2">
        <v>35</v>
      </c>
      <c r="E17" s="2">
        <v>36.700000000000003</v>
      </c>
      <c r="F17" s="2">
        <v>33.799999999999997</v>
      </c>
      <c r="H17" t="s">
        <v>36</v>
      </c>
      <c r="I17" s="6">
        <f t="shared" si="0"/>
        <v>3.9127995093027756</v>
      </c>
      <c r="J17" s="6">
        <f t="shared" si="1"/>
        <v>3.7094473981982845</v>
      </c>
      <c r="K17" s="6">
        <f t="shared" si="2"/>
        <v>3.4452866353904481</v>
      </c>
      <c r="L17" s="6">
        <f t="shared" si="3"/>
        <v>4.3931765272977623</v>
      </c>
      <c r="M17" s="6">
        <f t="shared" si="4"/>
        <v>3.7735924528226445</v>
      </c>
      <c r="N17" s="6">
        <f t="shared" si="5"/>
        <v>3.9408120990476103</v>
      </c>
      <c r="O17" s="6">
        <f t="shared" si="6"/>
        <v>4.6454278597347773</v>
      </c>
      <c r="P17" s="6">
        <f t="shared" si="7"/>
        <v>2.8809720581775919</v>
      </c>
      <c r="Q17" s="6">
        <f t="shared" si="8"/>
        <v>2.0880613017821124</v>
      </c>
      <c r="R17" s="6">
        <f t="shared" si="9"/>
        <v>3.8613469152615676</v>
      </c>
      <c r="S17" s="6">
        <f t="shared" si="10"/>
        <v>2.9546573405388341</v>
      </c>
      <c r="T17" s="6">
        <f t="shared" si="11"/>
        <v>3.6193922141707731</v>
      </c>
      <c r="U17" s="6">
        <f t="shared" si="12"/>
        <v>3.4438350715445143</v>
      </c>
      <c r="V17" s="6">
        <f t="shared" si="13"/>
        <v>3.6796738985948205</v>
      </c>
      <c r="W17" s="6">
        <f t="shared" si="14"/>
        <v>2.1213203435596464</v>
      </c>
      <c r="X17" s="12">
        <f t="shared" si="15"/>
        <v>0</v>
      </c>
      <c r="Y17" s="6">
        <f t="shared" si="16"/>
        <v>3.7188707963574097</v>
      </c>
      <c r="Z17" s="6">
        <f t="shared" si="17"/>
        <v>4.7780749261601159</v>
      </c>
      <c r="AA17" s="6">
        <f t="shared" si="18"/>
        <v>4.3680659335683121</v>
      </c>
      <c r="AB17" s="6">
        <f t="shared" si="19"/>
        <v>3.9924929555354285</v>
      </c>
      <c r="AC17" s="6">
        <f t="shared" si="20"/>
        <v>3.9774363602702709</v>
      </c>
      <c r="AD17" s="6">
        <f t="shared" si="21"/>
        <v>3.4073450074801706</v>
      </c>
      <c r="AE17" s="6">
        <f t="shared" si="22"/>
        <v>2.8390139133156773</v>
      </c>
      <c r="AF17" s="6">
        <f t="shared" si="23"/>
        <v>3.0430248109405897</v>
      </c>
      <c r="AG17" s="6">
        <f t="shared" si="24"/>
        <v>3.0610455730027932</v>
      </c>
      <c r="AH17" s="6">
        <f t="shared" si="25"/>
        <v>4.190465367951397</v>
      </c>
      <c r="AI17" s="6">
        <f t="shared" si="26"/>
        <v>2.3473389188611011</v>
      </c>
      <c r="AJ17" s="6">
        <f t="shared" si="27"/>
        <v>2.9461839725312502</v>
      </c>
      <c r="AK17" s="6">
        <f t="shared" si="28"/>
        <v>2.3895606290697073</v>
      </c>
    </row>
    <row r="18" spans="1:37" x14ac:dyDescent="0.25">
      <c r="A18" s="20">
        <v>17</v>
      </c>
      <c r="B18" s="2">
        <v>41.1</v>
      </c>
      <c r="C18" s="2">
        <v>39.200000000000003</v>
      </c>
      <c r="D18" s="2">
        <v>37.299999999999997</v>
      </c>
      <c r="E18" s="2">
        <v>36.5</v>
      </c>
      <c r="F18" s="2">
        <v>33.5</v>
      </c>
      <c r="H18" t="s">
        <v>37</v>
      </c>
      <c r="I18" s="6">
        <f t="shared" si="0"/>
        <v>5.5027265968790458</v>
      </c>
      <c r="J18" s="6">
        <f t="shared" si="1"/>
        <v>3.3451457367355473</v>
      </c>
      <c r="K18" s="6">
        <f t="shared" si="2"/>
        <v>4.5628938186199335</v>
      </c>
      <c r="L18" s="6">
        <f t="shared" si="3"/>
        <v>5.8077534382926448</v>
      </c>
      <c r="M18" s="6">
        <f t="shared" si="4"/>
        <v>4.1460824883255789</v>
      </c>
      <c r="N18" s="6">
        <f t="shared" si="5"/>
        <v>5.7166423711825836</v>
      </c>
      <c r="O18" s="6">
        <f t="shared" si="6"/>
        <v>4.7381430961928546</v>
      </c>
      <c r="P18" s="6">
        <f t="shared" si="7"/>
        <v>3.5142566781611211</v>
      </c>
      <c r="Q18" s="6">
        <f t="shared" si="8"/>
        <v>2.7549954627911832</v>
      </c>
      <c r="R18" s="6">
        <f t="shared" si="9"/>
        <v>4.1665333311999309</v>
      </c>
      <c r="S18" s="6">
        <f t="shared" si="10"/>
        <v>3.9089640571384132</v>
      </c>
      <c r="T18" s="6">
        <f t="shared" si="11"/>
        <v>1.977371993328519</v>
      </c>
      <c r="U18" s="6">
        <f t="shared" si="12"/>
        <v>4.7864391775097301</v>
      </c>
      <c r="V18" s="6">
        <f t="shared" si="13"/>
        <v>4.6786750261158341</v>
      </c>
      <c r="W18" s="6">
        <f t="shared" si="14"/>
        <v>5.4506880299646596</v>
      </c>
      <c r="X18" s="6">
        <f t="shared" si="15"/>
        <v>3.7188707963574097</v>
      </c>
      <c r="Y18" s="12">
        <f t="shared" si="16"/>
        <v>0</v>
      </c>
      <c r="Z18" s="6">
        <f t="shared" si="17"/>
        <v>2.3579652245103211</v>
      </c>
      <c r="AA18" s="6">
        <f t="shared" si="18"/>
        <v>4.0459856648287813</v>
      </c>
      <c r="AB18" s="6">
        <f t="shared" si="19"/>
        <v>4.3600458713183263</v>
      </c>
      <c r="AC18" s="6">
        <f t="shared" si="20"/>
        <v>4.9325449820554104</v>
      </c>
      <c r="AD18" s="6">
        <f t="shared" si="21"/>
        <v>3.939543120718445</v>
      </c>
      <c r="AE18" s="6">
        <f t="shared" si="22"/>
        <v>3.6592348927063987</v>
      </c>
      <c r="AF18" s="6">
        <f t="shared" si="23"/>
        <v>4.2461747491124289</v>
      </c>
      <c r="AG18" s="6">
        <f t="shared" si="24"/>
        <v>3.0692018506445602</v>
      </c>
      <c r="AH18" s="6">
        <f t="shared" si="25"/>
        <v>3.0248966924508394</v>
      </c>
      <c r="AI18" s="6">
        <f t="shared" si="26"/>
        <v>2.8879058156387303</v>
      </c>
      <c r="AJ18" s="6">
        <f t="shared" si="27"/>
        <v>2.5903667693977273</v>
      </c>
      <c r="AK18" s="6">
        <f t="shared" si="28"/>
        <v>2.6038433132583081</v>
      </c>
    </row>
    <row r="19" spans="1:37" x14ac:dyDescent="0.25">
      <c r="A19" s="20">
        <v>18</v>
      </c>
      <c r="B19" s="2">
        <v>40.4</v>
      </c>
      <c r="C19" s="2">
        <v>39.1</v>
      </c>
      <c r="D19" s="2">
        <v>38.9</v>
      </c>
      <c r="E19" s="2">
        <v>36</v>
      </c>
      <c r="F19" s="2">
        <v>35</v>
      </c>
      <c r="H19" t="s">
        <v>38</v>
      </c>
      <c r="I19" s="6">
        <f t="shared" si="0"/>
        <v>4.8124837662063866</v>
      </c>
      <c r="J19" s="6">
        <f t="shared" si="1"/>
        <v>2.5709920264364867</v>
      </c>
      <c r="K19" s="6">
        <f t="shared" si="2"/>
        <v>3.844476557348214</v>
      </c>
      <c r="L19" s="6">
        <f t="shared" si="3"/>
        <v>4.8218253804964792</v>
      </c>
      <c r="M19" s="6">
        <f t="shared" si="4"/>
        <v>3.3481338085566432</v>
      </c>
      <c r="N19" s="6">
        <f t="shared" si="5"/>
        <v>5.1826634079399749</v>
      </c>
      <c r="O19" s="6">
        <f t="shared" si="6"/>
        <v>4.0583247775406068</v>
      </c>
      <c r="P19" s="6">
        <f t="shared" si="7"/>
        <v>2.9580398915498076</v>
      </c>
      <c r="Q19" s="6">
        <f t="shared" si="8"/>
        <v>2.951270912674739</v>
      </c>
      <c r="R19" s="6">
        <f t="shared" si="9"/>
        <v>3.2310988842806987</v>
      </c>
      <c r="S19" s="6">
        <f t="shared" si="10"/>
        <v>3.5637059362410892</v>
      </c>
      <c r="T19" s="6">
        <f t="shared" si="11"/>
        <v>2.3345235059857488</v>
      </c>
      <c r="U19" s="6">
        <f t="shared" si="12"/>
        <v>4.0484564959994325</v>
      </c>
      <c r="V19" s="6">
        <f t="shared" si="13"/>
        <v>3.8561638969317666</v>
      </c>
      <c r="W19" s="6">
        <f t="shared" si="14"/>
        <v>5.7922361830298303</v>
      </c>
      <c r="X19" s="6">
        <f t="shared" si="15"/>
        <v>4.7780749261601159</v>
      </c>
      <c r="Y19" s="6">
        <f t="shared" si="16"/>
        <v>2.3579652245103211</v>
      </c>
      <c r="Z19" s="12">
        <f t="shared" si="17"/>
        <v>0</v>
      </c>
      <c r="AA19" s="6">
        <f t="shared" si="18"/>
        <v>2.5903667693977219</v>
      </c>
      <c r="AB19" s="6">
        <f t="shared" si="19"/>
        <v>3.4942810419312251</v>
      </c>
      <c r="AC19" s="6">
        <f t="shared" si="20"/>
        <v>4.0360872141221131</v>
      </c>
      <c r="AD19" s="6">
        <f t="shared" si="21"/>
        <v>3.3015148038438347</v>
      </c>
      <c r="AE19" s="6">
        <f t="shared" si="22"/>
        <v>3.1480152477394401</v>
      </c>
      <c r="AF19" s="6">
        <f t="shared" si="23"/>
        <v>4.1892720131306831</v>
      </c>
      <c r="AG19" s="6">
        <f t="shared" si="24"/>
        <v>2.6981475126464081</v>
      </c>
      <c r="AH19" s="6">
        <f t="shared" si="25"/>
        <v>2.3345235059857505</v>
      </c>
      <c r="AI19" s="6">
        <f t="shared" si="26"/>
        <v>3.2218007387174024</v>
      </c>
      <c r="AJ19" s="6">
        <f t="shared" si="27"/>
        <v>3.0049958402633448</v>
      </c>
      <c r="AK19" s="6">
        <f t="shared" si="28"/>
        <v>2.7531799795872383</v>
      </c>
    </row>
    <row r="20" spans="1:37" x14ac:dyDescent="0.25">
      <c r="A20" s="16">
        <v>19</v>
      </c>
      <c r="B20" s="2">
        <v>39.200000000000003</v>
      </c>
      <c r="C20" s="2">
        <v>38</v>
      </c>
      <c r="D20" s="2">
        <v>37.9</v>
      </c>
      <c r="E20" s="2">
        <v>35.1</v>
      </c>
      <c r="F20" s="2">
        <v>36.5</v>
      </c>
      <c r="H20" t="s">
        <v>39</v>
      </c>
      <c r="I20" s="6">
        <f t="shared" si="0"/>
        <v>2.6739483914241911</v>
      </c>
      <c r="J20" s="6">
        <f t="shared" si="1"/>
        <v>1.2409673645990822</v>
      </c>
      <c r="K20" s="6">
        <f t="shared" si="2"/>
        <v>1.7578395831246925</v>
      </c>
      <c r="L20" s="6">
        <f t="shared" si="3"/>
        <v>2.4331050121192925</v>
      </c>
      <c r="M20" s="6">
        <f t="shared" si="4"/>
        <v>1.3490737563232065</v>
      </c>
      <c r="N20" s="6">
        <f t="shared" si="5"/>
        <v>3.0512292604784736</v>
      </c>
      <c r="O20" s="6">
        <f t="shared" si="6"/>
        <v>2.2494443758404006</v>
      </c>
      <c r="P20" s="6">
        <f t="shared" si="7"/>
        <v>2.0199009876724152</v>
      </c>
      <c r="Q20" s="6">
        <f t="shared" si="8"/>
        <v>2.5573423705088825</v>
      </c>
      <c r="R20" s="6">
        <f t="shared" si="9"/>
        <v>1.2288205727444497</v>
      </c>
      <c r="S20" s="6">
        <f t="shared" si="10"/>
        <v>1.8466185312619345</v>
      </c>
      <c r="T20" s="6">
        <f t="shared" si="11"/>
        <v>2.9999999999999969</v>
      </c>
      <c r="U20" s="6">
        <f t="shared" si="12"/>
        <v>1.9748417658131523</v>
      </c>
      <c r="V20" s="6">
        <f t="shared" si="13"/>
        <v>1.7262676501632079</v>
      </c>
      <c r="W20" s="6">
        <f t="shared" si="14"/>
        <v>4.5387222871640862</v>
      </c>
      <c r="X20" s="6">
        <f t="shared" si="15"/>
        <v>4.3680659335683121</v>
      </c>
      <c r="Y20" s="6">
        <f t="shared" si="16"/>
        <v>4.0459856648287813</v>
      </c>
      <c r="Z20" s="6">
        <f t="shared" si="17"/>
        <v>2.5903667693977219</v>
      </c>
      <c r="AA20" s="12">
        <f t="shared" si="18"/>
        <v>0</v>
      </c>
      <c r="AB20" s="6">
        <f t="shared" si="19"/>
        <v>1.3784048752090197</v>
      </c>
      <c r="AC20" s="6">
        <f t="shared" si="20"/>
        <v>1.6309506430300098</v>
      </c>
      <c r="AD20" s="6">
        <f t="shared" si="21"/>
        <v>1.3747727084867478</v>
      </c>
      <c r="AE20" s="6">
        <f t="shared" si="22"/>
        <v>1.7492855684535926</v>
      </c>
      <c r="AF20" s="6">
        <f t="shared" si="23"/>
        <v>2.672077843177477</v>
      </c>
      <c r="AG20" s="6">
        <f t="shared" si="24"/>
        <v>1.8627936010197159</v>
      </c>
      <c r="AH20" s="6">
        <f t="shared" si="25"/>
        <v>2.6419689627245777</v>
      </c>
      <c r="AI20" s="6">
        <f t="shared" si="26"/>
        <v>2.5357444666211921</v>
      </c>
      <c r="AJ20" s="6">
        <f t="shared" si="27"/>
        <v>2.9461839725312444</v>
      </c>
      <c r="AK20" s="6">
        <f t="shared" si="28"/>
        <v>2.3515952032609664</v>
      </c>
    </row>
    <row r="21" spans="1:37" x14ac:dyDescent="0.25">
      <c r="A21" s="16">
        <v>20</v>
      </c>
      <c r="B21" s="2">
        <v>39.1</v>
      </c>
      <c r="C21" s="2">
        <v>38.200000000000003</v>
      </c>
      <c r="D21" s="2">
        <v>36.6</v>
      </c>
      <c r="E21" s="2">
        <v>35.1</v>
      </c>
      <c r="F21" s="2">
        <v>36.9</v>
      </c>
      <c r="H21" t="s">
        <v>40</v>
      </c>
      <c r="I21" s="6">
        <f t="shared" si="0"/>
        <v>2.4269322199023238</v>
      </c>
      <c r="J21" s="6">
        <f t="shared" si="1"/>
        <v>1.3856406460551005</v>
      </c>
      <c r="K21" s="6">
        <f t="shared" si="2"/>
        <v>1.5198684153570674</v>
      </c>
      <c r="L21" s="6">
        <f t="shared" si="3"/>
        <v>2.1540659228538064</v>
      </c>
      <c r="M21" s="6">
        <f t="shared" si="4"/>
        <v>1.2489995996796814</v>
      </c>
      <c r="N21" s="6">
        <f t="shared" si="5"/>
        <v>2.5980762113533196</v>
      </c>
      <c r="O21" s="6">
        <f t="shared" si="6"/>
        <v>1.6062378404209043</v>
      </c>
      <c r="P21" s="6">
        <f t="shared" si="7"/>
        <v>2.2671568097509263</v>
      </c>
      <c r="Q21" s="6">
        <f t="shared" si="8"/>
        <v>2.5729360660537197</v>
      </c>
      <c r="R21" s="6">
        <f t="shared" si="9"/>
        <v>1.2529964086141658</v>
      </c>
      <c r="S21" s="6">
        <f t="shared" si="10"/>
        <v>1.2288205727444501</v>
      </c>
      <c r="T21" s="6">
        <f t="shared" si="11"/>
        <v>3.2310988842807</v>
      </c>
      <c r="U21" s="6">
        <f t="shared" si="12"/>
        <v>1.8708286933869722</v>
      </c>
      <c r="V21" s="6">
        <f t="shared" si="13"/>
        <v>1.6431676725154987</v>
      </c>
      <c r="W21" s="6">
        <f t="shared" si="14"/>
        <v>4.1158231254513353</v>
      </c>
      <c r="X21" s="6">
        <f t="shared" si="15"/>
        <v>3.9924929555354285</v>
      </c>
      <c r="Y21" s="6">
        <f t="shared" si="16"/>
        <v>4.3600458713183263</v>
      </c>
      <c r="Z21" s="6">
        <f t="shared" si="17"/>
        <v>3.4942810419312251</v>
      </c>
      <c r="AA21" s="6">
        <f t="shared" si="18"/>
        <v>1.3784048752090197</v>
      </c>
      <c r="AB21" s="12">
        <f t="shared" si="19"/>
        <v>0</v>
      </c>
      <c r="AC21" s="6">
        <f t="shared" si="20"/>
        <v>1.3564659966250541</v>
      </c>
      <c r="AD21" s="6">
        <f t="shared" si="21"/>
        <v>0.8888194417315548</v>
      </c>
      <c r="AE21" s="6">
        <f t="shared" si="22"/>
        <v>1.6911534525287788</v>
      </c>
      <c r="AF21" s="6">
        <f t="shared" si="23"/>
        <v>2.1771541057077255</v>
      </c>
      <c r="AG21" s="6">
        <f t="shared" si="24"/>
        <v>1.813835714721705</v>
      </c>
      <c r="AH21" s="6">
        <f t="shared" si="25"/>
        <v>2.9933259094191511</v>
      </c>
      <c r="AI21" s="6">
        <f t="shared" si="26"/>
        <v>2.0469489490458717</v>
      </c>
      <c r="AJ21" s="6">
        <f t="shared" si="27"/>
        <v>3.0099833886584824</v>
      </c>
      <c r="AK21" s="6">
        <f t="shared" si="28"/>
        <v>2.4392621835300932</v>
      </c>
    </row>
    <row r="22" spans="1:37" x14ac:dyDescent="0.25">
      <c r="A22" s="15">
        <v>21</v>
      </c>
      <c r="B22" s="2">
        <v>38.700000000000003</v>
      </c>
      <c r="C22" s="2">
        <v>37</v>
      </c>
      <c r="D22" s="2">
        <v>36.799999999999997</v>
      </c>
      <c r="E22" s="2">
        <v>34.700000000000003</v>
      </c>
      <c r="F22" s="2">
        <v>36.700000000000003</v>
      </c>
      <c r="H22" t="s">
        <v>41</v>
      </c>
      <c r="I22" s="6">
        <f t="shared" si="0"/>
        <v>1.5394804318340705</v>
      </c>
      <c r="J22" s="6">
        <f t="shared" si="1"/>
        <v>1.8330302779823351</v>
      </c>
      <c r="K22" s="6">
        <f t="shared" si="2"/>
        <v>0.97467943448089633</v>
      </c>
      <c r="L22" s="6">
        <f t="shared" si="3"/>
        <v>1.3711309200802118</v>
      </c>
      <c r="M22" s="6">
        <f t="shared" si="4"/>
        <v>1.1489125293076059</v>
      </c>
      <c r="N22" s="6">
        <f t="shared" si="5"/>
        <v>1.7860571099491787</v>
      </c>
      <c r="O22" s="6">
        <f t="shared" si="6"/>
        <v>1.9849433241279211</v>
      </c>
      <c r="P22" s="6">
        <f t="shared" si="7"/>
        <v>2.3194827009486412</v>
      </c>
      <c r="Q22" s="6">
        <f t="shared" si="8"/>
        <v>2.7676705006196101</v>
      </c>
      <c r="R22" s="6">
        <f t="shared" si="9"/>
        <v>1.3453624047073747</v>
      </c>
      <c r="S22" s="6">
        <f t="shared" si="10"/>
        <v>1.3076696830621983</v>
      </c>
      <c r="T22" s="6">
        <f t="shared" si="11"/>
        <v>3.7040518354904255</v>
      </c>
      <c r="U22" s="6">
        <f t="shared" si="12"/>
        <v>1.0677078252031342</v>
      </c>
      <c r="V22" s="6">
        <f t="shared" si="13"/>
        <v>1.0099504938362103</v>
      </c>
      <c r="W22" s="6">
        <f t="shared" si="14"/>
        <v>3.6027767069303627</v>
      </c>
      <c r="X22" s="6">
        <f t="shared" si="15"/>
        <v>3.9774363602702709</v>
      </c>
      <c r="Y22" s="6">
        <f t="shared" si="16"/>
        <v>4.9325449820554104</v>
      </c>
      <c r="Z22" s="6">
        <f t="shared" si="17"/>
        <v>4.0360872141221131</v>
      </c>
      <c r="AA22" s="6">
        <f t="shared" si="18"/>
        <v>1.6309506430300098</v>
      </c>
      <c r="AB22" s="6">
        <f t="shared" si="19"/>
        <v>1.3564659966250541</v>
      </c>
      <c r="AC22" s="12">
        <f t="shared" si="20"/>
        <v>0</v>
      </c>
      <c r="AD22" s="6">
        <f t="shared" si="21"/>
        <v>1.109053650640939</v>
      </c>
      <c r="AE22" s="6">
        <f t="shared" si="22"/>
        <v>1.7146428199482251</v>
      </c>
      <c r="AF22" s="6">
        <f t="shared" si="23"/>
        <v>1.8601075237738263</v>
      </c>
      <c r="AG22" s="6">
        <f t="shared" si="24"/>
        <v>2.2472205054244241</v>
      </c>
      <c r="AH22" s="6">
        <f t="shared" si="25"/>
        <v>3.555277766926233</v>
      </c>
      <c r="AI22" s="6">
        <f t="shared" si="26"/>
        <v>2.5748786379167452</v>
      </c>
      <c r="AJ22" s="6">
        <f t="shared" si="27"/>
        <v>3.1968734726291541</v>
      </c>
      <c r="AK22" s="6">
        <f t="shared" si="28"/>
        <v>2.5748786379167456</v>
      </c>
    </row>
    <row r="23" spans="1:37" x14ac:dyDescent="0.25">
      <c r="A23" s="16">
        <v>22</v>
      </c>
      <c r="B23" s="2">
        <v>39.299999999999997</v>
      </c>
      <c r="C23" s="2">
        <v>37.700000000000003</v>
      </c>
      <c r="D23" s="2">
        <v>36.6</v>
      </c>
      <c r="E23" s="2">
        <v>35</v>
      </c>
      <c r="F23" s="2">
        <v>36.200000000000003</v>
      </c>
      <c r="H23" t="s">
        <v>42</v>
      </c>
      <c r="I23" s="6">
        <f t="shared" si="0"/>
        <v>2.1587033144922914</v>
      </c>
      <c r="J23" s="6">
        <f t="shared" si="1"/>
        <v>0.93273790530888334</v>
      </c>
      <c r="K23" s="6">
        <f t="shared" si="2"/>
        <v>1.1661903789690564</v>
      </c>
      <c r="L23" s="6">
        <f t="shared" si="3"/>
        <v>2.2203603311174507</v>
      </c>
      <c r="M23" s="6">
        <f t="shared" si="4"/>
        <v>0.76811457478685974</v>
      </c>
      <c r="N23" s="6">
        <f t="shared" si="5"/>
        <v>2.336664289109585</v>
      </c>
      <c r="O23" s="6">
        <f t="shared" si="6"/>
        <v>1.6340134638368211</v>
      </c>
      <c r="P23" s="6">
        <f t="shared" si="7"/>
        <v>1.9000000000000008</v>
      </c>
      <c r="Q23" s="6">
        <f t="shared" si="8"/>
        <v>2.0174241001832027</v>
      </c>
      <c r="R23" s="6">
        <f t="shared" si="9"/>
        <v>1.0488088481701483</v>
      </c>
      <c r="S23" s="6">
        <f t="shared" si="10"/>
        <v>0.52915026221292027</v>
      </c>
      <c r="T23" s="6">
        <f t="shared" si="11"/>
        <v>2.7730849247724128</v>
      </c>
      <c r="U23" s="6">
        <f t="shared" si="12"/>
        <v>1.506651917331935</v>
      </c>
      <c r="V23" s="6">
        <f t="shared" si="13"/>
        <v>1.3228756555322916</v>
      </c>
      <c r="W23" s="6">
        <f t="shared" si="14"/>
        <v>3.63455636907725</v>
      </c>
      <c r="X23" s="6">
        <f t="shared" si="15"/>
        <v>3.4073450074801706</v>
      </c>
      <c r="Y23" s="6">
        <f t="shared" si="16"/>
        <v>3.939543120718445</v>
      </c>
      <c r="Z23" s="6">
        <f t="shared" si="17"/>
        <v>3.3015148038438347</v>
      </c>
      <c r="AA23" s="6">
        <f t="shared" si="18"/>
        <v>1.3747727084867478</v>
      </c>
      <c r="AB23" s="6">
        <f t="shared" si="19"/>
        <v>0.8888194417315548</v>
      </c>
      <c r="AC23" s="6">
        <f t="shared" si="20"/>
        <v>1.109053650640939</v>
      </c>
      <c r="AD23" s="12">
        <f t="shared" si="21"/>
        <v>0</v>
      </c>
      <c r="AE23" s="6">
        <f t="shared" si="22"/>
        <v>1.2288205727444537</v>
      </c>
      <c r="AF23" s="6">
        <f t="shared" si="23"/>
        <v>1.4933184523068124</v>
      </c>
      <c r="AG23" s="6">
        <f t="shared" si="24"/>
        <v>1.4071247279470327</v>
      </c>
      <c r="AH23" s="6">
        <f t="shared" si="25"/>
        <v>2.8618176042508385</v>
      </c>
      <c r="AI23" s="6">
        <f t="shared" si="26"/>
        <v>1.5684387141358156</v>
      </c>
      <c r="AJ23" s="6">
        <f t="shared" si="27"/>
        <v>2.3769728648009476</v>
      </c>
      <c r="AK23" s="6">
        <f t="shared" si="28"/>
        <v>1.7435595774162733</v>
      </c>
    </row>
    <row r="24" spans="1:37" x14ac:dyDescent="0.25">
      <c r="A24" s="17">
        <v>23</v>
      </c>
      <c r="B24" s="2">
        <v>39.200000000000003</v>
      </c>
      <c r="C24" s="2">
        <v>37.299999999999997</v>
      </c>
      <c r="D24" s="2">
        <v>36.799999999999997</v>
      </c>
      <c r="E24" s="2">
        <v>36.1</v>
      </c>
      <c r="F24" s="2">
        <v>35.9</v>
      </c>
      <c r="H24" t="s">
        <v>43</v>
      </c>
      <c r="I24" s="6">
        <f t="shared" si="0"/>
        <v>2.5278449319529122</v>
      </c>
      <c r="J24" s="6">
        <f t="shared" si="1"/>
        <v>1.5620499351813326</v>
      </c>
      <c r="K24" s="6">
        <f t="shared" si="2"/>
        <v>1.5716233645501732</v>
      </c>
      <c r="L24" s="6">
        <f t="shared" si="3"/>
        <v>2.4124676163629677</v>
      </c>
      <c r="M24" s="6">
        <f t="shared" si="4"/>
        <v>1.7888543819998348</v>
      </c>
      <c r="N24" s="6">
        <f t="shared" si="5"/>
        <v>2.8372521918222233</v>
      </c>
      <c r="O24" s="6">
        <f t="shared" si="6"/>
        <v>2.7568097504180473</v>
      </c>
      <c r="P24" s="6">
        <f t="shared" si="7"/>
        <v>1.4071247279470331</v>
      </c>
      <c r="Q24" s="6">
        <f t="shared" si="8"/>
        <v>1.5937377450509227</v>
      </c>
      <c r="R24" s="6">
        <f t="shared" si="9"/>
        <v>1.8303005217723158</v>
      </c>
      <c r="S24" s="6">
        <f t="shared" si="10"/>
        <v>1.1090536506409374</v>
      </c>
      <c r="T24" s="6">
        <f t="shared" si="11"/>
        <v>2.6153393661244029</v>
      </c>
      <c r="U24" s="6">
        <f t="shared" si="12"/>
        <v>1.5937377450509245</v>
      </c>
      <c r="V24" s="6">
        <f t="shared" si="13"/>
        <v>1.7888543819998317</v>
      </c>
      <c r="W24" s="6">
        <f t="shared" si="14"/>
        <v>3.0983866769659305</v>
      </c>
      <c r="X24" s="6">
        <f t="shared" si="15"/>
        <v>2.8390139133156773</v>
      </c>
      <c r="Y24" s="6">
        <f t="shared" si="16"/>
        <v>3.6592348927063987</v>
      </c>
      <c r="Z24" s="6">
        <f t="shared" si="17"/>
        <v>3.1480152477394401</v>
      </c>
      <c r="AA24" s="6">
        <f t="shared" si="18"/>
        <v>1.7492855684535926</v>
      </c>
      <c r="AB24" s="6">
        <f t="shared" si="19"/>
        <v>1.6911534525287788</v>
      </c>
      <c r="AC24" s="6">
        <f t="shared" si="20"/>
        <v>1.7146428199482251</v>
      </c>
      <c r="AD24" s="6">
        <f t="shared" si="21"/>
        <v>1.2288205727444537</v>
      </c>
      <c r="AE24" s="12">
        <f t="shared" si="22"/>
        <v>0</v>
      </c>
      <c r="AF24" s="6">
        <f t="shared" si="23"/>
        <v>1.8547236990991396</v>
      </c>
      <c r="AG24" s="6">
        <f t="shared" si="24"/>
        <v>0.98488578017961148</v>
      </c>
      <c r="AH24" s="6">
        <f t="shared" si="25"/>
        <v>2.3323807579381208</v>
      </c>
      <c r="AI24" s="6">
        <f t="shared" si="26"/>
        <v>1.5459624833740313</v>
      </c>
      <c r="AJ24" s="6">
        <f t="shared" si="27"/>
        <v>2.1213203435596406</v>
      </c>
      <c r="AK24" s="6">
        <f t="shared" si="28"/>
        <v>1.3152946437965893</v>
      </c>
    </row>
    <row r="25" spans="1:37" x14ac:dyDescent="0.25">
      <c r="A25" s="17">
        <v>24</v>
      </c>
      <c r="B25" s="2">
        <v>40</v>
      </c>
      <c r="C25" s="2">
        <v>36.700000000000003</v>
      </c>
      <c r="D25" s="2">
        <v>35.799999999999997</v>
      </c>
      <c r="E25" s="2">
        <v>34.9</v>
      </c>
      <c r="F25" s="2">
        <v>35.9</v>
      </c>
      <c r="H25" t="s">
        <v>44</v>
      </c>
      <c r="I25" s="6">
        <f t="shared" si="0"/>
        <v>2.7477263328068191</v>
      </c>
      <c r="J25" s="6">
        <f t="shared" si="1"/>
        <v>1.8439088914585786</v>
      </c>
      <c r="K25" s="6">
        <f t="shared" si="2"/>
        <v>2.133072900770153</v>
      </c>
      <c r="L25" s="6">
        <f t="shared" si="3"/>
        <v>3.0033314835362428</v>
      </c>
      <c r="M25" s="6">
        <f t="shared" si="4"/>
        <v>1.9183326093250854</v>
      </c>
      <c r="N25" s="6">
        <f t="shared" si="5"/>
        <v>2.7367864366808021</v>
      </c>
      <c r="O25" s="6">
        <f t="shared" si="6"/>
        <v>2.0396078054371132</v>
      </c>
      <c r="P25" s="6">
        <f t="shared" si="7"/>
        <v>2.8530685235374236</v>
      </c>
      <c r="Q25" s="6">
        <f t="shared" si="8"/>
        <v>2.5495097567963922</v>
      </c>
      <c r="R25" s="6">
        <f t="shared" si="9"/>
        <v>2.3895606290697047</v>
      </c>
      <c r="S25" s="6">
        <f t="shared" si="10"/>
        <v>1.1789826122551625</v>
      </c>
      <c r="T25" s="6">
        <f t="shared" si="11"/>
        <v>2.8142494558940592</v>
      </c>
      <c r="U25" s="6">
        <f t="shared" si="12"/>
        <v>2.2671568097509267</v>
      </c>
      <c r="V25" s="6">
        <f t="shared" si="13"/>
        <v>2.3151673805580431</v>
      </c>
      <c r="W25" s="6">
        <f t="shared" si="14"/>
        <v>3.364520768252143</v>
      </c>
      <c r="X25" s="6">
        <f t="shared" si="15"/>
        <v>3.0430248109405897</v>
      </c>
      <c r="Y25" s="6">
        <f t="shared" si="16"/>
        <v>4.2461747491124289</v>
      </c>
      <c r="Z25" s="6">
        <f t="shared" si="17"/>
        <v>4.1892720131306831</v>
      </c>
      <c r="AA25" s="6">
        <f t="shared" si="18"/>
        <v>2.672077843177477</v>
      </c>
      <c r="AB25" s="6">
        <f t="shared" si="19"/>
        <v>2.1771541057077255</v>
      </c>
      <c r="AC25" s="6">
        <f t="shared" si="20"/>
        <v>1.8601075237738263</v>
      </c>
      <c r="AD25" s="6">
        <f t="shared" si="21"/>
        <v>1.4933184523068124</v>
      </c>
      <c r="AE25" s="6">
        <f t="shared" si="22"/>
        <v>1.8547236990991396</v>
      </c>
      <c r="AF25" s="12">
        <f t="shared" si="23"/>
        <v>0</v>
      </c>
      <c r="AG25" s="6">
        <f t="shared" si="24"/>
        <v>1.857417562100673</v>
      </c>
      <c r="AH25" s="6">
        <f t="shared" si="25"/>
        <v>3.2863353450310004</v>
      </c>
      <c r="AI25" s="6">
        <f t="shared" si="26"/>
        <v>1.7748239349298836</v>
      </c>
      <c r="AJ25" s="6">
        <f t="shared" si="27"/>
        <v>2.0049937655763421</v>
      </c>
      <c r="AK25" s="6">
        <f t="shared" si="28"/>
        <v>1.8574175621006725</v>
      </c>
    </row>
    <row r="26" spans="1:37" x14ac:dyDescent="0.25">
      <c r="A26" s="17">
        <v>25</v>
      </c>
      <c r="B26" s="2">
        <v>40.1</v>
      </c>
      <c r="C26" s="2">
        <v>37.700000000000003</v>
      </c>
      <c r="D26" s="2">
        <v>36.799999999999997</v>
      </c>
      <c r="E26" s="2">
        <v>36.1</v>
      </c>
      <c r="F26" s="2">
        <v>35.9</v>
      </c>
      <c r="H26" t="s">
        <v>45</v>
      </c>
      <c r="I26" s="6">
        <f t="shared" si="0"/>
        <v>3.3045423283716659</v>
      </c>
      <c r="J26" s="6">
        <f t="shared" si="1"/>
        <v>1.1874342087037935</v>
      </c>
      <c r="K26" s="6">
        <f t="shared" si="2"/>
        <v>2.2715633383201101</v>
      </c>
      <c r="L26" s="6">
        <f t="shared" si="3"/>
        <v>3.217141588429087</v>
      </c>
      <c r="M26" s="6">
        <f t="shared" si="4"/>
        <v>2.0322401432901605</v>
      </c>
      <c r="N26" s="6">
        <f t="shared" si="5"/>
        <v>3.5468295701936423</v>
      </c>
      <c r="O26" s="6">
        <f t="shared" si="6"/>
        <v>2.5278449319529104</v>
      </c>
      <c r="P26" s="6">
        <f t="shared" si="7"/>
        <v>2.0223748416156719</v>
      </c>
      <c r="Q26" s="6">
        <f t="shared" si="8"/>
        <v>1.8193405398660241</v>
      </c>
      <c r="R26" s="6">
        <f t="shared" si="9"/>
        <v>2.1817424229271434</v>
      </c>
      <c r="S26" s="6">
        <f t="shared" si="10"/>
        <v>1.3638181696985852</v>
      </c>
      <c r="T26" s="6">
        <f t="shared" si="11"/>
        <v>1.7406895185529196</v>
      </c>
      <c r="U26" s="6">
        <f t="shared" si="12"/>
        <v>2.4310491562286458</v>
      </c>
      <c r="V26" s="6">
        <f t="shared" si="13"/>
        <v>2.4637369989509836</v>
      </c>
      <c r="W26" s="6">
        <f t="shared" si="14"/>
        <v>3.8301436004411111</v>
      </c>
      <c r="X26" s="6">
        <f t="shared" si="15"/>
        <v>3.0610455730027932</v>
      </c>
      <c r="Y26" s="6">
        <f t="shared" si="16"/>
        <v>3.0692018506445602</v>
      </c>
      <c r="Z26" s="6">
        <f t="shared" si="17"/>
        <v>2.6981475126464081</v>
      </c>
      <c r="AA26" s="6">
        <f t="shared" si="18"/>
        <v>1.8627936010197159</v>
      </c>
      <c r="AB26" s="6">
        <f t="shared" si="19"/>
        <v>1.813835714721705</v>
      </c>
      <c r="AC26" s="6">
        <f t="shared" si="20"/>
        <v>2.2472205054244241</v>
      </c>
      <c r="AD26" s="6">
        <f t="shared" si="21"/>
        <v>1.4071247279470327</v>
      </c>
      <c r="AE26" s="6">
        <f t="shared" si="22"/>
        <v>0.98488578017961148</v>
      </c>
      <c r="AF26" s="6">
        <f t="shared" si="23"/>
        <v>1.857417562100673</v>
      </c>
      <c r="AG26" s="12">
        <f t="shared" si="24"/>
        <v>0</v>
      </c>
      <c r="AH26" s="6">
        <f t="shared" si="25"/>
        <v>1.6155494421403529</v>
      </c>
      <c r="AI26" s="6">
        <f t="shared" si="26"/>
        <v>1.2083045973594579</v>
      </c>
      <c r="AJ26" s="6">
        <f t="shared" si="27"/>
        <v>1.4317821063276359</v>
      </c>
      <c r="AK26" s="6">
        <f t="shared" si="28"/>
        <v>1.0488088481701523</v>
      </c>
    </row>
    <row r="27" spans="1:37" x14ac:dyDescent="0.25">
      <c r="A27" s="19">
        <v>26</v>
      </c>
      <c r="B27" s="2">
        <v>41</v>
      </c>
      <c r="C27" s="2">
        <v>38</v>
      </c>
      <c r="D27" s="2">
        <v>37.700000000000003</v>
      </c>
      <c r="E27" s="2">
        <v>37</v>
      </c>
      <c r="F27" s="2">
        <v>36.200000000000003</v>
      </c>
      <c r="H27" t="s">
        <v>46</v>
      </c>
      <c r="I27" s="6">
        <f t="shared" si="0"/>
        <v>4.7339201514178528</v>
      </c>
      <c r="J27" s="6">
        <f t="shared" si="1"/>
        <v>2.3237900077244507</v>
      </c>
      <c r="K27" s="6">
        <f t="shared" si="2"/>
        <v>3.6945906403822324</v>
      </c>
      <c r="L27" s="6">
        <f t="shared" si="3"/>
        <v>4.4294469180700222</v>
      </c>
      <c r="M27" s="6">
        <f t="shared" si="4"/>
        <v>3.3882148692194858</v>
      </c>
      <c r="N27" s="6">
        <f t="shared" si="5"/>
        <v>5.0507425196697584</v>
      </c>
      <c r="O27" s="6">
        <f t="shared" si="6"/>
        <v>3.6083237105337456</v>
      </c>
      <c r="P27" s="6">
        <f t="shared" si="7"/>
        <v>3.1240998703626648</v>
      </c>
      <c r="Q27" s="6">
        <f t="shared" si="8"/>
        <v>3.016620625799673</v>
      </c>
      <c r="R27" s="6">
        <f t="shared" si="9"/>
        <v>3.4539832078341073</v>
      </c>
      <c r="S27" s="6">
        <f t="shared" si="10"/>
        <v>2.9444863728670914</v>
      </c>
      <c r="T27" s="6">
        <f t="shared" si="11"/>
        <v>1.7492855684535926</v>
      </c>
      <c r="U27" s="6">
        <f t="shared" si="12"/>
        <v>3.8026306683663091</v>
      </c>
      <c r="V27" s="6">
        <f t="shared" si="13"/>
        <v>3.8392707640904917</v>
      </c>
      <c r="W27" s="6">
        <f t="shared" si="14"/>
        <v>5.1439284598446759</v>
      </c>
      <c r="X27" s="6">
        <f t="shared" si="15"/>
        <v>4.190465367951397</v>
      </c>
      <c r="Y27" s="6">
        <f t="shared" si="16"/>
        <v>3.0248966924508394</v>
      </c>
      <c r="Z27" s="6">
        <f t="shared" si="17"/>
        <v>2.3345235059857505</v>
      </c>
      <c r="AA27" s="6">
        <f t="shared" si="18"/>
        <v>2.6419689627245777</v>
      </c>
      <c r="AB27" s="6">
        <f t="shared" si="19"/>
        <v>2.9933259094191511</v>
      </c>
      <c r="AC27" s="6">
        <f t="shared" si="20"/>
        <v>3.555277766926233</v>
      </c>
      <c r="AD27" s="6">
        <f t="shared" si="21"/>
        <v>2.8618176042508385</v>
      </c>
      <c r="AE27" s="6">
        <f t="shared" si="22"/>
        <v>2.3323807579381208</v>
      </c>
      <c r="AF27" s="6">
        <f t="shared" si="23"/>
        <v>3.2863353450310004</v>
      </c>
      <c r="AG27" s="6">
        <f t="shared" si="24"/>
        <v>1.6155494421403529</v>
      </c>
      <c r="AH27" s="12">
        <f t="shared" si="25"/>
        <v>0</v>
      </c>
      <c r="AI27" s="6">
        <f t="shared" si="26"/>
        <v>2.5903667693977304</v>
      </c>
      <c r="AJ27" s="6">
        <f t="shared" si="27"/>
        <v>2.0880613017821141</v>
      </c>
      <c r="AK27" s="6">
        <f t="shared" si="28"/>
        <v>2.2693611435820467</v>
      </c>
    </row>
    <row r="28" spans="1:37" x14ac:dyDescent="0.25">
      <c r="A28" s="17">
        <v>27</v>
      </c>
      <c r="B28" s="2">
        <v>39.9</v>
      </c>
      <c r="C28" s="2">
        <v>38.1</v>
      </c>
      <c r="D28" s="2">
        <v>35.9</v>
      </c>
      <c r="E28" s="2">
        <v>35.799999999999997</v>
      </c>
      <c r="F28" s="2">
        <v>35.299999999999997</v>
      </c>
      <c r="H28" t="s">
        <v>47</v>
      </c>
      <c r="I28" s="6">
        <f t="shared" si="0"/>
        <v>3.2403703492039311</v>
      </c>
      <c r="J28" s="6">
        <f t="shared" si="1"/>
        <v>1.6093476939431104</v>
      </c>
      <c r="K28" s="6">
        <f t="shared" si="2"/>
        <v>2.3065125189341584</v>
      </c>
      <c r="L28" s="6">
        <f t="shared" si="3"/>
        <v>3.4684290392049264</v>
      </c>
      <c r="M28" s="6">
        <f t="shared" si="4"/>
        <v>2.0856653614614209</v>
      </c>
      <c r="N28" s="6">
        <f t="shared" si="5"/>
        <v>3.3286633954186473</v>
      </c>
      <c r="O28" s="6">
        <f t="shared" si="6"/>
        <v>2.5903667693977246</v>
      </c>
      <c r="P28" s="6">
        <f t="shared" si="7"/>
        <v>2.0904544960366911</v>
      </c>
      <c r="Q28" s="6">
        <f t="shared" si="8"/>
        <v>1.4106735979665879</v>
      </c>
      <c r="R28" s="6">
        <f t="shared" si="9"/>
        <v>2.249444375840397</v>
      </c>
      <c r="S28" s="6">
        <f t="shared" si="10"/>
        <v>1.2884098726725137</v>
      </c>
      <c r="T28" s="6">
        <f t="shared" si="11"/>
        <v>2.03224014329016</v>
      </c>
      <c r="U28" s="6">
        <f t="shared" si="12"/>
        <v>2.5709920264364867</v>
      </c>
      <c r="V28" s="6">
        <f t="shared" si="13"/>
        <v>2.5357444666211904</v>
      </c>
      <c r="W28" s="6">
        <f t="shared" si="14"/>
        <v>3.4394767043839667</v>
      </c>
      <c r="X28" s="6">
        <f t="shared" si="15"/>
        <v>2.3473389188611011</v>
      </c>
      <c r="Y28" s="6">
        <f t="shared" si="16"/>
        <v>2.8879058156387303</v>
      </c>
      <c r="Z28" s="6">
        <f t="shared" si="17"/>
        <v>3.2218007387174024</v>
      </c>
      <c r="AA28" s="6">
        <f t="shared" si="18"/>
        <v>2.5357444666211921</v>
      </c>
      <c r="AB28" s="6">
        <f t="shared" si="19"/>
        <v>2.0469489490458717</v>
      </c>
      <c r="AC28" s="6">
        <f t="shared" si="20"/>
        <v>2.5748786379167452</v>
      </c>
      <c r="AD28" s="6">
        <f t="shared" si="21"/>
        <v>1.5684387141358156</v>
      </c>
      <c r="AE28" s="6">
        <f t="shared" si="22"/>
        <v>1.5459624833740313</v>
      </c>
      <c r="AF28" s="6">
        <f t="shared" si="23"/>
        <v>1.7748239349298836</v>
      </c>
      <c r="AG28" s="6">
        <f t="shared" si="24"/>
        <v>1.2083045973594579</v>
      </c>
      <c r="AH28" s="6">
        <f t="shared" si="25"/>
        <v>2.5903667693977304</v>
      </c>
      <c r="AI28" s="12">
        <f t="shared" si="26"/>
        <v>0</v>
      </c>
      <c r="AJ28" s="6">
        <f t="shared" si="27"/>
        <v>1.634013463836824</v>
      </c>
      <c r="AK28" s="6">
        <f t="shared" si="28"/>
        <v>1.086278049120025</v>
      </c>
    </row>
    <row r="29" spans="1:37" x14ac:dyDescent="0.25">
      <c r="A29" s="19">
        <v>28</v>
      </c>
      <c r="B29" s="2">
        <v>41.1</v>
      </c>
      <c r="C29" s="2">
        <v>37.299999999999997</v>
      </c>
      <c r="D29" s="2">
        <v>36.6</v>
      </c>
      <c r="E29" s="2">
        <v>35.9</v>
      </c>
      <c r="F29" s="2">
        <v>35</v>
      </c>
      <c r="H29" t="s">
        <v>48</v>
      </c>
      <c r="I29" s="6">
        <f t="shared" si="0"/>
        <v>4.1364235759892898</v>
      </c>
      <c r="J29" s="6">
        <f t="shared" si="1"/>
        <v>1.9390719429665326</v>
      </c>
      <c r="K29" s="6">
        <f t="shared" si="2"/>
        <v>3.2295510523910269</v>
      </c>
      <c r="L29" s="6">
        <f t="shared" si="3"/>
        <v>4.3243496620879327</v>
      </c>
      <c r="M29" s="6">
        <f t="shared" si="4"/>
        <v>2.8284271247461907</v>
      </c>
      <c r="N29" s="6">
        <f t="shared" si="5"/>
        <v>4.2953463189829071</v>
      </c>
      <c r="O29" s="6">
        <f t="shared" si="6"/>
        <v>3.095157508108433</v>
      </c>
      <c r="P29" s="6">
        <f t="shared" si="7"/>
        <v>2.9291637031753663</v>
      </c>
      <c r="Q29" s="6">
        <f t="shared" si="8"/>
        <v>2.2715633383201119</v>
      </c>
      <c r="R29" s="6">
        <f t="shared" si="9"/>
        <v>3.1352830813181765</v>
      </c>
      <c r="S29" s="6">
        <f t="shared" si="10"/>
        <v>2.2203603311174538</v>
      </c>
      <c r="T29" s="6">
        <f t="shared" si="11"/>
        <v>1.0295630140987029</v>
      </c>
      <c r="U29" s="6">
        <f t="shared" si="12"/>
        <v>3.3734255586866002</v>
      </c>
      <c r="V29" s="6">
        <f t="shared" si="13"/>
        <v>3.3970575502926041</v>
      </c>
      <c r="W29" s="6">
        <f t="shared" si="14"/>
        <v>4.1976183723630722</v>
      </c>
      <c r="X29" s="6">
        <f t="shared" si="15"/>
        <v>2.9461839725312502</v>
      </c>
      <c r="Y29" s="6">
        <f t="shared" si="16"/>
        <v>2.5903667693977273</v>
      </c>
      <c r="Z29" s="6">
        <f t="shared" si="17"/>
        <v>3.0049958402633448</v>
      </c>
      <c r="AA29" s="6">
        <f t="shared" si="18"/>
        <v>2.9461839725312444</v>
      </c>
      <c r="AB29" s="6">
        <f t="shared" si="19"/>
        <v>3.0099833886584824</v>
      </c>
      <c r="AC29" s="6">
        <f t="shared" si="20"/>
        <v>3.1968734726291541</v>
      </c>
      <c r="AD29" s="6">
        <f t="shared" si="21"/>
        <v>2.3769728648009476</v>
      </c>
      <c r="AE29" s="6">
        <f t="shared" si="22"/>
        <v>2.1213203435596406</v>
      </c>
      <c r="AF29" s="6">
        <f t="shared" si="23"/>
        <v>2.0049937655763421</v>
      </c>
      <c r="AG29" s="6">
        <f t="shared" si="24"/>
        <v>1.4317821063276359</v>
      </c>
      <c r="AH29" s="6">
        <f t="shared" si="25"/>
        <v>2.0880613017821141</v>
      </c>
      <c r="AI29" s="6">
        <f t="shared" si="26"/>
        <v>1.634013463836824</v>
      </c>
      <c r="AJ29" s="12">
        <f t="shared" si="27"/>
        <v>0</v>
      </c>
      <c r="AK29" s="6">
        <f t="shared" si="28"/>
        <v>1.1269427669584666</v>
      </c>
    </row>
    <row r="30" spans="1:37" x14ac:dyDescent="0.25">
      <c r="A30" s="17">
        <v>29</v>
      </c>
      <c r="B30" s="2">
        <v>40</v>
      </c>
      <c r="C30" s="2">
        <v>37.5</v>
      </c>
      <c r="D30" s="2">
        <v>36.700000000000003</v>
      </c>
      <c r="E30" s="2">
        <v>35.9</v>
      </c>
      <c r="F30" s="2">
        <v>34.9</v>
      </c>
      <c r="H30" t="s">
        <v>49</v>
      </c>
      <c r="I30" s="6">
        <f t="shared" si="0"/>
        <v>3.2588341473600666</v>
      </c>
      <c r="J30" s="6">
        <f t="shared" si="1"/>
        <v>1.5588457268119893</v>
      </c>
      <c r="K30" s="6">
        <f t="shared" si="2"/>
        <v>2.3366642891095828</v>
      </c>
      <c r="L30" s="6">
        <f t="shared" si="3"/>
        <v>3.5142566781611175</v>
      </c>
      <c r="M30" s="6">
        <f t="shared" si="4"/>
        <v>2.142428528562855</v>
      </c>
      <c r="N30" s="6">
        <f t="shared" si="5"/>
        <v>3.4727510708370684</v>
      </c>
      <c r="O30" s="6">
        <f t="shared" si="6"/>
        <v>2.9715315916207272</v>
      </c>
      <c r="P30" s="6">
        <f t="shared" si="7"/>
        <v>1.8303005217723152</v>
      </c>
      <c r="Q30" s="6">
        <f t="shared" si="8"/>
        <v>1.1958260743101394</v>
      </c>
      <c r="R30" s="6">
        <f t="shared" si="9"/>
        <v>2.3194827009486385</v>
      </c>
      <c r="S30" s="6">
        <f t="shared" si="10"/>
        <v>1.5620499351813313</v>
      </c>
      <c r="T30" s="6">
        <f t="shared" si="11"/>
        <v>1.6703293088490068</v>
      </c>
      <c r="U30" s="6">
        <f t="shared" si="12"/>
        <v>2.4718414188616546</v>
      </c>
      <c r="V30" s="6">
        <f t="shared" si="13"/>
        <v>2.5119713374160915</v>
      </c>
      <c r="W30" s="6">
        <f t="shared" si="14"/>
        <v>3.4249087579087427</v>
      </c>
      <c r="X30" s="6">
        <f t="shared" si="15"/>
        <v>2.3895606290697073</v>
      </c>
      <c r="Y30" s="6">
        <f t="shared" si="16"/>
        <v>2.6038433132583081</v>
      </c>
      <c r="Z30" s="6">
        <f t="shared" si="17"/>
        <v>2.7531799795872383</v>
      </c>
      <c r="AA30" s="6">
        <f t="shared" si="18"/>
        <v>2.3515952032609664</v>
      </c>
      <c r="AB30" s="6">
        <f t="shared" si="19"/>
        <v>2.4392621835300932</v>
      </c>
      <c r="AC30" s="6">
        <f t="shared" si="20"/>
        <v>2.5748786379167456</v>
      </c>
      <c r="AD30" s="6">
        <f t="shared" si="21"/>
        <v>1.7435595774162733</v>
      </c>
      <c r="AE30" s="6">
        <f t="shared" si="22"/>
        <v>1.3152946437965893</v>
      </c>
      <c r="AF30" s="6">
        <f t="shared" si="23"/>
        <v>1.8574175621006725</v>
      </c>
      <c r="AG30" s="6">
        <f t="shared" si="24"/>
        <v>1.0488088481701523</v>
      </c>
      <c r="AH30" s="6">
        <f t="shared" si="25"/>
        <v>2.2693611435820467</v>
      </c>
      <c r="AI30" s="6">
        <f t="shared" si="26"/>
        <v>1.086278049120025</v>
      </c>
      <c r="AJ30" s="6">
        <f t="shared" si="27"/>
        <v>1.1269427669584666</v>
      </c>
      <c r="AK30" s="12">
        <f t="shared" si="28"/>
        <v>0</v>
      </c>
    </row>
    <row r="34" spans="8:38" x14ac:dyDescent="0.25">
      <c r="H34" t="s">
        <v>50</v>
      </c>
      <c r="I34" s="1" t="s">
        <v>21</v>
      </c>
      <c r="J34" s="1" t="s">
        <v>22</v>
      </c>
      <c r="K34" s="1" t="s">
        <v>51</v>
      </c>
      <c r="L34" s="1" t="s">
        <v>24</v>
      </c>
      <c r="M34" s="1" t="s">
        <v>25</v>
      </c>
      <c r="N34" s="1" t="s">
        <v>26</v>
      </c>
      <c r="O34" s="1" t="s">
        <v>27</v>
      </c>
      <c r="P34" s="1" t="s">
        <v>28</v>
      </c>
      <c r="Q34" s="1" t="s">
        <v>29</v>
      </c>
      <c r="R34" s="1" t="s">
        <v>30</v>
      </c>
      <c r="S34" s="1" t="s">
        <v>31</v>
      </c>
      <c r="T34" s="1" t="s">
        <v>32</v>
      </c>
      <c r="U34" s="1" t="s">
        <v>33</v>
      </c>
      <c r="V34" s="1" t="s">
        <v>35</v>
      </c>
      <c r="W34" s="1" t="s">
        <v>36</v>
      </c>
      <c r="X34" s="1" t="s">
        <v>37</v>
      </c>
      <c r="Y34" s="1" t="s">
        <v>38</v>
      </c>
      <c r="Z34" s="1" t="s">
        <v>39</v>
      </c>
      <c r="AA34" s="1" t="s">
        <v>40</v>
      </c>
      <c r="AB34" s="1" t="s">
        <v>41</v>
      </c>
      <c r="AC34" s="1" t="s">
        <v>42</v>
      </c>
      <c r="AD34" s="1" t="s">
        <v>43</v>
      </c>
      <c r="AE34" s="1" t="s">
        <v>44</v>
      </c>
      <c r="AF34" s="1" t="s">
        <v>45</v>
      </c>
      <c r="AG34" s="1" t="s">
        <v>46</v>
      </c>
      <c r="AH34" s="1" t="s">
        <v>47</v>
      </c>
      <c r="AI34" s="1" t="s">
        <v>48</v>
      </c>
      <c r="AJ34" s="1" t="s">
        <v>49</v>
      </c>
    </row>
    <row r="35" spans="8:38" x14ac:dyDescent="0.25">
      <c r="H35" t="s">
        <v>21</v>
      </c>
      <c r="I35" s="12">
        <f>SQRT(SUMXMY2($B$2:$F$2,B2:F2))</f>
        <v>0</v>
      </c>
      <c r="J35" s="6">
        <f>SQRT(SUMXMY2($B$3:$F$3,B2:F2))</f>
        <v>2.9478805945967372</v>
      </c>
      <c r="K35" s="6">
        <f>MAX(K2,V2)</f>
        <v>1.0862780491200252</v>
      </c>
      <c r="L35" s="6">
        <f>SQRT(SUMXMY2($B$5:$F$5,B2:F2))</f>
        <v>1.2041594578792296</v>
      </c>
      <c r="M35" s="6">
        <f>SQRT(SUMXMY2($B$6:$F$6,B2:F2))</f>
        <v>1.8788294228055937</v>
      </c>
      <c r="N35" s="6">
        <f>SQRT(SUMXMY2($B$7:$F$7,B2:F2))</f>
        <v>0.58309518948452854</v>
      </c>
      <c r="O35" s="6">
        <f>SQRT(SUMXMY2($B$8:$F$8,B2:F2))</f>
        <v>3.1288975694324059</v>
      </c>
      <c r="P35" s="6">
        <f>SQRT(SUMXMY2($B$9:$F$9,B2:F2))</f>
        <v>2.3811761799581324</v>
      </c>
      <c r="Q35" s="6">
        <f>SQRT(SUMXMY2($B$10:$F$10,B2:F2))</f>
        <v>2.9308701779505713</v>
      </c>
      <c r="R35" s="6">
        <f>SQRT(SUMXMY2($B$11:$F$11,B2:F2))</f>
        <v>1.8110770276274879</v>
      </c>
      <c r="S35" s="6">
        <f>SQRT(SUMXMY2($B$12:$F$12,B2:F2))</f>
        <v>2.1679483388678804</v>
      </c>
      <c r="T35" s="6">
        <f>SQRT(SUMXMY2($B$13:$F$13,B2:F2))</f>
        <v>4.7085029467974246</v>
      </c>
      <c r="U35" s="6">
        <f>SQRT(SUMXMY2($B$14:$F$14,B2:F2))</f>
        <v>0.97467943448089855</v>
      </c>
      <c r="V35" s="6">
        <f>SQRT(SUMXMY2($B$16:$F$16,B2:F2))</f>
        <v>3.004995840263343</v>
      </c>
      <c r="W35" s="6">
        <f>SQRT(SUMXMY2($B$17:$F$17,B2:F2))</f>
        <v>3.9127995093027756</v>
      </c>
      <c r="X35" s="6">
        <f>SQRT(SUMXMY2($B$18:$F$18,B2:F2))</f>
        <v>5.5027265968790458</v>
      </c>
      <c r="Y35" s="6">
        <f>SQRT(SUMXMY2($B$19:$F$19,B2:F2))</f>
        <v>4.8124837662063866</v>
      </c>
      <c r="Z35" s="6">
        <f>SQRT(SUMXMY2($B$20:$F$20,B2:F2))</f>
        <v>2.6739483914241911</v>
      </c>
      <c r="AA35" s="6">
        <f>SQRT(SUMXMY2($B$21:$F$21,B2:F2))</f>
        <v>2.4269322199023238</v>
      </c>
      <c r="AB35" s="6">
        <f>SQRT(SUMXMY2($B$22:$F$22,B2:F2))</f>
        <v>1.5394804318340705</v>
      </c>
      <c r="AC35" s="6">
        <f>SQRT(SUMXMY2($B$23:$F$23,B2:F2))</f>
        <v>2.1587033144922914</v>
      </c>
      <c r="AD35" s="6">
        <f>SQRT(SUMXMY2($B$24:$F$24,B2:F2))</f>
        <v>2.5278449319529122</v>
      </c>
      <c r="AE35" s="6">
        <f>SQRT(SUMXMY2($B$25:$F$25,B2:F2))</f>
        <v>2.7477263328068191</v>
      </c>
      <c r="AF35" s="6">
        <f>SQRT(SUMXMY2($B$26:$F$26,B2:F2))</f>
        <v>3.3045423283716659</v>
      </c>
      <c r="AG35" s="6">
        <f>SQRT(SUMXMY2($B$27:$F$27,B2:F2))</f>
        <v>4.7339201514178528</v>
      </c>
      <c r="AH35" s="6">
        <f>SQRT(SUMXMY2($B$28:$F$28,B2:F2))</f>
        <v>3.2403703492039311</v>
      </c>
      <c r="AI35" s="6">
        <f>SQRT(SUMXMY2($B$29:$F$29,B2:F2))</f>
        <v>4.1364235759892898</v>
      </c>
      <c r="AJ35" s="6">
        <f>SQRT(SUMXMY2($B$30:$F$30,B2:F2))</f>
        <v>3.2588341473600666</v>
      </c>
    </row>
    <row r="36" spans="8:38" x14ac:dyDescent="0.25">
      <c r="H36" t="s">
        <v>22</v>
      </c>
      <c r="I36" s="14">
        <f t="shared" ref="I36:I47" si="29">SQRT(SUMXMY2($B$2:$F$2,B3:F3))</f>
        <v>2.9478805945967372</v>
      </c>
      <c r="J36" s="12">
        <f t="shared" ref="J36:J47" si="30">SQRT(SUMXMY2($B$3:$F$3,B3:F3))</f>
        <v>0</v>
      </c>
      <c r="K36" s="6">
        <f>MAX(K3,V3)</f>
        <v>2.0248456731316575</v>
      </c>
      <c r="L36" s="6">
        <f t="shared" ref="L36:L47" si="31">SQRT(SUMXMY2($B$5:$F$5,B3:F3))</f>
        <v>3.0099833886584846</v>
      </c>
      <c r="M36" s="6">
        <f t="shared" ref="M36:M47" si="32">SQRT(SUMXMY2($B$6:$F$6,B3:F3))</f>
        <v>1.2000000000000017</v>
      </c>
      <c r="N36" s="6">
        <f t="shared" ref="N36:N47" si="33">SQRT(SUMXMY2($B$7:$F$7,B3:F3))</f>
        <v>3.1606961258558233</v>
      </c>
      <c r="O36" s="6">
        <f t="shared" ref="O36:O47" si="34">SQRT(SUMXMY2($B$8:$F$8,B3:F3))</f>
        <v>1.6911534525287792</v>
      </c>
      <c r="P36" s="6">
        <f t="shared" ref="P36:P47" si="35">SQRT(SUMXMY2($B$9:$F$9,B3:F3))</f>
        <v>2.1725560982400451</v>
      </c>
      <c r="Q36" s="6">
        <f t="shared" ref="Q36:Q47" si="36">SQRT(SUMXMY2($B$10:$F$10,B3:F3))</f>
        <v>2.1213203435596424</v>
      </c>
      <c r="R36" s="6">
        <f t="shared" ref="R36:R47" si="37">SQRT(SUMXMY2($B$11:$F$11,B3:F3))</f>
        <v>1.4594519519326408</v>
      </c>
      <c r="S36" s="6">
        <f t="shared" ref="S36:S47" si="38">SQRT(SUMXMY2($B$12:$F$12,B3:F3))</f>
        <v>1.2609520212918501</v>
      </c>
      <c r="T36" s="6">
        <f t="shared" ref="T36:T47" si="39">SQRT(SUMXMY2($B$13:$F$13,B3:F3))</f>
        <v>2.0639767440550294</v>
      </c>
      <c r="U36" s="6">
        <f t="shared" ref="U36:U47" si="40">SQRT(SUMXMY2($B$14:$F$14,B3:F3))</f>
        <v>2.2583179581272437</v>
      </c>
      <c r="V36" s="6">
        <f t="shared" ref="V36:V47" si="41">SQRT(SUMXMY2($B$16:$F$16,B3:F3))</f>
        <v>4.3104524124504611</v>
      </c>
      <c r="W36" s="6">
        <f t="shared" ref="W36:W47" si="42">SQRT(SUMXMY2($B$17:$F$17,B3:F3))</f>
        <v>3.7094473981982845</v>
      </c>
      <c r="X36" s="6">
        <f t="shared" ref="X36:X47" si="43">SQRT(SUMXMY2($B$18:$F$18,B3:F3))</f>
        <v>3.3451457367355473</v>
      </c>
      <c r="Y36" s="6">
        <f t="shared" ref="Y36:Y47" si="44">SQRT(SUMXMY2($B$19:$F$19,B3:F3))</f>
        <v>2.5709920264364867</v>
      </c>
      <c r="Z36" s="6">
        <f t="shared" ref="Z36:Z47" si="45">SQRT(SUMXMY2($B$20:$F$20,B3:F3))</f>
        <v>1.2409673645990822</v>
      </c>
      <c r="AA36" s="6">
        <f t="shared" ref="AA36:AA47" si="46">SQRT(SUMXMY2($B$21:$F$21,B3:F3))</f>
        <v>1.3856406460551005</v>
      </c>
      <c r="AB36" s="6">
        <f t="shared" ref="AB36:AB47" si="47">SQRT(SUMXMY2($B$22:$F$22,B3:F3))</f>
        <v>1.8330302779823351</v>
      </c>
      <c r="AC36" s="6">
        <f t="shared" ref="AC36:AC47" si="48">SQRT(SUMXMY2($B$23:$F$23,B3:F3))</f>
        <v>0.93273790530888334</v>
      </c>
      <c r="AD36" s="6">
        <f t="shared" ref="AD36:AD47" si="49">SQRT(SUMXMY2($B$24:$F$24,B3:F3))</f>
        <v>1.5620499351813326</v>
      </c>
      <c r="AE36" s="6">
        <f t="shared" ref="AE36:AE47" si="50">SQRT(SUMXMY2($B$25:$F$25,B3:F3))</f>
        <v>1.8439088914585786</v>
      </c>
      <c r="AF36" s="6">
        <f t="shared" ref="AF36:AF47" si="51">SQRT(SUMXMY2($B$26:$F$26,B3:F3))</f>
        <v>1.1874342087037935</v>
      </c>
      <c r="AG36" s="6">
        <f t="shared" ref="AG36:AG47" si="52">SQRT(SUMXMY2($B$27:$F$27,B3:F3))</f>
        <v>2.3237900077244507</v>
      </c>
      <c r="AH36" s="6">
        <f t="shared" ref="AH36:AH47" si="53">SQRT(SUMXMY2($B$28:$F$28,B3:F3))</f>
        <v>1.6093476939431104</v>
      </c>
      <c r="AI36" s="6">
        <f t="shared" ref="AI36:AI47" si="54">SQRT(SUMXMY2($B$29:$F$29,B3:F3))</f>
        <v>1.9390719429665326</v>
      </c>
      <c r="AJ36" s="6">
        <f t="shared" ref="AJ36:AJ47" si="55">SQRT(SUMXMY2($B$30:$F$30,B3:F3))</f>
        <v>1.5588457268119893</v>
      </c>
      <c r="AL36" s="6">
        <f>MIN(J35:AJ35,K36:AJ36,L37:AJ37,M38:AJ38,N39:AJ39,O40:AJ40,P41:AJ41,Q42:AJ42,R43:AJ43,S44:AJ44,T45:AJ45,U46:AJ46,V47:AJ47,W48:AJ48,X49:AJ49,Y50:AJ50,Z51:AJ51,AA52:AJ52,AB53:AJ53,AC54:AJ54,AD55:AJ55,AE56:AJ56,AF57:AJ57,AG58:AJ58,AH59:AJ59,AI60,AJ60,AJ61)</f>
        <v>0.52915026221292027</v>
      </c>
    </row>
    <row r="37" spans="8:38" x14ac:dyDescent="0.25">
      <c r="H37" t="s">
        <v>51</v>
      </c>
      <c r="I37" s="14">
        <v>1.0862780491200252</v>
      </c>
      <c r="J37" s="6">
        <v>2.0248456731316575</v>
      </c>
      <c r="K37" s="12">
        <v>0</v>
      </c>
      <c r="L37" s="6">
        <v>1.3820274961085275</v>
      </c>
      <c r="M37" s="6">
        <v>1.0440306508910515</v>
      </c>
      <c r="N37" s="6">
        <v>1.4212670403551917</v>
      </c>
      <c r="O37" s="6">
        <v>2.5219040425837003</v>
      </c>
      <c r="P37" s="6">
        <v>1.6970562748477114</v>
      </c>
      <c r="Q37" s="6">
        <v>2.2803508501982739</v>
      </c>
      <c r="R37" s="6">
        <v>0.94868329805051377</v>
      </c>
      <c r="S37" s="6">
        <v>1.4798648586948688</v>
      </c>
      <c r="T37" s="6">
        <v>3.8444765573482154</v>
      </c>
      <c r="U37" s="6">
        <v>0.58309518948452854</v>
      </c>
      <c r="V37" s="6">
        <v>3.2832910318763968</v>
      </c>
      <c r="W37" s="6">
        <v>3.6796738985948205</v>
      </c>
      <c r="X37" s="6">
        <v>4.6786750261158341</v>
      </c>
      <c r="Y37" s="6">
        <v>3.8561638969317666</v>
      </c>
      <c r="Z37" s="6">
        <v>1.7578395831246925</v>
      </c>
      <c r="AA37" s="6">
        <v>1.6431676725154987</v>
      </c>
      <c r="AB37" s="6">
        <v>1.0099504938362103</v>
      </c>
      <c r="AC37" s="6">
        <v>1.3228756555322916</v>
      </c>
      <c r="AD37" s="6">
        <v>1.7888543819998317</v>
      </c>
      <c r="AE37" s="6">
        <v>2.3151673805580431</v>
      </c>
      <c r="AF37" s="6">
        <v>2.4637369989509836</v>
      </c>
      <c r="AG37" s="6">
        <v>3.8392707640904917</v>
      </c>
      <c r="AH37" s="6">
        <v>2.5357444666211904</v>
      </c>
      <c r="AI37" s="6">
        <v>3.3970575502926041</v>
      </c>
      <c r="AJ37" s="6">
        <v>2.5119713374160915</v>
      </c>
    </row>
    <row r="38" spans="8:38" x14ac:dyDescent="0.25">
      <c r="H38" t="s">
        <v>24</v>
      </c>
      <c r="I38" s="14">
        <f t="shared" si="29"/>
        <v>1.2041594578792296</v>
      </c>
      <c r="J38" s="6">
        <f t="shared" si="30"/>
        <v>3.0099833886584846</v>
      </c>
      <c r="K38" s="6">
        <f>MAX(K5,V5)</f>
        <v>1.3820274961085275</v>
      </c>
      <c r="L38" s="12">
        <f t="shared" si="31"/>
        <v>0</v>
      </c>
      <c r="M38" s="6">
        <f t="shared" si="32"/>
        <v>2.1771541057077251</v>
      </c>
      <c r="N38" s="6">
        <f t="shared" si="33"/>
        <v>1.5652475842498506</v>
      </c>
      <c r="O38" s="6">
        <f t="shared" si="34"/>
        <v>3.1559467676119031</v>
      </c>
      <c r="P38" s="6">
        <f t="shared" si="35"/>
        <v>2.5651510676761315</v>
      </c>
      <c r="Q38" s="6">
        <f t="shared" si="36"/>
        <v>3.3256578296631791</v>
      </c>
      <c r="R38" s="6">
        <f t="shared" si="37"/>
        <v>2.0322401432901613</v>
      </c>
      <c r="S38" s="6">
        <f t="shared" si="38"/>
        <v>2.3173260452512916</v>
      </c>
      <c r="T38" s="6">
        <f t="shared" si="39"/>
        <v>4.8311489316724678</v>
      </c>
      <c r="U38" s="6">
        <f t="shared" si="40"/>
        <v>1.174734012447074</v>
      </c>
      <c r="V38" s="6">
        <f t="shared" si="41"/>
        <v>3.4322004603460994</v>
      </c>
      <c r="W38" s="6">
        <f t="shared" si="42"/>
        <v>4.3931765272977623</v>
      </c>
      <c r="X38" s="6">
        <f t="shared" si="43"/>
        <v>5.8077534382926448</v>
      </c>
      <c r="Y38" s="6">
        <f t="shared" si="44"/>
        <v>4.8218253804964792</v>
      </c>
      <c r="Z38" s="6">
        <f t="shared" si="45"/>
        <v>2.4331050121192925</v>
      </c>
      <c r="AA38" s="6">
        <f t="shared" si="46"/>
        <v>2.1540659228538064</v>
      </c>
      <c r="AB38" s="6">
        <f t="shared" si="47"/>
        <v>1.3711309200802118</v>
      </c>
      <c r="AC38" s="6">
        <f t="shared" si="48"/>
        <v>2.2203603311174507</v>
      </c>
      <c r="AD38" s="6">
        <f t="shared" si="49"/>
        <v>2.4124676163629677</v>
      </c>
      <c r="AE38" s="6">
        <f t="shared" si="50"/>
        <v>3.0033314835362428</v>
      </c>
      <c r="AF38" s="6">
        <f t="shared" si="51"/>
        <v>3.217141588429087</v>
      </c>
      <c r="AG38" s="6">
        <f t="shared" si="52"/>
        <v>4.4294469180700222</v>
      </c>
      <c r="AH38" s="6">
        <f t="shared" si="53"/>
        <v>3.4684290392049264</v>
      </c>
      <c r="AI38" s="6">
        <f t="shared" si="54"/>
        <v>4.3243496620879327</v>
      </c>
      <c r="AJ38" s="6">
        <f t="shared" si="55"/>
        <v>3.5142566781611175</v>
      </c>
    </row>
    <row r="39" spans="8:38" x14ac:dyDescent="0.25">
      <c r="H39" t="s">
        <v>25</v>
      </c>
      <c r="I39" s="14">
        <f t="shared" si="29"/>
        <v>1.8788294228055937</v>
      </c>
      <c r="J39" s="6">
        <f t="shared" si="30"/>
        <v>1.2000000000000017</v>
      </c>
      <c r="K39" s="6">
        <f t="shared" ref="K39:K46" si="56">MAX(K6,V6)</f>
        <v>1.0440306508910515</v>
      </c>
      <c r="L39" s="6">
        <f t="shared" si="31"/>
        <v>2.1771541057077251</v>
      </c>
      <c r="M39" s="12">
        <f t="shared" si="32"/>
        <v>0</v>
      </c>
      <c r="N39" s="6">
        <f t="shared" si="33"/>
        <v>2.0663978319771821</v>
      </c>
      <c r="O39" s="6">
        <f t="shared" si="34"/>
        <v>1.6911534525287779</v>
      </c>
      <c r="P39" s="6">
        <f t="shared" si="35"/>
        <v>1.9899748742132419</v>
      </c>
      <c r="Q39" s="6">
        <f t="shared" si="36"/>
        <v>2.222611077089288</v>
      </c>
      <c r="R39" s="6">
        <f t="shared" si="37"/>
        <v>0.57445626465380617</v>
      </c>
      <c r="S39" s="6">
        <f t="shared" si="38"/>
        <v>1.1445523142259586</v>
      </c>
      <c r="T39" s="6">
        <f t="shared" si="39"/>
        <v>3.1527765540868908</v>
      </c>
      <c r="U39" s="6">
        <f t="shared" si="40"/>
        <v>1.4628738838327793</v>
      </c>
      <c r="V39" s="6">
        <f t="shared" si="41"/>
        <v>3.8807215823864483</v>
      </c>
      <c r="W39" s="6">
        <f t="shared" si="42"/>
        <v>3.7735924528226445</v>
      </c>
      <c r="X39" s="6">
        <f t="shared" si="43"/>
        <v>4.1460824883255789</v>
      </c>
      <c r="Y39" s="6">
        <f t="shared" si="44"/>
        <v>3.3481338085566432</v>
      </c>
      <c r="Z39" s="6">
        <f t="shared" si="45"/>
        <v>1.3490737563232065</v>
      </c>
      <c r="AA39" s="6">
        <f t="shared" si="46"/>
        <v>1.2489995996796814</v>
      </c>
      <c r="AB39" s="6">
        <f t="shared" si="47"/>
        <v>1.1489125293076059</v>
      </c>
      <c r="AC39" s="6">
        <f t="shared" si="48"/>
        <v>0.76811457478685974</v>
      </c>
      <c r="AD39" s="6">
        <f t="shared" si="49"/>
        <v>1.7888543819998348</v>
      </c>
      <c r="AE39" s="6">
        <f t="shared" si="50"/>
        <v>1.9183326093250854</v>
      </c>
      <c r="AF39" s="6">
        <f t="shared" si="51"/>
        <v>2.0322401432901605</v>
      </c>
      <c r="AG39" s="6">
        <f t="shared" si="52"/>
        <v>3.3882148692194858</v>
      </c>
      <c r="AH39" s="6">
        <f t="shared" si="53"/>
        <v>2.0856653614614209</v>
      </c>
      <c r="AI39" s="6">
        <f t="shared" si="54"/>
        <v>2.8284271247461907</v>
      </c>
      <c r="AJ39" s="6">
        <f t="shared" si="55"/>
        <v>2.142428528562855</v>
      </c>
    </row>
    <row r="40" spans="8:38" x14ac:dyDescent="0.25">
      <c r="H40" t="s">
        <v>26</v>
      </c>
      <c r="I40" s="14">
        <f t="shared" si="29"/>
        <v>0.58309518948452854</v>
      </c>
      <c r="J40" s="6">
        <f t="shared" si="30"/>
        <v>3.1606961258558233</v>
      </c>
      <c r="K40" s="6">
        <f t="shared" si="56"/>
        <v>1.4212670403551917</v>
      </c>
      <c r="L40" s="6">
        <f t="shared" si="31"/>
        <v>1.5652475842498506</v>
      </c>
      <c r="M40" s="6">
        <f t="shared" si="32"/>
        <v>2.0663978319771821</v>
      </c>
      <c r="N40" s="12">
        <f t="shared" si="33"/>
        <v>0</v>
      </c>
      <c r="O40" s="6">
        <f t="shared" si="34"/>
        <v>3.1032241298365828</v>
      </c>
      <c r="P40" s="6">
        <f t="shared" si="35"/>
        <v>2.7694764848252453</v>
      </c>
      <c r="Q40" s="6">
        <f t="shared" si="36"/>
        <v>3.1606961258558224</v>
      </c>
      <c r="R40" s="6">
        <f t="shared" si="37"/>
        <v>2.0832666655999699</v>
      </c>
      <c r="S40" s="6">
        <f t="shared" si="38"/>
        <v>2.2847319317591728</v>
      </c>
      <c r="T40" s="6">
        <f t="shared" si="39"/>
        <v>4.9061186288144336</v>
      </c>
      <c r="U40" s="6">
        <f t="shared" si="40"/>
        <v>1.4177446878757816</v>
      </c>
      <c r="V40" s="6">
        <f t="shared" si="41"/>
        <v>3.0116440692751163</v>
      </c>
      <c r="W40" s="6">
        <f t="shared" si="42"/>
        <v>3.9408120990476103</v>
      </c>
      <c r="X40" s="6">
        <f t="shared" si="43"/>
        <v>5.7166423711825836</v>
      </c>
      <c r="Y40" s="6">
        <f t="shared" si="44"/>
        <v>5.1826634079399749</v>
      </c>
      <c r="Z40" s="6">
        <f t="shared" si="45"/>
        <v>3.0512292604784736</v>
      </c>
      <c r="AA40" s="6">
        <f t="shared" si="46"/>
        <v>2.5980762113533196</v>
      </c>
      <c r="AB40" s="6">
        <f t="shared" si="47"/>
        <v>1.7860571099491787</v>
      </c>
      <c r="AC40" s="6">
        <f t="shared" si="48"/>
        <v>2.336664289109585</v>
      </c>
      <c r="AD40" s="6">
        <f t="shared" si="49"/>
        <v>2.8372521918222233</v>
      </c>
      <c r="AE40" s="6">
        <f t="shared" si="50"/>
        <v>2.7367864366808021</v>
      </c>
      <c r="AF40" s="6">
        <f t="shared" si="51"/>
        <v>3.5468295701936423</v>
      </c>
      <c r="AG40" s="6">
        <f t="shared" si="52"/>
        <v>5.0507425196697584</v>
      </c>
      <c r="AH40" s="6">
        <f t="shared" si="53"/>
        <v>3.3286633954186473</v>
      </c>
      <c r="AI40" s="6">
        <f t="shared" si="54"/>
        <v>4.2953463189829071</v>
      </c>
      <c r="AJ40" s="6">
        <f t="shared" si="55"/>
        <v>3.4727510708370684</v>
      </c>
    </row>
    <row r="41" spans="8:38" x14ac:dyDescent="0.25">
      <c r="H41" t="s">
        <v>27</v>
      </c>
      <c r="I41" s="14">
        <f t="shared" si="29"/>
        <v>3.1288975694324059</v>
      </c>
      <c r="J41" s="6">
        <f t="shared" si="30"/>
        <v>1.6911534525287792</v>
      </c>
      <c r="K41" s="6">
        <f t="shared" si="56"/>
        <v>2.5219040425837003</v>
      </c>
      <c r="L41" s="6">
        <f t="shared" si="31"/>
        <v>3.1559467676119031</v>
      </c>
      <c r="M41" s="6">
        <f t="shared" si="32"/>
        <v>1.6911534525287779</v>
      </c>
      <c r="N41" s="6">
        <f t="shared" si="33"/>
        <v>3.1032241298365828</v>
      </c>
      <c r="O41" s="12">
        <f>SQRT(SUMXMY2($B$8:$F$8,B8:F8))</f>
        <v>0</v>
      </c>
      <c r="P41" s="6">
        <f t="shared" si="35"/>
        <v>3.475629439396557</v>
      </c>
      <c r="Q41" s="6">
        <f t="shared" si="36"/>
        <v>3.4583232931581183</v>
      </c>
      <c r="R41" s="6">
        <f t="shared" si="37"/>
        <v>2.095232683975699</v>
      </c>
      <c r="S41" s="6">
        <f t="shared" si="38"/>
        <v>1.894729532149646</v>
      </c>
      <c r="T41" s="6">
        <f t="shared" si="39"/>
        <v>3.319638534539568</v>
      </c>
      <c r="U41" s="6">
        <f t="shared" si="40"/>
        <v>2.8460498941515433</v>
      </c>
      <c r="V41" s="6">
        <f t="shared" si="41"/>
        <v>4.9457052075512946</v>
      </c>
      <c r="W41" s="6">
        <f t="shared" si="42"/>
        <v>4.6454278597347773</v>
      </c>
      <c r="X41" s="6">
        <f t="shared" si="43"/>
        <v>4.7381430961928546</v>
      </c>
      <c r="Y41" s="6">
        <f t="shared" si="44"/>
        <v>4.0583247775406068</v>
      </c>
      <c r="Z41" s="6">
        <f t="shared" si="45"/>
        <v>2.2494443758404006</v>
      </c>
      <c r="AA41" s="6">
        <f t="shared" si="46"/>
        <v>1.6062378404209043</v>
      </c>
      <c r="AB41" s="6">
        <f t="shared" si="47"/>
        <v>1.9849433241279211</v>
      </c>
      <c r="AC41" s="6">
        <f t="shared" si="48"/>
        <v>1.6340134638368211</v>
      </c>
      <c r="AD41" s="6">
        <f t="shared" si="49"/>
        <v>2.7568097504180473</v>
      </c>
      <c r="AE41" s="6">
        <f t="shared" si="50"/>
        <v>2.0396078054371132</v>
      </c>
      <c r="AF41" s="6">
        <f t="shared" si="51"/>
        <v>2.5278449319529104</v>
      </c>
      <c r="AG41" s="6">
        <f t="shared" si="52"/>
        <v>3.6083237105337456</v>
      </c>
      <c r="AH41" s="6">
        <f t="shared" si="53"/>
        <v>2.5903667693977246</v>
      </c>
      <c r="AI41" s="6">
        <f t="shared" si="54"/>
        <v>3.095157508108433</v>
      </c>
      <c r="AJ41" s="6">
        <f t="shared" si="55"/>
        <v>2.9715315916207272</v>
      </c>
    </row>
    <row r="42" spans="8:38" x14ac:dyDescent="0.25">
      <c r="H42" t="s">
        <v>28</v>
      </c>
      <c r="I42" s="14">
        <f t="shared" si="29"/>
        <v>2.3811761799581324</v>
      </c>
      <c r="J42" s="6">
        <f>SQRT(SUMXMY2($B$3:$F$3,B9:F9))</f>
        <v>2.1725560982400451</v>
      </c>
      <c r="K42" s="6">
        <f t="shared" si="56"/>
        <v>1.6970562748477114</v>
      </c>
      <c r="L42" s="6">
        <f t="shared" si="31"/>
        <v>2.5651510676761315</v>
      </c>
      <c r="M42" s="6">
        <f t="shared" si="32"/>
        <v>1.9899748742132419</v>
      </c>
      <c r="N42" s="6">
        <f t="shared" si="33"/>
        <v>2.7694764848252453</v>
      </c>
      <c r="O42" s="6">
        <f t="shared" si="34"/>
        <v>3.475629439396557</v>
      </c>
      <c r="P42" s="12">
        <f t="shared" si="35"/>
        <v>0</v>
      </c>
      <c r="Q42" s="6">
        <f t="shared" si="36"/>
        <v>1.1045361017187294</v>
      </c>
      <c r="R42" s="6">
        <f t="shared" si="37"/>
        <v>1.7058722109231974</v>
      </c>
      <c r="S42" s="6">
        <f t="shared" si="38"/>
        <v>1.8999999999999979</v>
      </c>
      <c r="T42" s="6">
        <f t="shared" si="39"/>
        <v>3.2093613071762452</v>
      </c>
      <c r="U42" s="6">
        <f t="shared" si="40"/>
        <v>1.6370705543744886</v>
      </c>
      <c r="V42" s="6">
        <f t="shared" si="41"/>
        <v>3.0822070014844885</v>
      </c>
      <c r="W42" s="6">
        <f t="shared" si="42"/>
        <v>2.8809720581775919</v>
      </c>
      <c r="X42" s="6">
        <f t="shared" si="43"/>
        <v>3.5142566781611211</v>
      </c>
      <c r="Y42" s="6">
        <f t="shared" si="44"/>
        <v>2.9580398915498076</v>
      </c>
      <c r="Z42" s="6">
        <f t="shared" si="45"/>
        <v>2.0199009876724152</v>
      </c>
      <c r="AA42" s="6">
        <f t="shared" si="46"/>
        <v>2.2671568097509263</v>
      </c>
      <c r="AB42" s="6">
        <f t="shared" si="47"/>
        <v>2.3194827009486412</v>
      </c>
      <c r="AC42" s="6">
        <f t="shared" si="48"/>
        <v>1.9000000000000008</v>
      </c>
      <c r="AD42" s="6">
        <f t="shared" si="49"/>
        <v>1.4071247279470331</v>
      </c>
      <c r="AE42" s="6">
        <f t="shared" si="50"/>
        <v>2.8530685235374236</v>
      </c>
      <c r="AF42" s="6">
        <f t="shared" si="51"/>
        <v>2.0223748416156719</v>
      </c>
      <c r="AG42" s="6">
        <f t="shared" si="52"/>
        <v>3.1240998703626648</v>
      </c>
      <c r="AH42" s="6">
        <f t="shared" si="53"/>
        <v>2.0904544960366911</v>
      </c>
      <c r="AI42" s="6">
        <f t="shared" si="54"/>
        <v>2.9291637031753663</v>
      </c>
      <c r="AJ42" s="6">
        <f t="shared" si="55"/>
        <v>1.8303005217723152</v>
      </c>
    </row>
    <row r="43" spans="8:38" x14ac:dyDescent="0.25">
      <c r="H43" t="s">
        <v>29</v>
      </c>
      <c r="I43" s="14">
        <f t="shared" si="29"/>
        <v>2.9308701779505713</v>
      </c>
      <c r="J43" s="6">
        <f t="shared" si="30"/>
        <v>2.1213203435596424</v>
      </c>
      <c r="K43" s="6">
        <f t="shared" si="56"/>
        <v>2.2803508501982739</v>
      </c>
      <c r="L43" s="6">
        <f t="shared" si="31"/>
        <v>3.3256578296631791</v>
      </c>
      <c r="M43" s="6">
        <f t="shared" si="32"/>
        <v>2.222611077089288</v>
      </c>
      <c r="N43" s="6">
        <f t="shared" si="33"/>
        <v>3.1606961258558224</v>
      </c>
      <c r="O43" s="6">
        <f t="shared" si="34"/>
        <v>3.4583232931581183</v>
      </c>
      <c r="P43" s="6">
        <f t="shared" si="35"/>
        <v>1.1045361017187294</v>
      </c>
      <c r="Q43" s="12">
        <f t="shared" si="36"/>
        <v>0</v>
      </c>
      <c r="R43" s="6">
        <f t="shared" si="37"/>
        <v>2.1517434791350003</v>
      </c>
      <c r="S43" s="6">
        <f t="shared" si="38"/>
        <v>1.8411952639521949</v>
      </c>
      <c r="T43" s="6">
        <f t="shared" si="39"/>
        <v>2.6</v>
      </c>
      <c r="U43" s="6">
        <f t="shared" si="40"/>
        <v>2.2583179581272419</v>
      </c>
      <c r="V43" s="6">
        <f t="shared" si="41"/>
        <v>2.9966648127543398</v>
      </c>
      <c r="W43" s="6">
        <f t="shared" si="42"/>
        <v>2.0880613017821124</v>
      </c>
      <c r="X43" s="6">
        <f t="shared" si="43"/>
        <v>2.7549954627911832</v>
      </c>
      <c r="Y43" s="6">
        <f t="shared" si="44"/>
        <v>2.951270912674739</v>
      </c>
      <c r="Z43" s="6">
        <f t="shared" si="45"/>
        <v>2.5573423705088825</v>
      </c>
      <c r="AA43" s="6">
        <f t="shared" si="46"/>
        <v>2.5729360660537197</v>
      </c>
      <c r="AB43" s="6">
        <f t="shared" si="47"/>
        <v>2.7676705006196101</v>
      </c>
      <c r="AC43" s="6">
        <f t="shared" si="48"/>
        <v>2.0174241001832027</v>
      </c>
      <c r="AD43" s="6">
        <f t="shared" si="49"/>
        <v>1.5937377450509227</v>
      </c>
      <c r="AE43" s="6">
        <f t="shared" si="50"/>
        <v>2.5495097567963922</v>
      </c>
      <c r="AF43" s="6">
        <f t="shared" si="51"/>
        <v>1.8193405398660241</v>
      </c>
      <c r="AG43" s="6">
        <f t="shared" si="52"/>
        <v>3.016620625799673</v>
      </c>
      <c r="AH43" s="6">
        <f t="shared" si="53"/>
        <v>1.4106735979665879</v>
      </c>
      <c r="AI43" s="6">
        <f t="shared" si="54"/>
        <v>2.2715633383201119</v>
      </c>
      <c r="AJ43" s="6">
        <f t="shared" si="55"/>
        <v>1.1958260743101394</v>
      </c>
    </row>
    <row r="44" spans="8:38" x14ac:dyDescent="0.25">
      <c r="H44" t="s">
        <v>30</v>
      </c>
      <c r="I44" s="14">
        <f t="shared" si="29"/>
        <v>1.8110770276274879</v>
      </c>
      <c r="J44" s="6">
        <f t="shared" si="30"/>
        <v>1.4594519519326408</v>
      </c>
      <c r="K44" s="6">
        <f t="shared" si="56"/>
        <v>0.94868329805051377</v>
      </c>
      <c r="L44" s="6">
        <f t="shared" si="31"/>
        <v>2.0322401432901613</v>
      </c>
      <c r="M44" s="6">
        <f t="shared" si="32"/>
        <v>0.57445626465380617</v>
      </c>
      <c r="N44" s="6">
        <f t="shared" si="33"/>
        <v>2.0832666655999699</v>
      </c>
      <c r="O44" s="6">
        <f t="shared" si="34"/>
        <v>2.095232683975699</v>
      </c>
      <c r="P44" s="6">
        <f t="shared" si="35"/>
        <v>1.7058722109231974</v>
      </c>
      <c r="Q44" s="6">
        <f t="shared" si="36"/>
        <v>2.1517434791350003</v>
      </c>
      <c r="R44" s="12">
        <f t="shared" si="37"/>
        <v>0</v>
      </c>
      <c r="S44" s="6">
        <f t="shared" si="38"/>
        <v>1.4212670403551877</v>
      </c>
      <c r="T44" s="6">
        <f t="shared" si="39"/>
        <v>3.3719430600174709</v>
      </c>
      <c r="U44" s="6">
        <f t="shared" si="40"/>
        <v>1.3820274961085279</v>
      </c>
      <c r="V44" s="6">
        <f t="shared" si="41"/>
        <v>3.9025632602175713</v>
      </c>
      <c r="W44" s="6">
        <f t="shared" si="42"/>
        <v>3.8613469152615676</v>
      </c>
      <c r="X44" s="6">
        <f t="shared" si="43"/>
        <v>4.1665333311999309</v>
      </c>
      <c r="Y44" s="6">
        <f t="shared" si="44"/>
        <v>3.2310988842806987</v>
      </c>
      <c r="Z44" s="6">
        <f t="shared" si="45"/>
        <v>1.2288205727444497</v>
      </c>
      <c r="AA44" s="6">
        <f t="shared" si="46"/>
        <v>1.2529964086141658</v>
      </c>
      <c r="AB44" s="6">
        <f t="shared" si="47"/>
        <v>1.3453624047073747</v>
      </c>
      <c r="AC44" s="6">
        <f t="shared" si="48"/>
        <v>1.0488088481701483</v>
      </c>
      <c r="AD44" s="6">
        <f t="shared" si="49"/>
        <v>1.8303005217723158</v>
      </c>
      <c r="AE44" s="6">
        <f t="shared" si="50"/>
        <v>2.3895606290697047</v>
      </c>
      <c r="AF44" s="6">
        <f t="shared" si="51"/>
        <v>2.1817424229271434</v>
      </c>
      <c r="AG44" s="6">
        <f t="shared" si="52"/>
        <v>3.4539832078341073</v>
      </c>
      <c r="AH44" s="6">
        <f t="shared" si="53"/>
        <v>2.249444375840397</v>
      </c>
      <c r="AI44" s="6">
        <f t="shared" si="54"/>
        <v>3.1352830813181765</v>
      </c>
      <c r="AJ44" s="6">
        <f t="shared" si="55"/>
        <v>2.3194827009486385</v>
      </c>
    </row>
    <row r="45" spans="8:38" x14ac:dyDescent="0.25">
      <c r="H45" t="s">
        <v>31</v>
      </c>
      <c r="I45" s="14">
        <f t="shared" si="29"/>
        <v>2.1679483388678804</v>
      </c>
      <c r="J45" s="6">
        <f t="shared" si="30"/>
        <v>1.2609520212918501</v>
      </c>
      <c r="K45" s="6">
        <f t="shared" si="56"/>
        <v>1.4798648586948688</v>
      </c>
      <c r="L45" s="6">
        <f t="shared" si="31"/>
        <v>2.3173260452512916</v>
      </c>
      <c r="M45" s="6">
        <f t="shared" si="32"/>
        <v>1.1445523142259586</v>
      </c>
      <c r="N45" s="6">
        <f t="shared" si="33"/>
        <v>2.2847319317591728</v>
      </c>
      <c r="O45" s="6">
        <f t="shared" si="34"/>
        <v>1.894729532149646</v>
      </c>
      <c r="P45" s="6">
        <f t="shared" si="35"/>
        <v>1.8999999999999979</v>
      </c>
      <c r="Q45" s="6">
        <f t="shared" si="36"/>
        <v>1.8411952639521949</v>
      </c>
      <c r="R45" s="6">
        <f t="shared" si="37"/>
        <v>1.4212670403551877</v>
      </c>
      <c r="S45" s="12">
        <f t="shared" si="38"/>
        <v>0</v>
      </c>
      <c r="T45" s="6">
        <f t="shared" si="39"/>
        <v>2.7658633371878674</v>
      </c>
      <c r="U45" s="6">
        <f t="shared" si="40"/>
        <v>1.5198684153570616</v>
      </c>
      <c r="V45" s="6">
        <f t="shared" si="41"/>
        <v>3.2140317359976369</v>
      </c>
      <c r="W45" s="6">
        <f t="shared" si="42"/>
        <v>2.9546573405388341</v>
      </c>
      <c r="X45" s="6">
        <f t="shared" si="43"/>
        <v>3.9089640571384132</v>
      </c>
      <c r="Y45" s="6">
        <f t="shared" si="44"/>
        <v>3.5637059362410892</v>
      </c>
      <c r="Z45" s="6">
        <f t="shared" si="45"/>
        <v>1.8466185312619345</v>
      </c>
      <c r="AA45" s="6">
        <f t="shared" si="46"/>
        <v>1.2288205727444501</v>
      </c>
      <c r="AB45" s="6">
        <f t="shared" si="47"/>
        <v>1.3076696830621983</v>
      </c>
      <c r="AC45" s="13">
        <f>SQRT(SUMXMY2($B$23:$F$23,B12:F12))</f>
        <v>0.52915026221292027</v>
      </c>
      <c r="AD45" s="6">
        <f t="shared" si="49"/>
        <v>1.1090536506409374</v>
      </c>
      <c r="AE45" s="6">
        <f t="shared" si="50"/>
        <v>1.1789826122551625</v>
      </c>
      <c r="AF45" s="6">
        <f t="shared" si="51"/>
        <v>1.3638181696985852</v>
      </c>
      <c r="AG45" s="6">
        <f t="shared" si="52"/>
        <v>2.9444863728670914</v>
      </c>
      <c r="AH45" s="6">
        <f t="shared" si="53"/>
        <v>1.2884098726725137</v>
      </c>
      <c r="AI45" s="6">
        <f t="shared" si="54"/>
        <v>2.2203603311174538</v>
      </c>
      <c r="AJ45" s="6">
        <f t="shared" si="55"/>
        <v>1.5620499351813313</v>
      </c>
    </row>
    <row r="46" spans="8:38" x14ac:dyDescent="0.25">
      <c r="H46" t="s">
        <v>32</v>
      </c>
      <c r="I46" s="14">
        <f t="shared" si="29"/>
        <v>4.7085029467974246</v>
      </c>
      <c r="J46" s="6">
        <f t="shared" si="30"/>
        <v>2.0639767440550294</v>
      </c>
      <c r="K46" s="6">
        <f t="shared" si="56"/>
        <v>3.8444765573482154</v>
      </c>
      <c r="L46" s="6">
        <f t="shared" si="31"/>
        <v>4.8311489316724678</v>
      </c>
      <c r="M46" s="6">
        <f t="shared" si="32"/>
        <v>3.1527765540868908</v>
      </c>
      <c r="N46" s="6">
        <f t="shared" si="33"/>
        <v>4.9061186288144336</v>
      </c>
      <c r="O46" s="6">
        <f t="shared" si="34"/>
        <v>3.319638534539568</v>
      </c>
      <c r="P46" s="6">
        <f t="shared" si="35"/>
        <v>3.2093613071762452</v>
      </c>
      <c r="Q46" s="6">
        <f t="shared" si="36"/>
        <v>2.6</v>
      </c>
      <c r="R46" s="6">
        <f t="shared" si="37"/>
        <v>3.3719430600174709</v>
      </c>
      <c r="S46" s="6">
        <f t="shared" si="38"/>
        <v>2.7658633371878674</v>
      </c>
      <c r="T46" s="12">
        <f t="shared" si="39"/>
        <v>0</v>
      </c>
      <c r="U46" s="6">
        <f t="shared" si="40"/>
        <v>3.9191835884530852</v>
      </c>
      <c r="V46" s="6">
        <f t="shared" si="41"/>
        <v>5.0139804546886717</v>
      </c>
      <c r="W46" s="6">
        <f t="shared" si="42"/>
        <v>3.6193922141707731</v>
      </c>
      <c r="X46" s="6">
        <f t="shared" si="43"/>
        <v>1.977371993328519</v>
      </c>
      <c r="Y46" s="6">
        <f t="shared" si="44"/>
        <v>2.3345235059857488</v>
      </c>
      <c r="Z46" s="6">
        <f t="shared" si="45"/>
        <v>2.9999999999999969</v>
      </c>
      <c r="AA46" s="6">
        <f t="shared" si="46"/>
        <v>3.2310988842807</v>
      </c>
      <c r="AB46" s="6">
        <f t="shared" si="47"/>
        <v>3.7040518354904255</v>
      </c>
      <c r="AC46" s="6">
        <f t="shared" si="48"/>
        <v>2.7730849247724128</v>
      </c>
      <c r="AD46" s="6">
        <f t="shared" si="49"/>
        <v>2.6153393661244029</v>
      </c>
      <c r="AE46" s="6">
        <f t="shared" si="50"/>
        <v>2.8142494558940592</v>
      </c>
      <c r="AF46" s="6">
        <f t="shared" si="51"/>
        <v>1.7406895185529196</v>
      </c>
      <c r="AG46" s="6">
        <f t="shared" si="52"/>
        <v>1.7492855684535926</v>
      </c>
      <c r="AH46" s="6">
        <f t="shared" si="53"/>
        <v>2.03224014329016</v>
      </c>
      <c r="AI46" s="6">
        <f t="shared" si="54"/>
        <v>1.0295630140987029</v>
      </c>
      <c r="AJ46" s="6">
        <f t="shared" si="55"/>
        <v>1.6703293088490068</v>
      </c>
    </row>
    <row r="47" spans="8:38" x14ac:dyDescent="0.25">
      <c r="H47" t="s">
        <v>33</v>
      </c>
      <c r="I47" s="14">
        <f t="shared" si="29"/>
        <v>0.97467943448089855</v>
      </c>
      <c r="J47" s="6">
        <f t="shared" si="30"/>
        <v>2.2583179581272437</v>
      </c>
      <c r="K47" s="6">
        <f>MAX(K14,V14)</f>
        <v>0.58309518948452854</v>
      </c>
      <c r="L47" s="6">
        <f t="shared" si="31"/>
        <v>1.174734012447074</v>
      </c>
      <c r="M47" s="6">
        <f t="shared" si="32"/>
        <v>1.4628738838327793</v>
      </c>
      <c r="N47" s="6">
        <f t="shared" si="33"/>
        <v>1.4177446878757816</v>
      </c>
      <c r="O47" s="6">
        <f t="shared" si="34"/>
        <v>2.8460498941515433</v>
      </c>
      <c r="P47" s="6">
        <f t="shared" si="35"/>
        <v>1.6370705543744886</v>
      </c>
      <c r="Q47" s="6">
        <f t="shared" si="36"/>
        <v>2.2583179581272419</v>
      </c>
      <c r="R47" s="6">
        <f t="shared" si="37"/>
        <v>1.3820274961085279</v>
      </c>
      <c r="S47" s="6">
        <f t="shared" si="38"/>
        <v>1.5198684153570616</v>
      </c>
      <c r="T47" s="6">
        <f t="shared" si="39"/>
        <v>3.9191835884530852</v>
      </c>
      <c r="U47" s="12">
        <f t="shared" si="40"/>
        <v>0</v>
      </c>
      <c r="V47" s="6">
        <f t="shared" si="41"/>
        <v>2.8530685235374174</v>
      </c>
      <c r="W47" s="6">
        <f t="shared" si="42"/>
        <v>3.4438350715445143</v>
      </c>
      <c r="X47" s="6">
        <f t="shared" si="43"/>
        <v>4.7864391775097301</v>
      </c>
      <c r="Y47" s="6">
        <f t="shared" si="44"/>
        <v>4.0484564959994325</v>
      </c>
      <c r="Z47" s="6">
        <f t="shared" si="45"/>
        <v>1.9748417658131523</v>
      </c>
      <c r="AA47" s="6">
        <f t="shared" si="46"/>
        <v>1.8708286933869722</v>
      </c>
      <c r="AB47" s="6">
        <f t="shared" si="47"/>
        <v>1.0677078252031342</v>
      </c>
      <c r="AC47" s="6">
        <f t="shared" si="48"/>
        <v>1.506651917331935</v>
      </c>
      <c r="AD47" s="6">
        <f t="shared" si="49"/>
        <v>1.5937377450509245</v>
      </c>
      <c r="AE47" s="6">
        <f t="shared" si="50"/>
        <v>2.2671568097509267</v>
      </c>
      <c r="AF47" s="6">
        <f t="shared" si="51"/>
        <v>2.4310491562286458</v>
      </c>
      <c r="AG47" s="6">
        <f t="shared" si="52"/>
        <v>3.8026306683663091</v>
      </c>
      <c r="AH47" s="6">
        <f t="shared" si="53"/>
        <v>2.5709920264364867</v>
      </c>
      <c r="AI47" s="6">
        <f t="shared" si="54"/>
        <v>3.3734255586866002</v>
      </c>
      <c r="AJ47" s="6">
        <f t="shared" si="55"/>
        <v>2.4718414188616546</v>
      </c>
    </row>
    <row r="48" spans="8:38" x14ac:dyDescent="0.25">
      <c r="H48" t="s">
        <v>35</v>
      </c>
      <c r="I48" s="14">
        <f t="shared" ref="I48:I62" si="57">SQRT(SUMXMY2($B$2:$F$2,B16:F16))</f>
        <v>3.004995840263343</v>
      </c>
      <c r="J48" s="6">
        <f t="shared" ref="J48:J62" si="58">SQRT(SUMXMY2($B$3:$F$3,B16:F16))</f>
        <v>4.3104524124504611</v>
      </c>
      <c r="K48" s="6">
        <f>MAX(K16,V16)</f>
        <v>3.2832910318763968</v>
      </c>
      <c r="L48" s="6">
        <f t="shared" ref="L48:L62" si="59">SQRT(SUMXMY2($B$5:$F$5,B16:F16))</f>
        <v>3.4322004603460994</v>
      </c>
      <c r="M48" s="6">
        <f t="shared" ref="M48:M62" si="60">SQRT(SUMXMY2($B$6:$F$6,B16:F16))</f>
        <v>3.8807215823864483</v>
      </c>
      <c r="N48" s="6">
        <f t="shared" ref="N48:N62" si="61">SQRT(SUMXMY2($B$7:$F$7,B16:F16))</f>
        <v>3.0116440692751163</v>
      </c>
      <c r="O48" s="6">
        <f t="shared" ref="O48:O62" si="62">SQRT(SUMXMY2($B$8:$F$8,B16:F16))</f>
        <v>4.9457052075512946</v>
      </c>
      <c r="P48" s="6">
        <f t="shared" ref="P48:P62" si="63">SQRT(SUMXMY2($B$9:$F$9,B16:F16))</f>
        <v>3.0822070014844885</v>
      </c>
      <c r="Q48" s="6">
        <f t="shared" ref="Q48:Q62" si="64">SQRT(SUMXMY2($B$10:$F$10,B16:F16))</f>
        <v>2.9966648127543398</v>
      </c>
      <c r="R48" s="6">
        <f t="shared" ref="R48:R62" si="65">SQRT(SUMXMY2($B$11:$F$11,B16:F16))</f>
        <v>3.9025632602175713</v>
      </c>
      <c r="S48" s="6">
        <f t="shared" ref="S48:S62" si="66">SQRT(SUMXMY2($B$12:$F$12,B16:F16))</f>
        <v>3.2140317359976369</v>
      </c>
      <c r="T48" s="6">
        <f t="shared" ref="T48:T62" si="67">SQRT(SUMXMY2($B$13:$F$13,B16:F16))</f>
        <v>5.0139804546886717</v>
      </c>
      <c r="U48" s="6">
        <f t="shared" ref="U48:U62" si="68">SQRT(SUMXMY2($B$14:$F$14,B16:F16))</f>
        <v>2.8530685235374174</v>
      </c>
      <c r="V48" s="12">
        <f t="shared" ref="V48:V62" si="69">SQRT(SUMXMY2($B$16:$F$16,B16:F16))</f>
        <v>0</v>
      </c>
      <c r="W48" s="6">
        <f t="shared" ref="W48:W62" si="70">SQRT(SUMXMY2($B$17:$F$17,B16:F16))</f>
        <v>2.1213203435596464</v>
      </c>
      <c r="X48" s="6">
        <f t="shared" ref="X48:X62" si="71">SQRT(SUMXMY2($B$18:$F$18,B16:F16))</f>
        <v>5.4506880299646596</v>
      </c>
      <c r="Y48" s="6">
        <f t="shared" ref="Y48:Y62" si="72">SQRT(SUMXMY2($B$19:$F$19,B16:F16))</f>
        <v>5.7922361830298303</v>
      </c>
      <c r="Z48" s="6">
        <f t="shared" ref="Z48:Z62" si="73">SQRT(SUMXMY2($B$20:$F$20,B16:F16))</f>
        <v>4.5387222871640862</v>
      </c>
      <c r="AA48" s="6">
        <f t="shared" ref="AA48:AA62" si="74">SQRT(SUMXMY2($B$21:$F$21,B16:F16))</f>
        <v>4.1158231254513353</v>
      </c>
      <c r="AB48" s="6">
        <f t="shared" ref="AB48:AB62" si="75">SQRT(SUMXMY2($B$22:$F$22,B16:F16))</f>
        <v>3.6027767069303627</v>
      </c>
      <c r="AC48" s="6">
        <f t="shared" ref="AC48:AC62" si="76">SQRT(SUMXMY2($B$23:$F$23,B16:F16))</f>
        <v>3.63455636907725</v>
      </c>
      <c r="AD48" s="6">
        <f t="shared" ref="AD48:AD62" si="77">SQRT(SUMXMY2($B$24:$F$24,B16:F16))</f>
        <v>3.0983866769659305</v>
      </c>
      <c r="AE48" s="6">
        <f t="shared" ref="AE48:AE62" si="78">SQRT(SUMXMY2($B$25:$F$25,B16:F16))</f>
        <v>3.364520768252143</v>
      </c>
      <c r="AF48" s="6">
        <f t="shared" ref="AF48:AF62" si="79">SQRT(SUMXMY2($B$26:$F$26,B16:F16))</f>
        <v>3.8301436004411111</v>
      </c>
      <c r="AG48" s="6">
        <f t="shared" ref="AG48:AG62" si="80">SQRT(SUMXMY2($B$27:$F$27,B16:F16))</f>
        <v>5.1439284598446759</v>
      </c>
      <c r="AH48" s="6">
        <f t="shared" ref="AH48:AH62" si="81">SQRT(SUMXMY2($B$28:$F$28,B16:F16))</f>
        <v>3.4394767043839667</v>
      </c>
      <c r="AI48" s="6">
        <f t="shared" ref="AI48:AI62" si="82">SQRT(SUMXMY2($B$29:$F$29,B16:F16))</f>
        <v>4.1976183723630722</v>
      </c>
      <c r="AJ48" s="6">
        <f t="shared" ref="AJ48:AJ62" si="83">SQRT(SUMXMY2($B$30:$F$30,B16:F16))</f>
        <v>3.4249087579087427</v>
      </c>
    </row>
    <row r="49" spans="8:36" x14ac:dyDescent="0.25">
      <c r="H49" t="s">
        <v>36</v>
      </c>
      <c r="I49" s="14">
        <f t="shared" si="57"/>
        <v>3.9127995093027756</v>
      </c>
      <c r="J49" s="6">
        <f t="shared" si="58"/>
        <v>3.7094473981982845</v>
      </c>
      <c r="K49" s="6">
        <f t="shared" ref="K49:K62" si="84">MAX(K17,V17)</f>
        <v>3.6796738985948205</v>
      </c>
      <c r="L49" s="6">
        <f t="shared" si="59"/>
        <v>4.3931765272977623</v>
      </c>
      <c r="M49" s="6">
        <f t="shared" si="60"/>
        <v>3.7735924528226445</v>
      </c>
      <c r="N49" s="6">
        <f t="shared" si="61"/>
        <v>3.9408120990476103</v>
      </c>
      <c r="O49" s="6">
        <f t="shared" si="62"/>
        <v>4.6454278597347773</v>
      </c>
      <c r="P49" s="6">
        <f t="shared" si="63"/>
        <v>2.8809720581775919</v>
      </c>
      <c r="Q49" s="6">
        <f t="shared" si="64"/>
        <v>2.0880613017821124</v>
      </c>
      <c r="R49" s="6">
        <f t="shared" si="65"/>
        <v>3.8613469152615676</v>
      </c>
      <c r="S49" s="6">
        <f t="shared" si="66"/>
        <v>2.9546573405388341</v>
      </c>
      <c r="T49" s="6">
        <f t="shared" si="67"/>
        <v>3.6193922141707731</v>
      </c>
      <c r="U49" s="6">
        <f t="shared" si="68"/>
        <v>3.4438350715445143</v>
      </c>
      <c r="V49" s="6">
        <f t="shared" si="69"/>
        <v>2.1213203435596464</v>
      </c>
      <c r="W49" s="12">
        <f t="shared" si="70"/>
        <v>0</v>
      </c>
      <c r="X49" s="6">
        <f t="shared" si="71"/>
        <v>3.7188707963574097</v>
      </c>
      <c r="Y49" s="6">
        <f t="shared" si="72"/>
        <v>4.7780749261601159</v>
      </c>
      <c r="Z49" s="6">
        <f t="shared" si="73"/>
        <v>4.3680659335683121</v>
      </c>
      <c r="AA49" s="6">
        <f t="shared" si="74"/>
        <v>3.9924929555354285</v>
      </c>
      <c r="AB49" s="6">
        <f t="shared" si="75"/>
        <v>3.9774363602702709</v>
      </c>
      <c r="AC49" s="6">
        <f t="shared" si="76"/>
        <v>3.4073450074801706</v>
      </c>
      <c r="AD49" s="6">
        <f t="shared" si="77"/>
        <v>2.8390139133156773</v>
      </c>
      <c r="AE49" s="6">
        <f t="shared" si="78"/>
        <v>3.0430248109405897</v>
      </c>
      <c r="AF49" s="6">
        <f t="shared" si="79"/>
        <v>3.0610455730027932</v>
      </c>
      <c r="AG49" s="6">
        <f t="shared" si="80"/>
        <v>4.190465367951397</v>
      </c>
      <c r="AH49" s="6">
        <f t="shared" si="81"/>
        <v>2.3473389188611011</v>
      </c>
      <c r="AI49" s="6">
        <f t="shared" si="82"/>
        <v>2.9461839725312502</v>
      </c>
      <c r="AJ49" s="6">
        <f t="shared" si="83"/>
        <v>2.3895606290697073</v>
      </c>
    </row>
    <row r="50" spans="8:36" x14ac:dyDescent="0.25">
      <c r="H50" t="s">
        <v>37</v>
      </c>
      <c r="I50" s="14">
        <f t="shared" si="57"/>
        <v>5.5027265968790458</v>
      </c>
      <c r="J50" s="6">
        <f t="shared" si="58"/>
        <v>3.3451457367355473</v>
      </c>
      <c r="K50" s="6">
        <f t="shared" si="84"/>
        <v>4.6786750261158341</v>
      </c>
      <c r="L50" s="6">
        <f t="shared" si="59"/>
        <v>5.8077534382926448</v>
      </c>
      <c r="M50" s="6">
        <f t="shared" si="60"/>
        <v>4.1460824883255789</v>
      </c>
      <c r="N50" s="6">
        <f t="shared" si="61"/>
        <v>5.7166423711825836</v>
      </c>
      <c r="O50" s="6">
        <f t="shared" si="62"/>
        <v>4.7381430961928546</v>
      </c>
      <c r="P50" s="6">
        <f t="shared" si="63"/>
        <v>3.5142566781611211</v>
      </c>
      <c r="Q50" s="6">
        <f t="shared" si="64"/>
        <v>2.7549954627911832</v>
      </c>
      <c r="R50" s="6">
        <f t="shared" si="65"/>
        <v>4.1665333311999309</v>
      </c>
      <c r="S50" s="6">
        <f t="shared" si="66"/>
        <v>3.9089640571384132</v>
      </c>
      <c r="T50" s="6">
        <f t="shared" si="67"/>
        <v>1.977371993328519</v>
      </c>
      <c r="U50" s="6">
        <f t="shared" si="68"/>
        <v>4.7864391775097301</v>
      </c>
      <c r="V50" s="6">
        <f t="shared" si="69"/>
        <v>5.4506880299646596</v>
      </c>
      <c r="W50" s="6">
        <f t="shared" si="70"/>
        <v>3.7188707963574097</v>
      </c>
      <c r="X50" s="12">
        <f t="shared" si="71"/>
        <v>0</v>
      </c>
      <c r="Y50" s="6">
        <f t="shared" si="72"/>
        <v>2.3579652245103211</v>
      </c>
      <c r="Z50" s="6">
        <f t="shared" si="73"/>
        <v>4.0459856648287813</v>
      </c>
      <c r="AA50" s="6">
        <f t="shared" si="74"/>
        <v>4.3600458713183263</v>
      </c>
      <c r="AB50" s="6">
        <f t="shared" si="75"/>
        <v>4.9325449820554104</v>
      </c>
      <c r="AC50" s="6">
        <f t="shared" si="76"/>
        <v>3.939543120718445</v>
      </c>
      <c r="AD50" s="6">
        <f t="shared" si="77"/>
        <v>3.6592348927063987</v>
      </c>
      <c r="AE50" s="6">
        <f t="shared" si="78"/>
        <v>4.2461747491124289</v>
      </c>
      <c r="AF50" s="6">
        <f t="shared" si="79"/>
        <v>3.0692018506445602</v>
      </c>
      <c r="AG50" s="6">
        <f t="shared" si="80"/>
        <v>3.0248966924508394</v>
      </c>
      <c r="AH50" s="6">
        <f t="shared" si="81"/>
        <v>2.8879058156387303</v>
      </c>
      <c r="AI50" s="6">
        <f t="shared" si="82"/>
        <v>2.5903667693977273</v>
      </c>
      <c r="AJ50" s="6">
        <f t="shared" si="83"/>
        <v>2.6038433132583081</v>
      </c>
    </row>
    <row r="51" spans="8:36" x14ac:dyDescent="0.25">
      <c r="H51" t="s">
        <v>38</v>
      </c>
      <c r="I51" s="14">
        <f t="shared" si="57"/>
        <v>4.8124837662063866</v>
      </c>
      <c r="J51" s="6">
        <f t="shared" si="58"/>
        <v>2.5709920264364867</v>
      </c>
      <c r="K51" s="6">
        <f t="shared" si="84"/>
        <v>3.8561638969317666</v>
      </c>
      <c r="L51" s="6">
        <f t="shared" si="59"/>
        <v>4.8218253804964792</v>
      </c>
      <c r="M51" s="6">
        <f t="shared" si="60"/>
        <v>3.3481338085566432</v>
      </c>
      <c r="N51" s="6">
        <f t="shared" si="61"/>
        <v>5.1826634079399749</v>
      </c>
      <c r="O51" s="6">
        <f t="shared" si="62"/>
        <v>4.0583247775406068</v>
      </c>
      <c r="P51" s="6">
        <f t="shared" si="63"/>
        <v>2.9580398915498076</v>
      </c>
      <c r="Q51" s="6">
        <f t="shared" si="64"/>
        <v>2.951270912674739</v>
      </c>
      <c r="R51" s="6">
        <f t="shared" si="65"/>
        <v>3.2310988842806987</v>
      </c>
      <c r="S51" s="6">
        <f t="shared" si="66"/>
        <v>3.5637059362410892</v>
      </c>
      <c r="T51" s="6">
        <f t="shared" si="67"/>
        <v>2.3345235059857488</v>
      </c>
      <c r="U51" s="6">
        <f t="shared" si="68"/>
        <v>4.0484564959994325</v>
      </c>
      <c r="V51" s="6">
        <f t="shared" si="69"/>
        <v>5.7922361830298303</v>
      </c>
      <c r="W51" s="6">
        <f t="shared" si="70"/>
        <v>4.7780749261601159</v>
      </c>
      <c r="X51" s="6">
        <f t="shared" si="71"/>
        <v>2.3579652245103211</v>
      </c>
      <c r="Y51" s="12">
        <f t="shared" si="72"/>
        <v>0</v>
      </c>
      <c r="Z51" s="6">
        <f t="shared" si="73"/>
        <v>2.5903667693977219</v>
      </c>
      <c r="AA51" s="6">
        <f t="shared" si="74"/>
        <v>3.4942810419312251</v>
      </c>
      <c r="AB51" s="6">
        <f t="shared" si="75"/>
        <v>4.0360872141221131</v>
      </c>
      <c r="AC51" s="6">
        <f t="shared" si="76"/>
        <v>3.3015148038438347</v>
      </c>
      <c r="AD51" s="6">
        <f t="shared" si="77"/>
        <v>3.1480152477394401</v>
      </c>
      <c r="AE51" s="6">
        <f t="shared" si="78"/>
        <v>4.1892720131306831</v>
      </c>
      <c r="AF51" s="6">
        <f t="shared" si="79"/>
        <v>2.6981475126464081</v>
      </c>
      <c r="AG51" s="6">
        <f t="shared" si="80"/>
        <v>2.3345235059857505</v>
      </c>
      <c r="AH51" s="6">
        <f t="shared" si="81"/>
        <v>3.2218007387174024</v>
      </c>
      <c r="AI51" s="6">
        <f t="shared" si="82"/>
        <v>3.0049958402633448</v>
      </c>
      <c r="AJ51" s="6">
        <f t="shared" si="83"/>
        <v>2.7531799795872383</v>
      </c>
    </row>
    <row r="52" spans="8:36" x14ac:dyDescent="0.25">
      <c r="H52" t="s">
        <v>39</v>
      </c>
      <c r="I52" s="14">
        <f t="shared" si="57"/>
        <v>2.6739483914241911</v>
      </c>
      <c r="J52" s="6">
        <f t="shared" si="58"/>
        <v>1.2409673645990822</v>
      </c>
      <c r="K52" s="6">
        <f t="shared" si="84"/>
        <v>1.7578395831246925</v>
      </c>
      <c r="L52" s="6">
        <f t="shared" si="59"/>
        <v>2.4331050121192925</v>
      </c>
      <c r="M52" s="6">
        <f t="shared" si="60"/>
        <v>1.3490737563232065</v>
      </c>
      <c r="N52" s="6">
        <f t="shared" si="61"/>
        <v>3.0512292604784736</v>
      </c>
      <c r="O52" s="6">
        <f t="shared" si="62"/>
        <v>2.2494443758404006</v>
      </c>
      <c r="P52" s="6">
        <f t="shared" si="63"/>
        <v>2.0199009876724152</v>
      </c>
      <c r="Q52" s="6">
        <f t="shared" si="64"/>
        <v>2.5573423705088825</v>
      </c>
      <c r="R52" s="6">
        <f t="shared" si="65"/>
        <v>1.2288205727444497</v>
      </c>
      <c r="S52" s="6">
        <f t="shared" si="66"/>
        <v>1.8466185312619345</v>
      </c>
      <c r="T52" s="6">
        <f t="shared" si="67"/>
        <v>2.9999999999999969</v>
      </c>
      <c r="U52" s="6">
        <f t="shared" si="68"/>
        <v>1.9748417658131523</v>
      </c>
      <c r="V52" s="6">
        <f t="shared" si="69"/>
        <v>4.5387222871640862</v>
      </c>
      <c r="W52" s="6">
        <f t="shared" si="70"/>
        <v>4.3680659335683121</v>
      </c>
      <c r="X52" s="6">
        <f t="shared" si="71"/>
        <v>4.0459856648287813</v>
      </c>
      <c r="Y52" s="6">
        <f t="shared" si="72"/>
        <v>2.5903667693977219</v>
      </c>
      <c r="Z52" s="12">
        <f t="shared" si="73"/>
        <v>0</v>
      </c>
      <c r="AA52" s="6">
        <f t="shared" si="74"/>
        <v>1.3784048752090197</v>
      </c>
      <c r="AB52" s="6">
        <f t="shared" si="75"/>
        <v>1.6309506430300098</v>
      </c>
      <c r="AC52" s="6">
        <f t="shared" si="76"/>
        <v>1.3747727084867478</v>
      </c>
      <c r="AD52" s="6">
        <f t="shared" si="77"/>
        <v>1.7492855684535926</v>
      </c>
      <c r="AE52" s="6">
        <f t="shared" si="78"/>
        <v>2.672077843177477</v>
      </c>
      <c r="AF52" s="6">
        <f t="shared" si="79"/>
        <v>1.8627936010197159</v>
      </c>
      <c r="AG52" s="6">
        <f t="shared" si="80"/>
        <v>2.6419689627245777</v>
      </c>
      <c r="AH52" s="6">
        <f t="shared" si="81"/>
        <v>2.5357444666211921</v>
      </c>
      <c r="AI52" s="6">
        <f t="shared" si="82"/>
        <v>2.9461839725312444</v>
      </c>
      <c r="AJ52" s="6">
        <f t="shared" si="83"/>
        <v>2.3515952032609664</v>
      </c>
    </row>
    <row r="53" spans="8:36" x14ac:dyDescent="0.25">
      <c r="H53" t="s">
        <v>40</v>
      </c>
      <c r="I53" s="14">
        <f t="shared" si="57"/>
        <v>2.4269322199023238</v>
      </c>
      <c r="J53" s="6">
        <f t="shared" si="58"/>
        <v>1.3856406460551005</v>
      </c>
      <c r="K53" s="6">
        <f t="shared" si="84"/>
        <v>1.6431676725154987</v>
      </c>
      <c r="L53" s="6">
        <f t="shared" si="59"/>
        <v>2.1540659228538064</v>
      </c>
      <c r="M53" s="6">
        <f t="shared" si="60"/>
        <v>1.2489995996796814</v>
      </c>
      <c r="N53" s="6">
        <f t="shared" si="61"/>
        <v>2.5980762113533196</v>
      </c>
      <c r="O53" s="6">
        <f t="shared" si="62"/>
        <v>1.6062378404209043</v>
      </c>
      <c r="P53" s="6">
        <f t="shared" si="63"/>
        <v>2.2671568097509263</v>
      </c>
      <c r="Q53" s="6">
        <f t="shared" si="64"/>
        <v>2.5729360660537197</v>
      </c>
      <c r="R53" s="6">
        <f t="shared" si="65"/>
        <v>1.2529964086141658</v>
      </c>
      <c r="S53" s="6">
        <f t="shared" si="66"/>
        <v>1.2288205727444501</v>
      </c>
      <c r="T53" s="6">
        <f t="shared" si="67"/>
        <v>3.2310988842807</v>
      </c>
      <c r="U53" s="6">
        <f t="shared" si="68"/>
        <v>1.8708286933869722</v>
      </c>
      <c r="V53" s="6">
        <f t="shared" si="69"/>
        <v>4.1158231254513353</v>
      </c>
      <c r="W53" s="6">
        <f t="shared" si="70"/>
        <v>3.9924929555354285</v>
      </c>
      <c r="X53" s="6">
        <f t="shared" si="71"/>
        <v>4.3600458713183263</v>
      </c>
      <c r="Y53" s="6">
        <f t="shared" si="72"/>
        <v>3.4942810419312251</v>
      </c>
      <c r="Z53" s="6">
        <f t="shared" si="73"/>
        <v>1.3784048752090197</v>
      </c>
      <c r="AA53" s="12">
        <f t="shared" si="74"/>
        <v>0</v>
      </c>
      <c r="AB53" s="6">
        <f t="shared" si="75"/>
        <v>1.3564659966250541</v>
      </c>
      <c r="AC53" s="6">
        <f t="shared" si="76"/>
        <v>0.8888194417315548</v>
      </c>
      <c r="AD53" s="6">
        <f t="shared" si="77"/>
        <v>1.6911534525287788</v>
      </c>
      <c r="AE53" s="6">
        <f t="shared" si="78"/>
        <v>2.1771541057077255</v>
      </c>
      <c r="AF53" s="6">
        <f t="shared" si="79"/>
        <v>1.813835714721705</v>
      </c>
      <c r="AG53" s="6">
        <f t="shared" si="80"/>
        <v>2.9933259094191511</v>
      </c>
      <c r="AH53" s="6">
        <f t="shared" si="81"/>
        <v>2.0469489490458717</v>
      </c>
      <c r="AI53" s="6">
        <f t="shared" si="82"/>
        <v>3.0099833886584824</v>
      </c>
      <c r="AJ53" s="6">
        <f t="shared" si="83"/>
        <v>2.4392621835300932</v>
      </c>
    </row>
    <row r="54" spans="8:36" x14ac:dyDescent="0.25">
      <c r="H54" t="s">
        <v>41</v>
      </c>
      <c r="I54" s="14">
        <f t="shared" si="57"/>
        <v>1.5394804318340705</v>
      </c>
      <c r="J54" s="6">
        <f t="shared" si="58"/>
        <v>1.8330302779823351</v>
      </c>
      <c r="K54" s="6">
        <f t="shared" si="84"/>
        <v>1.0099504938362103</v>
      </c>
      <c r="L54" s="6">
        <f t="shared" si="59"/>
        <v>1.3711309200802118</v>
      </c>
      <c r="M54" s="6">
        <f t="shared" si="60"/>
        <v>1.1489125293076059</v>
      </c>
      <c r="N54" s="6">
        <f t="shared" si="61"/>
        <v>1.7860571099491787</v>
      </c>
      <c r="O54" s="6">
        <f t="shared" si="62"/>
        <v>1.9849433241279211</v>
      </c>
      <c r="P54" s="6">
        <f t="shared" si="63"/>
        <v>2.3194827009486412</v>
      </c>
      <c r="Q54" s="6">
        <f t="shared" si="64"/>
        <v>2.7676705006196101</v>
      </c>
      <c r="R54" s="6">
        <f t="shared" si="65"/>
        <v>1.3453624047073747</v>
      </c>
      <c r="S54" s="6">
        <f t="shared" si="66"/>
        <v>1.3076696830621983</v>
      </c>
      <c r="T54" s="6">
        <f t="shared" si="67"/>
        <v>3.7040518354904255</v>
      </c>
      <c r="U54" s="6">
        <f t="shared" si="68"/>
        <v>1.0677078252031342</v>
      </c>
      <c r="V54" s="6">
        <f t="shared" si="69"/>
        <v>3.6027767069303627</v>
      </c>
      <c r="W54" s="6">
        <f t="shared" si="70"/>
        <v>3.9774363602702709</v>
      </c>
      <c r="X54" s="6">
        <f t="shared" si="71"/>
        <v>4.9325449820554104</v>
      </c>
      <c r="Y54" s="6">
        <f t="shared" si="72"/>
        <v>4.0360872141221131</v>
      </c>
      <c r="Z54" s="6">
        <f t="shared" si="73"/>
        <v>1.6309506430300098</v>
      </c>
      <c r="AA54" s="6">
        <f t="shared" si="74"/>
        <v>1.3564659966250541</v>
      </c>
      <c r="AB54" s="12">
        <f t="shared" si="75"/>
        <v>0</v>
      </c>
      <c r="AC54" s="6">
        <f t="shared" si="76"/>
        <v>1.109053650640939</v>
      </c>
      <c r="AD54" s="6">
        <f t="shared" si="77"/>
        <v>1.7146428199482251</v>
      </c>
      <c r="AE54" s="6">
        <f t="shared" si="78"/>
        <v>1.8601075237738263</v>
      </c>
      <c r="AF54" s="6">
        <f t="shared" si="79"/>
        <v>2.2472205054244241</v>
      </c>
      <c r="AG54" s="6">
        <f t="shared" si="80"/>
        <v>3.555277766926233</v>
      </c>
      <c r="AH54" s="6">
        <f t="shared" si="81"/>
        <v>2.5748786379167452</v>
      </c>
      <c r="AI54" s="6">
        <f t="shared" si="82"/>
        <v>3.1968734726291541</v>
      </c>
      <c r="AJ54" s="6">
        <f t="shared" si="83"/>
        <v>2.5748786379167456</v>
      </c>
    </row>
    <row r="55" spans="8:36" x14ac:dyDescent="0.25">
      <c r="H55" t="s">
        <v>42</v>
      </c>
      <c r="I55" s="14">
        <f t="shared" si="57"/>
        <v>2.1587033144922914</v>
      </c>
      <c r="J55" s="6">
        <f t="shared" si="58"/>
        <v>0.93273790530888334</v>
      </c>
      <c r="K55" s="6">
        <f t="shared" si="84"/>
        <v>1.3228756555322916</v>
      </c>
      <c r="L55" s="6">
        <f t="shared" si="59"/>
        <v>2.2203603311174507</v>
      </c>
      <c r="M55" s="6">
        <f t="shared" si="60"/>
        <v>0.76811457478685974</v>
      </c>
      <c r="N55" s="6">
        <f t="shared" si="61"/>
        <v>2.336664289109585</v>
      </c>
      <c r="O55" s="6">
        <f t="shared" si="62"/>
        <v>1.6340134638368211</v>
      </c>
      <c r="P55" s="6">
        <f t="shared" si="63"/>
        <v>1.9000000000000008</v>
      </c>
      <c r="Q55" s="6">
        <f t="shared" si="64"/>
        <v>2.0174241001832027</v>
      </c>
      <c r="R55" s="6">
        <f t="shared" si="65"/>
        <v>1.0488088481701483</v>
      </c>
      <c r="S55" s="13">
        <f t="shared" si="66"/>
        <v>0.52915026221292027</v>
      </c>
      <c r="T55" s="6">
        <f t="shared" si="67"/>
        <v>2.7730849247724128</v>
      </c>
      <c r="U55" s="6">
        <f t="shared" si="68"/>
        <v>1.506651917331935</v>
      </c>
      <c r="V55" s="6">
        <f t="shared" si="69"/>
        <v>3.63455636907725</v>
      </c>
      <c r="W55" s="6">
        <f t="shared" si="70"/>
        <v>3.4073450074801706</v>
      </c>
      <c r="X55" s="6">
        <f t="shared" si="71"/>
        <v>3.939543120718445</v>
      </c>
      <c r="Y55" s="6">
        <f t="shared" si="72"/>
        <v>3.3015148038438347</v>
      </c>
      <c r="Z55" s="6">
        <f t="shared" si="73"/>
        <v>1.3747727084867478</v>
      </c>
      <c r="AA55" s="6">
        <f t="shared" si="74"/>
        <v>0.8888194417315548</v>
      </c>
      <c r="AB55" s="6">
        <f t="shared" si="75"/>
        <v>1.109053650640939</v>
      </c>
      <c r="AC55" s="12">
        <f t="shared" si="76"/>
        <v>0</v>
      </c>
      <c r="AD55" s="6">
        <f t="shared" si="77"/>
        <v>1.2288205727444537</v>
      </c>
      <c r="AE55" s="6">
        <f t="shared" si="78"/>
        <v>1.4933184523068124</v>
      </c>
      <c r="AF55" s="6">
        <f t="shared" si="79"/>
        <v>1.4071247279470327</v>
      </c>
      <c r="AG55" s="6">
        <f t="shared" si="80"/>
        <v>2.8618176042508385</v>
      </c>
      <c r="AH55" s="6">
        <f t="shared" si="81"/>
        <v>1.5684387141358156</v>
      </c>
      <c r="AI55" s="6">
        <f t="shared" si="82"/>
        <v>2.3769728648009476</v>
      </c>
      <c r="AJ55" s="6">
        <f t="shared" si="83"/>
        <v>1.7435595774162733</v>
      </c>
    </row>
    <row r="56" spans="8:36" x14ac:dyDescent="0.25">
      <c r="H56" t="s">
        <v>43</v>
      </c>
      <c r="I56" s="14">
        <f t="shared" si="57"/>
        <v>2.5278449319529122</v>
      </c>
      <c r="J56" s="6">
        <f t="shared" si="58"/>
        <v>1.5620499351813326</v>
      </c>
      <c r="K56" s="6">
        <f t="shared" si="84"/>
        <v>1.7888543819998317</v>
      </c>
      <c r="L56" s="6">
        <f t="shared" si="59"/>
        <v>2.4124676163629677</v>
      </c>
      <c r="M56" s="6">
        <f t="shared" si="60"/>
        <v>1.7888543819998348</v>
      </c>
      <c r="N56" s="6">
        <f t="shared" si="61"/>
        <v>2.8372521918222233</v>
      </c>
      <c r="O56" s="6">
        <f t="shared" si="62"/>
        <v>2.7568097504180473</v>
      </c>
      <c r="P56" s="6">
        <f t="shared" si="63"/>
        <v>1.4071247279470331</v>
      </c>
      <c r="Q56" s="6">
        <f t="shared" si="64"/>
        <v>1.5937377450509227</v>
      </c>
      <c r="R56" s="6">
        <f t="shared" si="65"/>
        <v>1.8303005217723158</v>
      </c>
      <c r="S56" s="6">
        <f t="shared" si="66"/>
        <v>1.1090536506409374</v>
      </c>
      <c r="T56" s="6">
        <f t="shared" si="67"/>
        <v>2.6153393661244029</v>
      </c>
      <c r="U56" s="6">
        <f t="shared" si="68"/>
        <v>1.5937377450509245</v>
      </c>
      <c r="V56" s="6">
        <f t="shared" si="69"/>
        <v>3.0983866769659305</v>
      </c>
      <c r="W56" s="6">
        <f t="shared" si="70"/>
        <v>2.8390139133156773</v>
      </c>
      <c r="X56" s="6">
        <f t="shared" si="71"/>
        <v>3.6592348927063987</v>
      </c>
      <c r="Y56" s="6">
        <f t="shared" si="72"/>
        <v>3.1480152477394401</v>
      </c>
      <c r="Z56" s="6">
        <f t="shared" si="73"/>
        <v>1.7492855684535926</v>
      </c>
      <c r="AA56" s="6">
        <f t="shared" si="74"/>
        <v>1.6911534525287788</v>
      </c>
      <c r="AB56" s="6">
        <f t="shared" si="75"/>
        <v>1.7146428199482251</v>
      </c>
      <c r="AC56" s="6">
        <f t="shared" si="76"/>
        <v>1.2288205727444537</v>
      </c>
      <c r="AD56" s="12">
        <f t="shared" si="77"/>
        <v>0</v>
      </c>
      <c r="AE56" s="6">
        <f t="shared" si="78"/>
        <v>1.8547236990991396</v>
      </c>
      <c r="AF56" s="6">
        <f t="shared" si="79"/>
        <v>0.98488578017961148</v>
      </c>
      <c r="AG56" s="6">
        <f t="shared" si="80"/>
        <v>2.3323807579381208</v>
      </c>
      <c r="AH56" s="6">
        <f t="shared" si="81"/>
        <v>1.5459624833740313</v>
      </c>
      <c r="AI56" s="6">
        <f t="shared" si="82"/>
        <v>2.1213203435596406</v>
      </c>
      <c r="AJ56" s="6">
        <f t="shared" si="83"/>
        <v>1.3152946437965893</v>
      </c>
    </row>
    <row r="57" spans="8:36" x14ac:dyDescent="0.25">
      <c r="H57" t="s">
        <v>44</v>
      </c>
      <c r="I57" s="14">
        <f t="shared" si="57"/>
        <v>2.7477263328068191</v>
      </c>
      <c r="J57" s="6">
        <f t="shared" si="58"/>
        <v>1.8439088914585786</v>
      </c>
      <c r="K57" s="6">
        <f t="shared" si="84"/>
        <v>2.3151673805580431</v>
      </c>
      <c r="L57" s="6">
        <f t="shared" si="59"/>
        <v>3.0033314835362428</v>
      </c>
      <c r="M57" s="6">
        <f t="shared" si="60"/>
        <v>1.9183326093250854</v>
      </c>
      <c r="N57" s="6">
        <f t="shared" si="61"/>
        <v>2.7367864366808021</v>
      </c>
      <c r="O57" s="6">
        <f t="shared" si="62"/>
        <v>2.0396078054371132</v>
      </c>
      <c r="P57" s="6">
        <f t="shared" si="63"/>
        <v>2.8530685235374236</v>
      </c>
      <c r="Q57" s="6">
        <f t="shared" si="64"/>
        <v>2.5495097567963922</v>
      </c>
      <c r="R57" s="6">
        <f t="shared" si="65"/>
        <v>2.3895606290697047</v>
      </c>
      <c r="S57" s="6">
        <f t="shared" si="66"/>
        <v>1.1789826122551625</v>
      </c>
      <c r="T57" s="6">
        <f t="shared" si="67"/>
        <v>2.8142494558940592</v>
      </c>
      <c r="U57" s="6">
        <f t="shared" si="68"/>
        <v>2.2671568097509267</v>
      </c>
      <c r="V57" s="6">
        <f t="shared" si="69"/>
        <v>3.364520768252143</v>
      </c>
      <c r="W57" s="6">
        <f t="shared" si="70"/>
        <v>3.0430248109405897</v>
      </c>
      <c r="X57" s="6">
        <f t="shared" si="71"/>
        <v>4.2461747491124289</v>
      </c>
      <c r="Y57" s="6">
        <f t="shared" si="72"/>
        <v>4.1892720131306831</v>
      </c>
      <c r="Z57" s="6">
        <f t="shared" si="73"/>
        <v>2.672077843177477</v>
      </c>
      <c r="AA57" s="6">
        <f t="shared" si="74"/>
        <v>2.1771541057077255</v>
      </c>
      <c r="AB57" s="6">
        <f t="shared" si="75"/>
        <v>1.8601075237738263</v>
      </c>
      <c r="AC57" s="6">
        <f t="shared" si="76"/>
        <v>1.4933184523068124</v>
      </c>
      <c r="AD57" s="6">
        <f t="shared" si="77"/>
        <v>1.8547236990991396</v>
      </c>
      <c r="AE57" s="12">
        <f t="shared" si="78"/>
        <v>0</v>
      </c>
      <c r="AF57" s="6">
        <f t="shared" si="79"/>
        <v>1.857417562100673</v>
      </c>
      <c r="AG57" s="6">
        <f t="shared" si="80"/>
        <v>3.2863353450310004</v>
      </c>
      <c r="AH57" s="6">
        <f t="shared" si="81"/>
        <v>1.7748239349298836</v>
      </c>
      <c r="AI57" s="6">
        <f t="shared" si="82"/>
        <v>2.0049937655763421</v>
      </c>
      <c r="AJ57" s="6">
        <f t="shared" si="83"/>
        <v>1.8574175621006725</v>
      </c>
    </row>
    <row r="58" spans="8:36" x14ac:dyDescent="0.25">
      <c r="H58" t="s">
        <v>45</v>
      </c>
      <c r="I58" s="14">
        <f t="shared" si="57"/>
        <v>3.3045423283716659</v>
      </c>
      <c r="J58" s="6">
        <f t="shared" si="58"/>
        <v>1.1874342087037935</v>
      </c>
      <c r="K58" s="6">
        <f t="shared" si="84"/>
        <v>2.4637369989509836</v>
      </c>
      <c r="L58" s="6">
        <f t="shared" si="59"/>
        <v>3.217141588429087</v>
      </c>
      <c r="M58" s="6">
        <f t="shared" si="60"/>
        <v>2.0322401432901605</v>
      </c>
      <c r="N58" s="6">
        <f t="shared" si="61"/>
        <v>3.5468295701936423</v>
      </c>
      <c r="O58" s="6">
        <f t="shared" si="62"/>
        <v>2.5278449319529104</v>
      </c>
      <c r="P58" s="6">
        <f t="shared" si="63"/>
        <v>2.0223748416156719</v>
      </c>
      <c r="Q58" s="6">
        <f t="shared" si="64"/>
        <v>1.8193405398660241</v>
      </c>
      <c r="R58" s="6">
        <f t="shared" si="65"/>
        <v>2.1817424229271434</v>
      </c>
      <c r="S58" s="6">
        <f t="shared" si="66"/>
        <v>1.3638181696985852</v>
      </c>
      <c r="T58" s="6">
        <f t="shared" si="67"/>
        <v>1.7406895185529196</v>
      </c>
      <c r="U58" s="6">
        <f t="shared" si="68"/>
        <v>2.4310491562286458</v>
      </c>
      <c r="V58" s="6">
        <f t="shared" si="69"/>
        <v>3.8301436004411111</v>
      </c>
      <c r="W58" s="6">
        <f t="shared" si="70"/>
        <v>3.0610455730027932</v>
      </c>
      <c r="X58" s="6">
        <f t="shared" si="71"/>
        <v>3.0692018506445602</v>
      </c>
      <c r="Y58" s="6">
        <f t="shared" si="72"/>
        <v>2.6981475126464081</v>
      </c>
      <c r="Z58" s="6">
        <f t="shared" si="73"/>
        <v>1.8627936010197159</v>
      </c>
      <c r="AA58" s="6">
        <f t="shared" si="74"/>
        <v>1.813835714721705</v>
      </c>
      <c r="AB58" s="6">
        <f t="shared" si="75"/>
        <v>2.2472205054244241</v>
      </c>
      <c r="AC58" s="6">
        <f t="shared" si="76"/>
        <v>1.4071247279470327</v>
      </c>
      <c r="AD58" s="6">
        <f t="shared" si="77"/>
        <v>0.98488578017961148</v>
      </c>
      <c r="AE58" s="6">
        <f t="shared" si="78"/>
        <v>1.857417562100673</v>
      </c>
      <c r="AF58" s="12">
        <f t="shared" si="79"/>
        <v>0</v>
      </c>
      <c r="AG58" s="6">
        <f t="shared" si="80"/>
        <v>1.6155494421403529</v>
      </c>
      <c r="AH58" s="6">
        <f t="shared" si="81"/>
        <v>1.2083045973594579</v>
      </c>
      <c r="AI58" s="6">
        <f t="shared" si="82"/>
        <v>1.4317821063276359</v>
      </c>
      <c r="AJ58" s="6">
        <f t="shared" si="83"/>
        <v>1.0488088481701523</v>
      </c>
    </row>
    <row r="59" spans="8:36" x14ac:dyDescent="0.25">
      <c r="H59" t="s">
        <v>46</v>
      </c>
      <c r="I59" s="14">
        <f t="shared" si="57"/>
        <v>4.7339201514178528</v>
      </c>
      <c r="J59" s="6">
        <f t="shared" si="58"/>
        <v>2.3237900077244507</v>
      </c>
      <c r="K59" s="6">
        <f t="shared" si="84"/>
        <v>3.8392707640904917</v>
      </c>
      <c r="L59" s="6">
        <f t="shared" si="59"/>
        <v>4.4294469180700222</v>
      </c>
      <c r="M59" s="6">
        <f t="shared" si="60"/>
        <v>3.3882148692194858</v>
      </c>
      <c r="N59" s="6">
        <f t="shared" si="61"/>
        <v>5.0507425196697584</v>
      </c>
      <c r="O59" s="6">
        <f t="shared" si="62"/>
        <v>3.6083237105337456</v>
      </c>
      <c r="P59" s="6">
        <f t="shared" si="63"/>
        <v>3.1240998703626648</v>
      </c>
      <c r="Q59" s="6">
        <f t="shared" si="64"/>
        <v>3.016620625799673</v>
      </c>
      <c r="R59" s="6">
        <f t="shared" si="65"/>
        <v>3.4539832078341073</v>
      </c>
      <c r="S59" s="6">
        <f t="shared" si="66"/>
        <v>2.9444863728670914</v>
      </c>
      <c r="T59" s="6">
        <f t="shared" si="67"/>
        <v>1.7492855684535926</v>
      </c>
      <c r="U59" s="6">
        <f t="shared" si="68"/>
        <v>3.8026306683663091</v>
      </c>
      <c r="V59" s="6">
        <f t="shared" si="69"/>
        <v>5.1439284598446759</v>
      </c>
      <c r="W59" s="6">
        <f t="shared" si="70"/>
        <v>4.190465367951397</v>
      </c>
      <c r="X59" s="6">
        <f t="shared" si="71"/>
        <v>3.0248966924508394</v>
      </c>
      <c r="Y59" s="6">
        <f t="shared" si="72"/>
        <v>2.3345235059857505</v>
      </c>
      <c r="Z59" s="6">
        <f t="shared" si="73"/>
        <v>2.6419689627245777</v>
      </c>
      <c r="AA59" s="6">
        <f t="shared" si="74"/>
        <v>2.9933259094191511</v>
      </c>
      <c r="AB59" s="6">
        <f t="shared" si="75"/>
        <v>3.555277766926233</v>
      </c>
      <c r="AC59" s="6">
        <f t="shared" si="76"/>
        <v>2.8618176042508385</v>
      </c>
      <c r="AD59" s="6">
        <f t="shared" si="77"/>
        <v>2.3323807579381208</v>
      </c>
      <c r="AE59" s="6">
        <f t="shared" si="78"/>
        <v>3.2863353450310004</v>
      </c>
      <c r="AF59" s="6">
        <f t="shared" si="79"/>
        <v>1.6155494421403529</v>
      </c>
      <c r="AG59" s="12">
        <f t="shared" si="80"/>
        <v>0</v>
      </c>
      <c r="AH59" s="6">
        <f t="shared" si="81"/>
        <v>2.5903667693977304</v>
      </c>
      <c r="AI59" s="6">
        <f t="shared" si="82"/>
        <v>2.0880613017821141</v>
      </c>
      <c r="AJ59" s="6">
        <f t="shared" si="83"/>
        <v>2.2693611435820467</v>
      </c>
    </row>
    <row r="60" spans="8:36" x14ac:dyDescent="0.25">
      <c r="H60" t="s">
        <v>47</v>
      </c>
      <c r="I60" s="14">
        <f t="shared" si="57"/>
        <v>3.2403703492039311</v>
      </c>
      <c r="J60" s="6">
        <f t="shared" si="58"/>
        <v>1.6093476939431104</v>
      </c>
      <c r="K60" s="6">
        <f t="shared" si="84"/>
        <v>2.5357444666211904</v>
      </c>
      <c r="L60" s="6">
        <f t="shared" si="59"/>
        <v>3.4684290392049264</v>
      </c>
      <c r="M60" s="6">
        <f t="shared" si="60"/>
        <v>2.0856653614614209</v>
      </c>
      <c r="N60" s="6">
        <f t="shared" si="61"/>
        <v>3.3286633954186473</v>
      </c>
      <c r="O60" s="6">
        <f t="shared" si="62"/>
        <v>2.5903667693977246</v>
      </c>
      <c r="P60" s="6">
        <f t="shared" si="63"/>
        <v>2.0904544960366911</v>
      </c>
      <c r="Q60" s="6">
        <f t="shared" si="64"/>
        <v>1.4106735979665879</v>
      </c>
      <c r="R60" s="6">
        <f t="shared" si="65"/>
        <v>2.249444375840397</v>
      </c>
      <c r="S60" s="6">
        <f t="shared" si="66"/>
        <v>1.2884098726725137</v>
      </c>
      <c r="T60" s="6">
        <f t="shared" si="67"/>
        <v>2.03224014329016</v>
      </c>
      <c r="U60" s="6">
        <f t="shared" si="68"/>
        <v>2.5709920264364867</v>
      </c>
      <c r="V60" s="6">
        <f t="shared" si="69"/>
        <v>3.4394767043839667</v>
      </c>
      <c r="W60" s="6">
        <f t="shared" si="70"/>
        <v>2.3473389188611011</v>
      </c>
      <c r="X60" s="6">
        <f t="shared" si="71"/>
        <v>2.8879058156387303</v>
      </c>
      <c r="Y60" s="6">
        <f t="shared" si="72"/>
        <v>3.2218007387174024</v>
      </c>
      <c r="Z60" s="6">
        <f t="shared" si="73"/>
        <v>2.5357444666211921</v>
      </c>
      <c r="AA60" s="6">
        <f t="shared" si="74"/>
        <v>2.0469489490458717</v>
      </c>
      <c r="AB60" s="6">
        <f t="shared" si="75"/>
        <v>2.5748786379167452</v>
      </c>
      <c r="AC60" s="6">
        <f t="shared" si="76"/>
        <v>1.5684387141358156</v>
      </c>
      <c r="AD60" s="6">
        <f t="shared" si="77"/>
        <v>1.5459624833740313</v>
      </c>
      <c r="AE60" s="6">
        <f t="shared" si="78"/>
        <v>1.7748239349298836</v>
      </c>
      <c r="AF60" s="6">
        <f t="shared" si="79"/>
        <v>1.2083045973594579</v>
      </c>
      <c r="AG60" s="6">
        <f t="shared" si="80"/>
        <v>2.5903667693977304</v>
      </c>
      <c r="AH60" s="12">
        <f t="shared" si="81"/>
        <v>0</v>
      </c>
      <c r="AI60" s="6">
        <f t="shared" si="82"/>
        <v>1.634013463836824</v>
      </c>
      <c r="AJ60" s="6">
        <f t="shared" si="83"/>
        <v>1.086278049120025</v>
      </c>
    </row>
    <row r="61" spans="8:36" x14ac:dyDescent="0.25">
      <c r="H61" t="s">
        <v>48</v>
      </c>
      <c r="I61" s="14">
        <f t="shared" si="57"/>
        <v>4.1364235759892898</v>
      </c>
      <c r="J61" s="6">
        <f t="shared" si="58"/>
        <v>1.9390719429665326</v>
      </c>
      <c r="K61" s="6">
        <f t="shared" si="84"/>
        <v>3.3970575502926041</v>
      </c>
      <c r="L61" s="6">
        <f t="shared" si="59"/>
        <v>4.3243496620879327</v>
      </c>
      <c r="M61" s="6">
        <f t="shared" si="60"/>
        <v>2.8284271247461907</v>
      </c>
      <c r="N61" s="6">
        <f t="shared" si="61"/>
        <v>4.2953463189829071</v>
      </c>
      <c r="O61" s="6">
        <f t="shared" si="62"/>
        <v>3.095157508108433</v>
      </c>
      <c r="P61" s="6">
        <f t="shared" si="63"/>
        <v>2.9291637031753663</v>
      </c>
      <c r="Q61" s="6">
        <f t="shared" si="64"/>
        <v>2.2715633383201119</v>
      </c>
      <c r="R61" s="6">
        <f t="shared" si="65"/>
        <v>3.1352830813181765</v>
      </c>
      <c r="S61" s="6">
        <f t="shared" si="66"/>
        <v>2.2203603311174538</v>
      </c>
      <c r="T61" s="6">
        <f t="shared" si="67"/>
        <v>1.0295630140987029</v>
      </c>
      <c r="U61" s="6">
        <f t="shared" si="68"/>
        <v>3.3734255586866002</v>
      </c>
      <c r="V61" s="6">
        <f t="shared" si="69"/>
        <v>4.1976183723630722</v>
      </c>
      <c r="W61" s="6">
        <f t="shared" si="70"/>
        <v>2.9461839725312502</v>
      </c>
      <c r="X61" s="6">
        <f t="shared" si="71"/>
        <v>2.5903667693977273</v>
      </c>
      <c r="Y61" s="6">
        <f t="shared" si="72"/>
        <v>3.0049958402633448</v>
      </c>
      <c r="Z61" s="6">
        <f t="shared" si="73"/>
        <v>2.9461839725312444</v>
      </c>
      <c r="AA61" s="6">
        <f t="shared" si="74"/>
        <v>3.0099833886584824</v>
      </c>
      <c r="AB61" s="6">
        <f t="shared" si="75"/>
        <v>3.1968734726291541</v>
      </c>
      <c r="AC61" s="6">
        <f t="shared" si="76"/>
        <v>2.3769728648009476</v>
      </c>
      <c r="AD61" s="6">
        <f t="shared" si="77"/>
        <v>2.1213203435596406</v>
      </c>
      <c r="AE61" s="6">
        <f t="shared" si="78"/>
        <v>2.0049937655763421</v>
      </c>
      <c r="AF61" s="6">
        <f t="shared" si="79"/>
        <v>1.4317821063276359</v>
      </c>
      <c r="AG61" s="6">
        <f t="shared" si="80"/>
        <v>2.0880613017821141</v>
      </c>
      <c r="AH61" s="6">
        <f t="shared" si="81"/>
        <v>1.634013463836824</v>
      </c>
      <c r="AI61" s="12">
        <f t="shared" si="82"/>
        <v>0</v>
      </c>
      <c r="AJ61" s="6">
        <f t="shared" si="83"/>
        <v>1.1269427669584666</v>
      </c>
    </row>
    <row r="62" spans="8:36" x14ac:dyDescent="0.25">
      <c r="H62" t="s">
        <v>49</v>
      </c>
      <c r="I62" s="14">
        <f t="shared" si="57"/>
        <v>3.2588341473600666</v>
      </c>
      <c r="J62" s="6">
        <f t="shared" si="58"/>
        <v>1.5588457268119893</v>
      </c>
      <c r="K62" s="6">
        <f t="shared" si="84"/>
        <v>2.5119713374160915</v>
      </c>
      <c r="L62" s="6">
        <f t="shared" si="59"/>
        <v>3.5142566781611175</v>
      </c>
      <c r="M62" s="6">
        <f t="shared" si="60"/>
        <v>2.142428528562855</v>
      </c>
      <c r="N62" s="6">
        <f t="shared" si="61"/>
        <v>3.4727510708370684</v>
      </c>
      <c r="O62" s="6">
        <f t="shared" si="62"/>
        <v>2.9715315916207272</v>
      </c>
      <c r="P62" s="6">
        <f t="shared" si="63"/>
        <v>1.8303005217723152</v>
      </c>
      <c r="Q62" s="6">
        <f t="shared" si="64"/>
        <v>1.1958260743101394</v>
      </c>
      <c r="R62" s="6">
        <f t="shared" si="65"/>
        <v>2.3194827009486385</v>
      </c>
      <c r="S62" s="6">
        <f t="shared" si="66"/>
        <v>1.5620499351813313</v>
      </c>
      <c r="T62" s="6">
        <f t="shared" si="67"/>
        <v>1.6703293088490068</v>
      </c>
      <c r="U62" s="6">
        <f t="shared" si="68"/>
        <v>2.4718414188616546</v>
      </c>
      <c r="V62" s="6">
        <f t="shared" si="69"/>
        <v>3.4249087579087427</v>
      </c>
      <c r="W62" s="6">
        <f t="shared" si="70"/>
        <v>2.3895606290697073</v>
      </c>
      <c r="X62" s="6">
        <f t="shared" si="71"/>
        <v>2.6038433132583081</v>
      </c>
      <c r="Y62" s="6">
        <f t="shared" si="72"/>
        <v>2.7531799795872383</v>
      </c>
      <c r="Z62" s="6">
        <f t="shared" si="73"/>
        <v>2.3515952032609664</v>
      </c>
      <c r="AA62" s="6">
        <f t="shared" si="74"/>
        <v>2.4392621835300932</v>
      </c>
      <c r="AB62" s="6">
        <f t="shared" si="75"/>
        <v>2.5748786379167456</v>
      </c>
      <c r="AC62" s="6">
        <f t="shared" si="76"/>
        <v>1.7435595774162733</v>
      </c>
      <c r="AD62" s="6">
        <f t="shared" si="77"/>
        <v>1.3152946437965893</v>
      </c>
      <c r="AE62" s="6">
        <f t="shared" si="78"/>
        <v>1.8574175621006725</v>
      </c>
      <c r="AF62" s="6">
        <f t="shared" si="79"/>
        <v>1.0488088481701523</v>
      </c>
      <c r="AG62" s="6">
        <f t="shared" si="80"/>
        <v>2.2693611435820467</v>
      </c>
      <c r="AH62" s="6">
        <f t="shared" si="81"/>
        <v>1.086278049120025</v>
      </c>
      <c r="AI62" s="6">
        <f t="shared" si="82"/>
        <v>1.1269427669584666</v>
      </c>
      <c r="AJ62" s="12">
        <f t="shared" si="83"/>
        <v>0</v>
      </c>
    </row>
    <row r="65" spans="8:37" x14ac:dyDescent="0.25">
      <c r="H65" t="s">
        <v>50</v>
      </c>
      <c r="I65" s="1" t="s">
        <v>21</v>
      </c>
      <c r="J65" s="1" t="s">
        <v>22</v>
      </c>
      <c r="K65" s="1" t="s">
        <v>51</v>
      </c>
      <c r="L65" s="1" t="s">
        <v>24</v>
      </c>
      <c r="M65" s="1" t="s">
        <v>25</v>
      </c>
      <c r="N65" s="1" t="s">
        <v>26</v>
      </c>
      <c r="O65" s="1" t="s">
        <v>27</v>
      </c>
      <c r="P65" s="1" t="s">
        <v>28</v>
      </c>
      <c r="Q65" s="1" t="s">
        <v>29</v>
      </c>
      <c r="R65" s="1" t="s">
        <v>30</v>
      </c>
      <c r="S65" s="1" t="s">
        <v>52</v>
      </c>
      <c r="T65" s="1" t="s">
        <v>32</v>
      </c>
      <c r="U65" s="1" t="s">
        <v>33</v>
      </c>
      <c r="V65" s="1" t="s">
        <v>35</v>
      </c>
      <c r="W65" s="1" t="s">
        <v>36</v>
      </c>
      <c r="X65" s="1" t="s">
        <v>37</v>
      </c>
      <c r="Y65" s="1" t="s">
        <v>38</v>
      </c>
      <c r="Z65" s="1" t="s">
        <v>39</v>
      </c>
      <c r="AA65" s="1" t="s">
        <v>40</v>
      </c>
      <c r="AB65" s="1" t="s">
        <v>41</v>
      </c>
      <c r="AC65" s="1" t="s">
        <v>43</v>
      </c>
      <c r="AD65" s="1" t="s">
        <v>44</v>
      </c>
      <c r="AE65" s="1" t="s">
        <v>45</v>
      </c>
      <c r="AF65" s="1" t="s">
        <v>46</v>
      </c>
      <c r="AG65" s="1" t="s">
        <v>47</v>
      </c>
      <c r="AH65" s="1" t="s">
        <v>48</v>
      </c>
      <c r="AI65" s="1" t="s">
        <v>49</v>
      </c>
    </row>
    <row r="66" spans="8:37" x14ac:dyDescent="0.25">
      <c r="H66" t="s">
        <v>21</v>
      </c>
      <c r="I66" s="12">
        <v>0</v>
      </c>
      <c r="J66" s="6">
        <v>2.9478805945967372</v>
      </c>
      <c r="K66" s="6">
        <v>1.0862780491200252</v>
      </c>
      <c r="L66" s="6">
        <v>1.2041594578792296</v>
      </c>
      <c r="M66" s="6">
        <v>1.8788294228055937</v>
      </c>
      <c r="N66" s="6">
        <v>0.58309518948452854</v>
      </c>
      <c r="O66" s="6">
        <v>3.1288975694324059</v>
      </c>
      <c r="P66" s="6">
        <v>2.3811761799581324</v>
      </c>
      <c r="Q66" s="6">
        <v>2.9308701779505713</v>
      </c>
      <c r="R66" s="6">
        <v>1.8110770276274879</v>
      </c>
      <c r="S66" s="6">
        <f>MAX(S35,AC35)</f>
        <v>2.1679483388678804</v>
      </c>
      <c r="T66" s="6">
        <v>4.7085029467974246</v>
      </c>
      <c r="U66" s="6">
        <v>0.97467943448089855</v>
      </c>
      <c r="V66" s="6">
        <v>3.004995840263343</v>
      </c>
      <c r="W66" s="6">
        <v>3.9127995093027756</v>
      </c>
      <c r="X66" s="6">
        <v>5.5027265968790458</v>
      </c>
      <c r="Y66" s="6">
        <v>4.8124837662063866</v>
      </c>
      <c r="Z66" s="6">
        <v>2.6739483914241911</v>
      </c>
      <c r="AA66" s="6">
        <v>2.4269322199023238</v>
      </c>
      <c r="AB66" s="6">
        <v>1.5394804318340705</v>
      </c>
      <c r="AC66" s="6">
        <v>2.5278449319529122</v>
      </c>
      <c r="AD66" s="6">
        <v>2.7477263328068191</v>
      </c>
      <c r="AE66" s="6">
        <v>3.3045423283716659</v>
      </c>
      <c r="AF66" s="6">
        <v>4.7339201514178528</v>
      </c>
      <c r="AG66" s="6">
        <v>3.2403703492039311</v>
      </c>
      <c r="AH66" s="6">
        <v>4.1364235759892898</v>
      </c>
      <c r="AI66" s="6">
        <v>3.2588341473600666</v>
      </c>
      <c r="AK66" s="6">
        <f>MIN(J66:AI66,K67:AI67,L68:AI68,M69:AI69,N70:AI70,O71:AI71,P72:AI72,Q73:AI73,R74:AI74,S75:AI75,T76:AI76,U77:AI77,V78:AI78,W79:AI79,X80:AI80,Y81:AI81,Z82:AI82,AA83:AI83,AB84:AI84,AC85:AI85,AD86:AI86,AE87:AI87,AF88:AI88,AG89:AI89,AH90,AI90,AI91)</f>
        <v>0.57445626465380617</v>
      </c>
    </row>
    <row r="67" spans="8:37" x14ac:dyDescent="0.25">
      <c r="H67" t="s">
        <v>22</v>
      </c>
      <c r="I67" s="14">
        <v>2.9478805945967372</v>
      </c>
      <c r="J67" s="12">
        <v>0</v>
      </c>
      <c r="K67" s="6">
        <v>2.0248456731316575</v>
      </c>
      <c r="L67" s="6">
        <v>3.0099833886584846</v>
      </c>
      <c r="M67" s="6">
        <v>1.2000000000000017</v>
      </c>
      <c r="N67" s="6">
        <v>3.1606961258558233</v>
      </c>
      <c r="O67" s="6">
        <v>1.6911534525287792</v>
      </c>
      <c r="P67" s="6">
        <v>2.1725560982400451</v>
      </c>
      <c r="Q67" s="6">
        <v>2.1213203435596424</v>
      </c>
      <c r="R67" s="6">
        <v>1.4594519519326408</v>
      </c>
      <c r="S67" s="6">
        <f t="shared" ref="S67:S75" si="85">MAX(S36,AC36)</f>
        <v>1.2609520212918501</v>
      </c>
      <c r="T67" s="6">
        <v>2.0639767440550294</v>
      </c>
      <c r="U67" s="6">
        <v>2.2583179581272437</v>
      </c>
      <c r="V67" s="6">
        <v>4.3104524124504611</v>
      </c>
      <c r="W67" s="6">
        <v>3.7094473981982845</v>
      </c>
      <c r="X67" s="6">
        <v>3.3451457367355473</v>
      </c>
      <c r="Y67" s="6">
        <v>2.5709920264364867</v>
      </c>
      <c r="Z67" s="6">
        <v>1.2409673645990822</v>
      </c>
      <c r="AA67" s="6">
        <v>1.3856406460551005</v>
      </c>
      <c r="AB67" s="6">
        <v>1.8330302779823351</v>
      </c>
      <c r="AC67" s="6">
        <v>1.5620499351813326</v>
      </c>
      <c r="AD67" s="6">
        <v>1.8439088914585786</v>
      </c>
      <c r="AE67" s="6">
        <v>1.1874342087037935</v>
      </c>
      <c r="AF67" s="6">
        <v>2.3237900077244507</v>
      </c>
      <c r="AG67" s="6">
        <v>1.6093476939431104</v>
      </c>
      <c r="AH67" s="6">
        <v>1.9390719429665326</v>
      </c>
      <c r="AI67" s="6">
        <v>1.5588457268119893</v>
      </c>
    </row>
    <row r="68" spans="8:37" x14ac:dyDescent="0.25">
      <c r="H68" t="s">
        <v>51</v>
      </c>
      <c r="I68" s="14">
        <v>1.0862780491200252</v>
      </c>
      <c r="J68" s="6">
        <v>2.0248456731316575</v>
      </c>
      <c r="K68" s="12">
        <v>0</v>
      </c>
      <c r="L68" s="6">
        <v>1.3820274961085275</v>
      </c>
      <c r="M68" s="6">
        <v>1.0440306508910515</v>
      </c>
      <c r="N68" s="6">
        <v>1.4212670403551917</v>
      </c>
      <c r="O68" s="6">
        <v>2.5219040425837003</v>
      </c>
      <c r="P68" s="6">
        <v>1.6970562748477114</v>
      </c>
      <c r="Q68" s="6">
        <v>2.2803508501982739</v>
      </c>
      <c r="R68" s="6">
        <v>0.94868329805051377</v>
      </c>
      <c r="S68" s="6">
        <f t="shared" si="85"/>
        <v>1.4798648586948688</v>
      </c>
      <c r="T68" s="6">
        <v>3.8444765573482154</v>
      </c>
      <c r="U68" s="6">
        <v>0.58309518948452854</v>
      </c>
      <c r="V68" s="6">
        <v>3.2832910318763968</v>
      </c>
      <c r="W68" s="6">
        <v>3.6796738985948205</v>
      </c>
      <c r="X68" s="6">
        <v>4.6786750261158341</v>
      </c>
      <c r="Y68" s="6">
        <v>3.8561638969317666</v>
      </c>
      <c r="Z68" s="6">
        <v>1.7578395831246925</v>
      </c>
      <c r="AA68" s="6">
        <v>1.6431676725154987</v>
      </c>
      <c r="AB68" s="6">
        <v>1.0099504938362103</v>
      </c>
      <c r="AC68" s="6">
        <v>1.7888543819998317</v>
      </c>
      <c r="AD68" s="6">
        <v>2.3151673805580431</v>
      </c>
      <c r="AE68" s="6">
        <v>2.4637369989509836</v>
      </c>
      <c r="AF68" s="6">
        <v>3.8392707640904917</v>
      </c>
      <c r="AG68" s="6">
        <v>2.5357444666211904</v>
      </c>
      <c r="AH68" s="6">
        <v>3.3970575502926041</v>
      </c>
      <c r="AI68" s="6">
        <v>2.5119713374160915</v>
      </c>
    </row>
    <row r="69" spans="8:37" x14ac:dyDescent="0.25">
      <c r="H69" t="s">
        <v>24</v>
      </c>
      <c r="I69" s="14">
        <v>1.2041594578792296</v>
      </c>
      <c r="J69" s="6">
        <v>3.0099833886584846</v>
      </c>
      <c r="K69" s="6">
        <v>1.3820274961085275</v>
      </c>
      <c r="L69" s="12">
        <v>0</v>
      </c>
      <c r="M69" s="6">
        <v>2.1771541057077251</v>
      </c>
      <c r="N69" s="6">
        <v>1.5652475842498506</v>
      </c>
      <c r="O69" s="6">
        <v>3.1559467676119031</v>
      </c>
      <c r="P69" s="6">
        <v>2.5651510676761315</v>
      </c>
      <c r="Q69" s="6">
        <v>3.3256578296631791</v>
      </c>
      <c r="R69" s="6">
        <v>2.0322401432901613</v>
      </c>
      <c r="S69" s="6">
        <f t="shared" si="85"/>
        <v>2.3173260452512916</v>
      </c>
      <c r="T69" s="6">
        <v>4.8311489316724678</v>
      </c>
      <c r="U69" s="6">
        <v>1.174734012447074</v>
      </c>
      <c r="V69" s="6">
        <v>3.4322004603460994</v>
      </c>
      <c r="W69" s="6">
        <v>4.3931765272977623</v>
      </c>
      <c r="X69" s="6">
        <v>5.8077534382926448</v>
      </c>
      <c r="Y69" s="6">
        <v>4.8218253804964792</v>
      </c>
      <c r="Z69" s="6">
        <v>2.4331050121192925</v>
      </c>
      <c r="AA69" s="6">
        <v>2.1540659228538064</v>
      </c>
      <c r="AB69" s="6">
        <v>1.3711309200802118</v>
      </c>
      <c r="AC69" s="6">
        <v>2.4124676163629677</v>
      </c>
      <c r="AD69" s="6">
        <v>3.0033314835362428</v>
      </c>
      <c r="AE69" s="6">
        <v>3.217141588429087</v>
      </c>
      <c r="AF69" s="6">
        <v>4.4294469180700222</v>
      </c>
      <c r="AG69" s="6">
        <v>3.4684290392049264</v>
      </c>
      <c r="AH69" s="6">
        <v>4.3243496620879327</v>
      </c>
      <c r="AI69" s="6">
        <v>3.5142566781611175</v>
      </c>
    </row>
    <row r="70" spans="8:37" x14ac:dyDescent="0.25">
      <c r="H70" t="s">
        <v>25</v>
      </c>
      <c r="I70" s="14">
        <v>1.8788294228055937</v>
      </c>
      <c r="J70" s="6">
        <v>1.2000000000000017</v>
      </c>
      <c r="K70" s="6">
        <v>1.0440306508910515</v>
      </c>
      <c r="L70" s="6">
        <v>2.1771541057077251</v>
      </c>
      <c r="M70" s="12">
        <v>0</v>
      </c>
      <c r="N70" s="6">
        <v>2.0663978319771821</v>
      </c>
      <c r="O70" s="6">
        <v>1.6911534525287779</v>
      </c>
      <c r="P70" s="6">
        <v>1.9899748742132419</v>
      </c>
      <c r="Q70" s="6">
        <v>2.222611077089288</v>
      </c>
      <c r="R70" s="13">
        <v>0.57445626465380617</v>
      </c>
      <c r="S70" s="6">
        <f t="shared" si="85"/>
        <v>1.1445523142259586</v>
      </c>
      <c r="T70" s="6">
        <v>3.1527765540868908</v>
      </c>
      <c r="U70" s="6">
        <v>1.4628738838327793</v>
      </c>
      <c r="V70" s="6">
        <v>3.8807215823864483</v>
      </c>
      <c r="W70" s="6">
        <v>3.7735924528226445</v>
      </c>
      <c r="X70" s="6">
        <v>4.1460824883255789</v>
      </c>
      <c r="Y70" s="6">
        <v>3.3481338085566432</v>
      </c>
      <c r="Z70" s="6">
        <v>1.3490737563232065</v>
      </c>
      <c r="AA70" s="6">
        <v>1.2489995996796814</v>
      </c>
      <c r="AB70" s="6">
        <v>1.1489125293076059</v>
      </c>
      <c r="AC70" s="6">
        <v>1.7888543819998348</v>
      </c>
      <c r="AD70" s="6">
        <v>1.9183326093250854</v>
      </c>
      <c r="AE70" s="6">
        <v>2.0322401432901605</v>
      </c>
      <c r="AF70" s="6">
        <v>3.3882148692194858</v>
      </c>
      <c r="AG70" s="6">
        <v>2.0856653614614209</v>
      </c>
      <c r="AH70" s="6">
        <v>2.8284271247461907</v>
      </c>
      <c r="AI70" s="6">
        <v>2.142428528562855</v>
      </c>
    </row>
    <row r="71" spans="8:37" x14ac:dyDescent="0.25">
      <c r="H71" t="s">
        <v>26</v>
      </c>
      <c r="I71" s="14">
        <v>0.58309518948452854</v>
      </c>
      <c r="J71" s="6">
        <v>3.1606961258558233</v>
      </c>
      <c r="K71" s="6">
        <v>1.4212670403551917</v>
      </c>
      <c r="L71" s="6">
        <v>1.5652475842498506</v>
      </c>
      <c r="M71" s="6">
        <v>2.0663978319771821</v>
      </c>
      <c r="N71" s="12">
        <v>0</v>
      </c>
      <c r="O71" s="6">
        <v>3.1032241298365828</v>
      </c>
      <c r="P71" s="6">
        <v>2.7694764848252453</v>
      </c>
      <c r="Q71" s="6">
        <v>3.1606961258558224</v>
      </c>
      <c r="R71" s="6">
        <v>2.0832666655999699</v>
      </c>
      <c r="S71" s="6">
        <f t="shared" si="85"/>
        <v>2.336664289109585</v>
      </c>
      <c r="T71" s="6">
        <v>4.9061186288144336</v>
      </c>
      <c r="U71" s="6">
        <v>1.4177446878757816</v>
      </c>
      <c r="V71" s="6">
        <v>3.0116440692751163</v>
      </c>
      <c r="W71" s="6">
        <v>3.9408120990476103</v>
      </c>
      <c r="X71" s="6">
        <v>5.7166423711825836</v>
      </c>
      <c r="Y71" s="6">
        <v>5.1826634079399749</v>
      </c>
      <c r="Z71" s="6">
        <v>3.0512292604784736</v>
      </c>
      <c r="AA71" s="6">
        <v>2.5980762113533196</v>
      </c>
      <c r="AB71" s="6">
        <v>1.7860571099491787</v>
      </c>
      <c r="AC71" s="6">
        <v>2.8372521918222233</v>
      </c>
      <c r="AD71" s="6">
        <v>2.7367864366808021</v>
      </c>
      <c r="AE71" s="6">
        <v>3.5468295701936423</v>
      </c>
      <c r="AF71" s="6">
        <v>5.0507425196697584</v>
      </c>
      <c r="AG71" s="6">
        <v>3.3286633954186473</v>
      </c>
      <c r="AH71" s="6">
        <v>4.2953463189829071</v>
      </c>
      <c r="AI71" s="6">
        <v>3.4727510708370684</v>
      </c>
    </row>
    <row r="72" spans="8:37" x14ac:dyDescent="0.25">
      <c r="H72" t="s">
        <v>27</v>
      </c>
      <c r="I72" s="14">
        <v>3.1288975694324059</v>
      </c>
      <c r="J72" s="6">
        <v>1.6911534525287792</v>
      </c>
      <c r="K72" s="6">
        <v>2.5219040425837003</v>
      </c>
      <c r="L72" s="6">
        <v>3.1559467676119031</v>
      </c>
      <c r="M72" s="6">
        <v>1.6911534525287779</v>
      </c>
      <c r="N72" s="6">
        <v>3.1032241298365828</v>
      </c>
      <c r="O72" s="12">
        <v>0</v>
      </c>
      <c r="P72" s="6">
        <v>3.475629439396557</v>
      </c>
      <c r="Q72" s="6">
        <v>3.4583232931581183</v>
      </c>
      <c r="R72" s="6">
        <v>2.095232683975699</v>
      </c>
      <c r="S72" s="6">
        <f t="shared" si="85"/>
        <v>1.894729532149646</v>
      </c>
      <c r="T72" s="6">
        <v>3.319638534539568</v>
      </c>
      <c r="U72" s="6">
        <v>2.8460498941515433</v>
      </c>
      <c r="V72" s="6">
        <v>4.9457052075512946</v>
      </c>
      <c r="W72" s="6">
        <v>4.6454278597347773</v>
      </c>
      <c r="X72" s="6">
        <v>4.7381430961928546</v>
      </c>
      <c r="Y72" s="6">
        <v>4.0583247775406068</v>
      </c>
      <c r="Z72" s="6">
        <v>2.2494443758404006</v>
      </c>
      <c r="AA72" s="6">
        <v>1.6062378404209043</v>
      </c>
      <c r="AB72" s="6">
        <v>1.9849433241279211</v>
      </c>
      <c r="AC72" s="6">
        <v>2.7568097504180473</v>
      </c>
      <c r="AD72" s="6">
        <v>2.0396078054371132</v>
      </c>
      <c r="AE72" s="6">
        <v>2.5278449319529104</v>
      </c>
      <c r="AF72" s="6">
        <v>3.6083237105337456</v>
      </c>
      <c r="AG72" s="6">
        <v>2.5903667693977246</v>
      </c>
      <c r="AH72" s="6">
        <v>3.095157508108433</v>
      </c>
      <c r="AI72" s="6">
        <v>2.9715315916207272</v>
      </c>
    </row>
    <row r="73" spans="8:37" x14ac:dyDescent="0.25">
      <c r="H73" t="s">
        <v>28</v>
      </c>
      <c r="I73" s="14">
        <v>2.3811761799581324</v>
      </c>
      <c r="J73" s="6">
        <v>2.1725560982400451</v>
      </c>
      <c r="K73" s="6">
        <v>1.6970562748477114</v>
      </c>
      <c r="L73" s="6">
        <v>2.5651510676761315</v>
      </c>
      <c r="M73" s="6">
        <v>1.9899748742132419</v>
      </c>
      <c r="N73" s="6">
        <v>2.7694764848252453</v>
      </c>
      <c r="O73" s="6">
        <v>3.475629439396557</v>
      </c>
      <c r="P73" s="12">
        <v>0</v>
      </c>
      <c r="Q73" s="6">
        <v>1.1045361017187294</v>
      </c>
      <c r="R73" s="6">
        <v>1.7058722109231974</v>
      </c>
      <c r="S73" s="6">
        <f t="shared" si="85"/>
        <v>1.9000000000000008</v>
      </c>
      <c r="T73" s="6">
        <v>3.2093613071762452</v>
      </c>
      <c r="U73" s="6">
        <v>1.6370705543744886</v>
      </c>
      <c r="V73" s="6">
        <v>3.0822070014844885</v>
      </c>
      <c r="W73" s="6">
        <v>2.8809720581775919</v>
      </c>
      <c r="X73" s="6">
        <v>3.5142566781611211</v>
      </c>
      <c r="Y73" s="6">
        <v>2.9580398915498076</v>
      </c>
      <c r="Z73" s="6">
        <v>2.0199009876724152</v>
      </c>
      <c r="AA73" s="6">
        <v>2.2671568097509263</v>
      </c>
      <c r="AB73" s="6">
        <v>2.3194827009486412</v>
      </c>
      <c r="AC73" s="6">
        <v>1.4071247279470331</v>
      </c>
      <c r="AD73" s="6">
        <v>2.8530685235374236</v>
      </c>
      <c r="AE73" s="6">
        <v>2.0223748416156719</v>
      </c>
      <c r="AF73" s="6">
        <v>3.1240998703626648</v>
      </c>
      <c r="AG73" s="6">
        <v>2.0904544960366911</v>
      </c>
      <c r="AH73" s="6">
        <v>2.9291637031753663</v>
      </c>
      <c r="AI73" s="6">
        <v>1.8303005217723152</v>
      </c>
    </row>
    <row r="74" spans="8:37" x14ac:dyDescent="0.25">
      <c r="H74" t="s">
        <v>29</v>
      </c>
      <c r="I74" s="14">
        <v>2.9308701779505713</v>
      </c>
      <c r="J74" s="6">
        <v>2.1213203435596424</v>
      </c>
      <c r="K74" s="6">
        <v>2.2803508501982739</v>
      </c>
      <c r="L74" s="6">
        <v>3.3256578296631791</v>
      </c>
      <c r="M74" s="6">
        <v>2.222611077089288</v>
      </c>
      <c r="N74" s="6">
        <v>3.1606961258558224</v>
      </c>
      <c r="O74" s="6">
        <v>3.4583232931581183</v>
      </c>
      <c r="P74" s="6">
        <v>1.1045361017187294</v>
      </c>
      <c r="Q74" s="12">
        <v>0</v>
      </c>
      <c r="R74" s="6">
        <v>2.1517434791350003</v>
      </c>
      <c r="S74" s="6">
        <f t="shared" si="85"/>
        <v>2.0174241001832027</v>
      </c>
      <c r="T74" s="6">
        <v>2.6</v>
      </c>
      <c r="U74" s="6">
        <v>2.2583179581272419</v>
      </c>
      <c r="V74" s="6">
        <v>2.9966648127543398</v>
      </c>
      <c r="W74" s="6">
        <v>2.0880613017821124</v>
      </c>
      <c r="X74" s="6">
        <v>2.7549954627911832</v>
      </c>
      <c r="Y74" s="6">
        <v>2.951270912674739</v>
      </c>
      <c r="Z74" s="6">
        <v>2.5573423705088825</v>
      </c>
      <c r="AA74" s="6">
        <v>2.5729360660537197</v>
      </c>
      <c r="AB74" s="6">
        <v>2.7676705006196101</v>
      </c>
      <c r="AC74" s="6">
        <v>1.5937377450509227</v>
      </c>
      <c r="AD74" s="6">
        <v>2.5495097567963922</v>
      </c>
      <c r="AE74" s="6">
        <v>1.8193405398660241</v>
      </c>
      <c r="AF74" s="6">
        <v>3.016620625799673</v>
      </c>
      <c r="AG74" s="6">
        <v>1.4106735979665879</v>
      </c>
      <c r="AH74" s="6">
        <v>2.2715633383201119</v>
      </c>
      <c r="AI74" s="6">
        <v>1.1958260743101394</v>
      </c>
    </row>
    <row r="75" spans="8:37" x14ac:dyDescent="0.25">
      <c r="H75" t="s">
        <v>30</v>
      </c>
      <c r="I75" s="14">
        <v>1.8110770276274879</v>
      </c>
      <c r="J75" s="6">
        <v>1.4594519519326408</v>
      </c>
      <c r="K75" s="6">
        <v>0.94868329805051377</v>
      </c>
      <c r="L75" s="6">
        <v>2.0322401432901613</v>
      </c>
      <c r="M75" s="13">
        <v>0.57445626465380617</v>
      </c>
      <c r="N75" s="6">
        <v>2.0832666655999699</v>
      </c>
      <c r="O75" s="6">
        <v>2.095232683975699</v>
      </c>
      <c r="P75" s="6">
        <v>1.7058722109231974</v>
      </c>
      <c r="Q75" s="6">
        <v>2.1517434791350003</v>
      </c>
      <c r="R75" s="12">
        <v>0</v>
      </c>
      <c r="S75" s="6">
        <f t="shared" si="85"/>
        <v>1.4212670403551877</v>
      </c>
      <c r="T75" s="6">
        <v>3.3719430600174709</v>
      </c>
      <c r="U75" s="6">
        <v>1.3820274961085279</v>
      </c>
      <c r="V75" s="6">
        <v>3.9025632602175713</v>
      </c>
      <c r="W75" s="6">
        <v>3.8613469152615676</v>
      </c>
      <c r="X75" s="6">
        <v>4.1665333311999309</v>
      </c>
      <c r="Y75" s="6">
        <v>3.2310988842806987</v>
      </c>
      <c r="Z75" s="6">
        <v>1.2288205727444497</v>
      </c>
      <c r="AA75" s="6">
        <v>1.2529964086141658</v>
      </c>
      <c r="AB75" s="6">
        <v>1.3453624047073747</v>
      </c>
      <c r="AC75" s="6">
        <v>1.8303005217723158</v>
      </c>
      <c r="AD75" s="6">
        <v>2.3895606290697047</v>
      </c>
      <c r="AE75" s="6">
        <v>2.1817424229271434</v>
      </c>
      <c r="AF75" s="6">
        <v>3.4539832078341073</v>
      </c>
      <c r="AG75" s="6">
        <v>2.249444375840397</v>
      </c>
      <c r="AH75" s="6">
        <v>3.1352830813181765</v>
      </c>
      <c r="AI75" s="6">
        <v>2.3194827009486385</v>
      </c>
    </row>
    <row r="76" spans="8:37" x14ac:dyDescent="0.25">
      <c r="H76" t="s">
        <v>52</v>
      </c>
      <c r="I76" s="14">
        <v>2.1679483388678804</v>
      </c>
      <c r="J76" s="6">
        <v>1.2609520212918501</v>
      </c>
      <c r="K76" s="6">
        <v>1.4798648586948688</v>
      </c>
      <c r="L76" s="6">
        <v>2.3173260452512916</v>
      </c>
      <c r="M76" s="6">
        <v>1.1445523142259586</v>
      </c>
      <c r="N76" s="6">
        <v>2.336664289109585</v>
      </c>
      <c r="O76" s="6">
        <v>1.894729532149646</v>
      </c>
      <c r="P76" s="6">
        <v>1.9000000000000008</v>
      </c>
      <c r="Q76" s="6">
        <v>2.0174241001832027</v>
      </c>
      <c r="R76" s="6">
        <v>1.4212670403551877</v>
      </c>
      <c r="S76" s="12">
        <v>0</v>
      </c>
      <c r="T76" s="6">
        <v>2.7730849247724128</v>
      </c>
      <c r="U76" s="6">
        <v>1.5198684153570616</v>
      </c>
      <c r="V76" s="6">
        <v>3.63455636907725</v>
      </c>
      <c r="W76" s="6">
        <v>3.4073450074801706</v>
      </c>
      <c r="X76" s="6">
        <v>3.939543120718445</v>
      </c>
      <c r="Y76" s="6">
        <v>3.5637059362410892</v>
      </c>
      <c r="Z76" s="6">
        <v>1.8466185312619345</v>
      </c>
      <c r="AA76" s="6">
        <v>1.2288205727444501</v>
      </c>
      <c r="AB76" s="6">
        <v>1.3076696830621983</v>
      </c>
      <c r="AC76" s="6">
        <v>1.2288205727444537</v>
      </c>
      <c r="AD76" s="6">
        <v>1.4933184523068124</v>
      </c>
      <c r="AE76" s="6">
        <v>1.4071247279470327</v>
      </c>
      <c r="AF76" s="6">
        <v>2.9444863728670914</v>
      </c>
      <c r="AG76" s="6">
        <v>1.5684387141358156</v>
      </c>
      <c r="AH76" s="6">
        <v>2.3769728648009476</v>
      </c>
      <c r="AI76" s="6">
        <v>1.7435595774162733</v>
      </c>
    </row>
    <row r="77" spans="8:37" x14ac:dyDescent="0.25">
      <c r="H77" t="s">
        <v>32</v>
      </c>
      <c r="I77" s="14">
        <v>4.7085029467974246</v>
      </c>
      <c r="J77" s="6">
        <v>2.0639767440550294</v>
      </c>
      <c r="K77" s="6">
        <v>3.8444765573482154</v>
      </c>
      <c r="L77" s="6">
        <v>4.8311489316724678</v>
      </c>
      <c r="M77" s="6">
        <v>3.1527765540868908</v>
      </c>
      <c r="N77" s="6">
        <v>4.9061186288144336</v>
      </c>
      <c r="O77" s="6">
        <v>3.319638534539568</v>
      </c>
      <c r="P77" s="6">
        <v>3.2093613071762452</v>
      </c>
      <c r="Q77" s="6">
        <v>2.6</v>
      </c>
      <c r="R77" s="6">
        <v>3.3719430600174709</v>
      </c>
      <c r="S77" s="6">
        <f>MAX(S46,AC46)</f>
        <v>2.7730849247724128</v>
      </c>
      <c r="T77" s="12">
        <v>0</v>
      </c>
      <c r="U77" s="6">
        <v>3.9191835884530852</v>
      </c>
      <c r="V77" s="6">
        <v>5.0139804546886717</v>
      </c>
      <c r="W77" s="6">
        <v>3.6193922141707731</v>
      </c>
      <c r="X77" s="6">
        <v>1.977371993328519</v>
      </c>
      <c r="Y77" s="6">
        <v>2.3345235059857488</v>
      </c>
      <c r="Z77" s="6">
        <v>2.9999999999999969</v>
      </c>
      <c r="AA77" s="6">
        <v>3.2310988842807</v>
      </c>
      <c r="AB77" s="6">
        <v>3.7040518354904255</v>
      </c>
      <c r="AC77" s="6">
        <v>2.6153393661244029</v>
      </c>
      <c r="AD77" s="6">
        <v>2.8142494558940592</v>
      </c>
      <c r="AE77" s="6">
        <v>1.7406895185529196</v>
      </c>
      <c r="AF77" s="6">
        <v>1.7492855684535926</v>
      </c>
      <c r="AG77" s="6">
        <v>2.03224014329016</v>
      </c>
      <c r="AH77" s="6">
        <v>1.0295630140987029</v>
      </c>
      <c r="AI77" s="6">
        <v>1.6703293088490068</v>
      </c>
    </row>
    <row r="78" spans="8:37" x14ac:dyDescent="0.25">
      <c r="H78" t="s">
        <v>33</v>
      </c>
      <c r="I78" s="14">
        <v>0.97467943448089855</v>
      </c>
      <c r="J78" s="6">
        <v>2.2583179581272437</v>
      </c>
      <c r="K78" s="6">
        <v>0.58309518948452854</v>
      </c>
      <c r="L78" s="6">
        <v>1.174734012447074</v>
      </c>
      <c r="M78" s="6">
        <v>1.4628738838327793</v>
      </c>
      <c r="N78" s="6">
        <v>1.4177446878757816</v>
      </c>
      <c r="O78" s="6">
        <v>2.8460498941515433</v>
      </c>
      <c r="P78" s="6">
        <v>1.6370705543744886</v>
      </c>
      <c r="Q78" s="6">
        <v>2.2583179581272419</v>
      </c>
      <c r="R78" s="6">
        <v>1.3820274961085279</v>
      </c>
      <c r="S78" s="6">
        <f t="shared" ref="S78:S85" si="86">MAX(S47,AC47)</f>
        <v>1.5198684153570616</v>
      </c>
      <c r="T78" s="6">
        <v>3.9191835884530852</v>
      </c>
      <c r="U78" s="12">
        <v>0</v>
      </c>
      <c r="V78" s="6">
        <v>2.8530685235374174</v>
      </c>
      <c r="W78" s="6">
        <v>3.4438350715445143</v>
      </c>
      <c r="X78" s="6">
        <v>4.7864391775097301</v>
      </c>
      <c r="Y78" s="6">
        <v>4.0484564959994325</v>
      </c>
      <c r="Z78" s="6">
        <v>1.9748417658131523</v>
      </c>
      <c r="AA78" s="6">
        <v>1.8708286933869722</v>
      </c>
      <c r="AB78" s="6">
        <v>1.0677078252031342</v>
      </c>
      <c r="AC78" s="6">
        <v>1.5937377450509245</v>
      </c>
      <c r="AD78" s="6">
        <v>2.2671568097509267</v>
      </c>
      <c r="AE78" s="6">
        <v>2.4310491562286458</v>
      </c>
      <c r="AF78" s="6">
        <v>3.8026306683663091</v>
      </c>
      <c r="AG78" s="6">
        <v>2.5709920264364867</v>
      </c>
      <c r="AH78" s="6">
        <v>3.3734255586866002</v>
      </c>
      <c r="AI78" s="6">
        <v>2.4718414188616546</v>
      </c>
    </row>
    <row r="79" spans="8:37" x14ac:dyDescent="0.25">
      <c r="H79" t="s">
        <v>35</v>
      </c>
      <c r="I79" s="14">
        <v>3.004995840263343</v>
      </c>
      <c r="J79" s="6">
        <v>4.3104524124504611</v>
      </c>
      <c r="K79" s="6">
        <v>3.2832910318763968</v>
      </c>
      <c r="L79" s="6">
        <v>3.4322004603460994</v>
      </c>
      <c r="M79" s="6">
        <v>3.8807215823864483</v>
      </c>
      <c r="N79" s="6">
        <v>3.0116440692751163</v>
      </c>
      <c r="O79" s="6">
        <v>4.9457052075512946</v>
      </c>
      <c r="P79" s="6">
        <v>3.0822070014844885</v>
      </c>
      <c r="Q79" s="6">
        <v>2.9966648127543398</v>
      </c>
      <c r="R79" s="6">
        <v>3.9025632602175713</v>
      </c>
      <c r="S79" s="6">
        <f t="shared" si="86"/>
        <v>3.63455636907725</v>
      </c>
      <c r="T79" s="6">
        <v>5.0139804546886717</v>
      </c>
      <c r="U79" s="6">
        <v>2.8530685235374174</v>
      </c>
      <c r="V79" s="12">
        <v>0</v>
      </c>
      <c r="W79" s="6">
        <v>2.1213203435596464</v>
      </c>
      <c r="X79" s="6">
        <v>5.4506880299646596</v>
      </c>
      <c r="Y79" s="6">
        <v>5.7922361830298303</v>
      </c>
      <c r="Z79" s="6">
        <v>4.5387222871640862</v>
      </c>
      <c r="AA79" s="6">
        <v>4.1158231254513353</v>
      </c>
      <c r="AB79" s="6">
        <v>3.6027767069303627</v>
      </c>
      <c r="AC79" s="6">
        <v>3.0983866769659305</v>
      </c>
      <c r="AD79" s="6">
        <v>3.364520768252143</v>
      </c>
      <c r="AE79" s="6">
        <v>3.8301436004411111</v>
      </c>
      <c r="AF79" s="6">
        <v>5.1439284598446759</v>
      </c>
      <c r="AG79" s="6">
        <v>3.4394767043839667</v>
      </c>
      <c r="AH79" s="6">
        <v>4.1976183723630722</v>
      </c>
      <c r="AI79" s="6">
        <v>3.4249087579087427</v>
      </c>
    </row>
    <row r="80" spans="8:37" x14ac:dyDescent="0.25">
      <c r="H80" t="s">
        <v>36</v>
      </c>
      <c r="I80" s="14">
        <v>3.9127995093027756</v>
      </c>
      <c r="J80" s="6">
        <v>3.7094473981982845</v>
      </c>
      <c r="K80" s="6">
        <v>3.6796738985948205</v>
      </c>
      <c r="L80" s="6">
        <v>4.3931765272977623</v>
      </c>
      <c r="M80" s="6">
        <v>3.7735924528226445</v>
      </c>
      <c r="N80" s="6">
        <v>3.9408120990476103</v>
      </c>
      <c r="O80" s="6">
        <v>4.6454278597347773</v>
      </c>
      <c r="P80" s="6">
        <v>2.8809720581775919</v>
      </c>
      <c r="Q80" s="6">
        <v>2.0880613017821124</v>
      </c>
      <c r="R80" s="6">
        <v>3.8613469152615676</v>
      </c>
      <c r="S80" s="6">
        <f t="shared" si="86"/>
        <v>3.4073450074801706</v>
      </c>
      <c r="T80" s="6">
        <v>3.6193922141707731</v>
      </c>
      <c r="U80" s="6">
        <v>3.4438350715445143</v>
      </c>
      <c r="V80" s="6">
        <v>2.1213203435596464</v>
      </c>
      <c r="W80" s="12">
        <v>0</v>
      </c>
      <c r="X80" s="6">
        <v>3.7188707963574097</v>
      </c>
      <c r="Y80" s="6">
        <v>4.7780749261601159</v>
      </c>
      <c r="Z80" s="6">
        <v>4.3680659335683121</v>
      </c>
      <c r="AA80" s="6">
        <v>3.9924929555354285</v>
      </c>
      <c r="AB80" s="6">
        <v>3.9774363602702709</v>
      </c>
      <c r="AC80" s="6">
        <v>2.8390139133156773</v>
      </c>
      <c r="AD80" s="6">
        <v>3.0430248109405897</v>
      </c>
      <c r="AE80" s="6">
        <v>3.0610455730027932</v>
      </c>
      <c r="AF80" s="6">
        <v>4.190465367951397</v>
      </c>
      <c r="AG80" s="6">
        <v>2.3473389188611011</v>
      </c>
      <c r="AH80" s="6">
        <v>2.9461839725312502</v>
      </c>
      <c r="AI80" s="6">
        <v>2.3895606290697073</v>
      </c>
    </row>
    <row r="81" spans="8:36" x14ac:dyDescent="0.25">
      <c r="H81" t="s">
        <v>37</v>
      </c>
      <c r="I81" s="14">
        <v>5.5027265968790458</v>
      </c>
      <c r="J81" s="6">
        <v>3.3451457367355473</v>
      </c>
      <c r="K81" s="6">
        <v>4.6786750261158341</v>
      </c>
      <c r="L81" s="6">
        <v>5.8077534382926448</v>
      </c>
      <c r="M81" s="6">
        <v>4.1460824883255789</v>
      </c>
      <c r="N81" s="6">
        <v>5.7166423711825836</v>
      </c>
      <c r="O81" s="6">
        <v>4.7381430961928546</v>
      </c>
      <c r="P81" s="6">
        <v>3.5142566781611211</v>
      </c>
      <c r="Q81" s="6">
        <v>2.7549954627911832</v>
      </c>
      <c r="R81" s="6">
        <v>4.1665333311999309</v>
      </c>
      <c r="S81" s="6">
        <f t="shared" si="86"/>
        <v>3.939543120718445</v>
      </c>
      <c r="T81" s="6">
        <v>1.977371993328519</v>
      </c>
      <c r="U81" s="6">
        <v>4.7864391775097301</v>
      </c>
      <c r="V81" s="6">
        <v>5.4506880299646596</v>
      </c>
      <c r="W81" s="6">
        <v>3.7188707963574097</v>
      </c>
      <c r="X81" s="12">
        <v>0</v>
      </c>
      <c r="Y81" s="6">
        <v>2.3579652245103211</v>
      </c>
      <c r="Z81" s="6">
        <v>4.0459856648287813</v>
      </c>
      <c r="AA81" s="6">
        <v>4.3600458713183263</v>
      </c>
      <c r="AB81" s="6">
        <v>4.9325449820554104</v>
      </c>
      <c r="AC81" s="6">
        <v>3.6592348927063987</v>
      </c>
      <c r="AD81" s="6">
        <v>4.2461747491124289</v>
      </c>
      <c r="AE81" s="6">
        <v>3.0692018506445602</v>
      </c>
      <c r="AF81" s="6">
        <v>3.0248966924508394</v>
      </c>
      <c r="AG81" s="6">
        <v>2.8879058156387303</v>
      </c>
      <c r="AH81" s="6">
        <v>2.5903667693977273</v>
      </c>
      <c r="AI81" s="6">
        <v>2.6038433132583081</v>
      </c>
    </row>
    <row r="82" spans="8:36" x14ac:dyDescent="0.25">
      <c r="H82" t="s">
        <v>38</v>
      </c>
      <c r="I82" s="14">
        <v>4.8124837662063866</v>
      </c>
      <c r="J82" s="6">
        <v>2.5709920264364867</v>
      </c>
      <c r="K82" s="6">
        <v>3.8561638969317666</v>
      </c>
      <c r="L82" s="6">
        <v>4.8218253804964792</v>
      </c>
      <c r="M82" s="6">
        <v>3.3481338085566432</v>
      </c>
      <c r="N82" s="6">
        <v>5.1826634079399749</v>
      </c>
      <c r="O82" s="6">
        <v>4.0583247775406068</v>
      </c>
      <c r="P82" s="6">
        <v>2.9580398915498076</v>
      </c>
      <c r="Q82" s="6">
        <v>2.951270912674739</v>
      </c>
      <c r="R82" s="6">
        <v>3.2310988842806987</v>
      </c>
      <c r="S82" s="6">
        <f t="shared" si="86"/>
        <v>3.5637059362410892</v>
      </c>
      <c r="T82" s="6">
        <v>2.3345235059857488</v>
      </c>
      <c r="U82" s="6">
        <v>4.0484564959994325</v>
      </c>
      <c r="V82" s="6">
        <v>5.7922361830298303</v>
      </c>
      <c r="W82" s="6">
        <v>4.7780749261601159</v>
      </c>
      <c r="X82" s="6">
        <v>2.3579652245103211</v>
      </c>
      <c r="Y82" s="12">
        <v>0</v>
      </c>
      <c r="Z82" s="6">
        <v>2.5903667693977219</v>
      </c>
      <c r="AA82" s="6">
        <v>3.4942810419312251</v>
      </c>
      <c r="AB82" s="6">
        <v>4.0360872141221131</v>
      </c>
      <c r="AC82" s="6">
        <v>3.1480152477394401</v>
      </c>
      <c r="AD82" s="6">
        <v>4.1892720131306831</v>
      </c>
      <c r="AE82" s="6">
        <v>2.6981475126464081</v>
      </c>
      <c r="AF82" s="6">
        <v>2.3345235059857505</v>
      </c>
      <c r="AG82" s="6">
        <v>3.2218007387174024</v>
      </c>
      <c r="AH82" s="6">
        <v>3.0049958402633448</v>
      </c>
      <c r="AI82" s="6">
        <v>2.7531799795872383</v>
      </c>
    </row>
    <row r="83" spans="8:36" x14ac:dyDescent="0.25">
      <c r="H83" t="s">
        <v>39</v>
      </c>
      <c r="I83" s="14">
        <v>2.6739483914241911</v>
      </c>
      <c r="J83" s="6">
        <v>1.2409673645990822</v>
      </c>
      <c r="K83" s="6">
        <v>1.7578395831246925</v>
      </c>
      <c r="L83" s="6">
        <v>2.4331050121192925</v>
      </c>
      <c r="M83" s="6">
        <v>1.3490737563232065</v>
      </c>
      <c r="N83" s="6">
        <v>3.0512292604784736</v>
      </c>
      <c r="O83" s="6">
        <v>2.2494443758404006</v>
      </c>
      <c r="P83" s="6">
        <v>2.0199009876724152</v>
      </c>
      <c r="Q83" s="6">
        <v>2.5573423705088825</v>
      </c>
      <c r="R83" s="6">
        <v>1.2288205727444497</v>
      </c>
      <c r="S83" s="6">
        <f t="shared" si="86"/>
        <v>1.8466185312619345</v>
      </c>
      <c r="T83" s="6">
        <v>2.9999999999999969</v>
      </c>
      <c r="U83" s="6">
        <v>1.9748417658131523</v>
      </c>
      <c r="V83" s="6">
        <v>4.5387222871640862</v>
      </c>
      <c r="W83" s="6">
        <v>4.3680659335683121</v>
      </c>
      <c r="X83" s="6">
        <v>4.0459856648287813</v>
      </c>
      <c r="Y83" s="6">
        <v>2.5903667693977219</v>
      </c>
      <c r="Z83" s="12">
        <v>0</v>
      </c>
      <c r="AA83" s="6">
        <v>1.3784048752090197</v>
      </c>
      <c r="AB83" s="6">
        <v>1.6309506430300098</v>
      </c>
      <c r="AC83" s="6">
        <v>1.7492855684535926</v>
      </c>
      <c r="AD83" s="6">
        <v>2.672077843177477</v>
      </c>
      <c r="AE83" s="6">
        <v>1.8627936010197159</v>
      </c>
      <c r="AF83" s="6">
        <v>2.6419689627245777</v>
      </c>
      <c r="AG83" s="6">
        <v>2.5357444666211921</v>
      </c>
      <c r="AH83" s="6">
        <v>2.9461839725312444</v>
      </c>
      <c r="AI83" s="6">
        <v>2.3515952032609664</v>
      </c>
    </row>
    <row r="84" spans="8:36" x14ac:dyDescent="0.25">
      <c r="H84" t="s">
        <v>40</v>
      </c>
      <c r="I84" s="14">
        <v>2.4269322199023238</v>
      </c>
      <c r="J84" s="6">
        <v>1.3856406460551005</v>
      </c>
      <c r="K84" s="6">
        <v>1.6431676725154987</v>
      </c>
      <c r="L84" s="6">
        <v>2.1540659228538064</v>
      </c>
      <c r="M84" s="6">
        <v>1.2489995996796814</v>
      </c>
      <c r="N84" s="6">
        <v>2.5980762113533196</v>
      </c>
      <c r="O84" s="6">
        <v>1.6062378404209043</v>
      </c>
      <c r="P84" s="6">
        <v>2.2671568097509263</v>
      </c>
      <c r="Q84" s="6">
        <v>2.5729360660537197</v>
      </c>
      <c r="R84" s="6">
        <v>1.2529964086141658</v>
      </c>
      <c r="S84" s="6">
        <f t="shared" si="86"/>
        <v>1.2288205727444501</v>
      </c>
      <c r="T84" s="6">
        <v>3.2310988842807</v>
      </c>
      <c r="U84" s="6">
        <v>1.8708286933869722</v>
      </c>
      <c r="V84" s="6">
        <v>4.1158231254513353</v>
      </c>
      <c r="W84" s="6">
        <v>3.9924929555354285</v>
      </c>
      <c r="X84" s="6">
        <v>4.3600458713183263</v>
      </c>
      <c r="Y84" s="6">
        <v>3.4942810419312251</v>
      </c>
      <c r="Z84" s="6">
        <v>1.3784048752090197</v>
      </c>
      <c r="AA84" s="12">
        <v>0</v>
      </c>
      <c r="AB84" s="6">
        <v>1.3564659966250541</v>
      </c>
      <c r="AC84" s="6">
        <v>1.6911534525287788</v>
      </c>
      <c r="AD84" s="6">
        <v>2.1771541057077255</v>
      </c>
      <c r="AE84" s="6">
        <v>1.813835714721705</v>
      </c>
      <c r="AF84" s="6">
        <v>2.9933259094191511</v>
      </c>
      <c r="AG84" s="6">
        <v>2.0469489490458717</v>
      </c>
      <c r="AH84" s="6">
        <v>3.0099833886584824</v>
      </c>
      <c r="AI84" s="6">
        <v>2.4392621835300932</v>
      </c>
    </row>
    <row r="85" spans="8:36" x14ac:dyDescent="0.25">
      <c r="H85" t="s">
        <v>41</v>
      </c>
      <c r="I85" s="14">
        <v>1.5394804318340705</v>
      </c>
      <c r="J85" s="6">
        <v>1.8330302779823351</v>
      </c>
      <c r="K85" s="6">
        <v>1.0099504938362103</v>
      </c>
      <c r="L85" s="6">
        <v>1.3711309200802118</v>
      </c>
      <c r="M85" s="6">
        <v>1.1489125293076059</v>
      </c>
      <c r="N85" s="6">
        <v>1.7860571099491787</v>
      </c>
      <c r="O85" s="6">
        <v>1.9849433241279211</v>
      </c>
      <c r="P85" s="6">
        <v>2.3194827009486412</v>
      </c>
      <c r="Q85" s="6">
        <v>2.7676705006196101</v>
      </c>
      <c r="R85" s="6">
        <v>1.3453624047073747</v>
      </c>
      <c r="S85" s="6">
        <f t="shared" si="86"/>
        <v>1.3076696830621983</v>
      </c>
      <c r="T85" s="6">
        <v>3.7040518354904255</v>
      </c>
      <c r="U85" s="6">
        <v>1.0677078252031342</v>
      </c>
      <c r="V85" s="6">
        <v>3.6027767069303627</v>
      </c>
      <c r="W85" s="6">
        <v>3.9774363602702709</v>
      </c>
      <c r="X85" s="6">
        <v>4.9325449820554104</v>
      </c>
      <c r="Y85" s="6">
        <v>4.0360872141221131</v>
      </c>
      <c r="Z85" s="6">
        <v>1.6309506430300098</v>
      </c>
      <c r="AA85" s="6">
        <v>1.3564659966250541</v>
      </c>
      <c r="AB85" s="12">
        <v>0</v>
      </c>
      <c r="AC85" s="6">
        <v>1.7146428199482251</v>
      </c>
      <c r="AD85" s="6">
        <v>1.8601075237738263</v>
      </c>
      <c r="AE85" s="6">
        <v>2.2472205054244241</v>
      </c>
      <c r="AF85" s="6">
        <v>3.555277766926233</v>
      </c>
      <c r="AG85" s="6">
        <v>2.5748786379167452</v>
      </c>
      <c r="AH85" s="6">
        <v>3.1968734726291541</v>
      </c>
      <c r="AI85" s="6">
        <v>2.5748786379167456</v>
      </c>
    </row>
    <row r="86" spans="8:36" x14ac:dyDescent="0.25">
      <c r="H86" t="s">
        <v>43</v>
      </c>
      <c r="I86" s="14">
        <v>2.5278449319529122</v>
      </c>
      <c r="J86" s="6">
        <v>1.5620499351813326</v>
      </c>
      <c r="K86" s="6">
        <v>1.7888543819998317</v>
      </c>
      <c r="L86" s="6">
        <v>2.4124676163629677</v>
      </c>
      <c r="M86" s="6">
        <v>1.7888543819998348</v>
      </c>
      <c r="N86" s="6">
        <v>2.8372521918222233</v>
      </c>
      <c r="O86" s="6">
        <v>2.7568097504180473</v>
      </c>
      <c r="P86" s="6">
        <v>1.4071247279470331</v>
      </c>
      <c r="Q86" s="6">
        <v>1.5937377450509227</v>
      </c>
      <c r="R86" s="6">
        <v>1.8303005217723158</v>
      </c>
      <c r="S86" s="6">
        <f>MAX(S56,AC56)</f>
        <v>1.2288205727444537</v>
      </c>
      <c r="T86" s="6">
        <v>2.6153393661244029</v>
      </c>
      <c r="U86" s="6">
        <v>1.5937377450509245</v>
      </c>
      <c r="V86" s="6">
        <v>3.0983866769659305</v>
      </c>
      <c r="W86" s="6">
        <v>2.8390139133156773</v>
      </c>
      <c r="X86" s="6">
        <v>3.6592348927063987</v>
      </c>
      <c r="Y86" s="6">
        <v>3.1480152477394401</v>
      </c>
      <c r="Z86" s="6">
        <v>1.7492855684535926</v>
      </c>
      <c r="AA86" s="6">
        <v>1.6911534525287788</v>
      </c>
      <c r="AB86" s="6">
        <v>1.7146428199482251</v>
      </c>
      <c r="AC86" s="12">
        <v>0</v>
      </c>
      <c r="AD86" s="6">
        <v>1.8547236990991396</v>
      </c>
      <c r="AE86" s="6">
        <v>0.98488578017961148</v>
      </c>
      <c r="AF86" s="6">
        <v>2.3323807579381208</v>
      </c>
      <c r="AG86" s="6">
        <v>1.5459624833740313</v>
      </c>
      <c r="AH86" s="6">
        <v>2.1213203435596406</v>
      </c>
      <c r="AI86" s="6">
        <v>1.3152946437965893</v>
      </c>
    </row>
    <row r="87" spans="8:36" x14ac:dyDescent="0.25">
      <c r="H87" t="s">
        <v>44</v>
      </c>
      <c r="I87" s="14">
        <v>2.7477263328068191</v>
      </c>
      <c r="J87" s="6">
        <v>1.8439088914585786</v>
      </c>
      <c r="K87" s="6">
        <v>2.3151673805580431</v>
      </c>
      <c r="L87" s="6">
        <v>3.0033314835362428</v>
      </c>
      <c r="M87" s="6">
        <v>1.9183326093250854</v>
      </c>
      <c r="N87" s="6">
        <v>2.7367864366808021</v>
      </c>
      <c r="O87" s="6">
        <v>2.0396078054371132</v>
      </c>
      <c r="P87" s="6">
        <v>2.8530685235374236</v>
      </c>
      <c r="Q87" s="6">
        <v>2.5495097567963922</v>
      </c>
      <c r="R87" s="6">
        <v>2.3895606290697047</v>
      </c>
      <c r="S87" s="6">
        <f t="shared" ref="S87:S92" si="87">MAX(S57,AC57)</f>
        <v>1.4933184523068124</v>
      </c>
      <c r="T87" s="6">
        <v>2.8142494558940592</v>
      </c>
      <c r="U87" s="6">
        <v>2.2671568097509267</v>
      </c>
      <c r="V87" s="6">
        <v>3.364520768252143</v>
      </c>
      <c r="W87" s="6">
        <v>3.0430248109405897</v>
      </c>
      <c r="X87" s="6">
        <v>4.2461747491124289</v>
      </c>
      <c r="Y87" s="6">
        <v>4.1892720131306831</v>
      </c>
      <c r="Z87" s="6">
        <v>2.672077843177477</v>
      </c>
      <c r="AA87" s="6">
        <v>2.1771541057077255</v>
      </c>
      <c r="AB87" s="6">
        <v>1.8601075237738263</v>
      </c>
      <c r="AC87" s="6">
        <v>1.8547236990991396</v>
      </c>
      <c r="AD87" s="12">
        <v>0</v>
      </c>
      <c r="AE87" s="6">
        <v>1.857417562100673</v>
      </c>
      <c r="AF87" s="6">
        <v>3.2863353450310004</v>
      </c>
      <c r="AG87" s="6">
        <v>1.7748239349298836</v>
      </c>
      <c r="AH87" s="6">
        <v>2.0049937655763421</v>
      </c>
      <c r="AI87" s="6">
        <v>1.8574175621006725</v>
      </c>
    </row>
    <row r="88" spans="8:36" x14ac:dyDescent="0.25">
      <c r="H88" t="s">
        <v>45</v>
      </c>
      <c r="I88" s="14">
        <v>3.3045423283716659</v>
      </c>
      <c r="J88" s="6">
        <v>1.1874342087037935</v>
      </c>
      <c r="K88" s="6">
        <v>2.4637369989509836</v>
      </c>
      <c r="L88" s="6">
        <v>3.217141588429087</v>
      </c>
      <c r="M88" s="6">
        <v>2.0322401432901605</v>
      </c>
      <c r="N88" s="6">
        <v>3.5468295701936423</v>
      </c>
      <c r="O88" s="6">
        <v>2.5278449319529104</v>
      </c>
      <c r="P88" s="6">
        <v>2.0223748416156719</v>
      </c>
      <c r="Q88" s="6">
        <v>1.8193405398660241</v>
      </c>
      <c r="R88" s="6">
        <v>2.1817424229271434</v>
      </c>
      <c r="S88" s="6">
        <f t="shared" si="87"/>
        <v>1.4071247279470327</v>
      </c>
      <c r="T88" s="6">
        <v>1.7406895185529196</v>
      </c>
      <c r="U88" s="6">
        <v>2.4310491562286458</v>
      </c>
      <c r="V88" s="6">
        <v>3.8301436004411111</v>
      </c>
      <c r="W88" s="6">
        <v>3.0610455730027932</v>
      </c>
      <c r="X88" s="6">
        <v>3.0692018506445602</v>
      </c>
      <c r="Y88" s="6">
        <v>2.6981475126464081</v>
      </c>
      <c r="Z88" s="6">
        <v>1.8627936010197159</v>
      </c>
      <c r="AA88" s="6">
        <v>1.813835714721705</v>
      </c>
      <c r="AB88" s="6">
        <v>2.2472205054244241</v>
      </c>
      <c r="AC88" s="6">
        <v>0.98488578017961148</v>
      </c>
      <c r="AD88" s="6">
        <v>1.857417562100673</v>
      </c>
      <c r="AE88" s="12">
        <v>0</v>
      </c>
      <c r="AF88" s="6">
        <v>1.6155494421403529</v>
      </c>
      <c r="AG88" s="6">
        <v>1.2083045973594579</v>
      </c>
      <c r="AH88" s="6">
        <v>1.4317821063276359</v>
      </c>
      <c r="AI88" s="6">
        <v>1.0488088481701523</v>
      </c>
    </row>
    <row r="89" spans="8:36" x14ac:dyDescent="0.25">
      <c r="H89" t="s">
        <v>46</v>
      </c>
      <c r="I89" s="14">
        <v>4.7339201514178528</v>
      </c>
      <c r="J89" s="6">
        <v>2.3237900077244507</v>
      </c>
      <c r="K89" s="6">
        <v>3.8392707640904917</v>
      </c>
      <c r="L89" s="6">
        <v>4.4294469180700222</v>
      </c>
      <c r="M89" s="6">
        <v>3.3882148692194858</v>
      </c>
      <c r="N89" s="6">
        <v>5.0507425196697584</v>
      </c>
      <c r="O89" s="6">
        <v>3.6083237105337456</v>
      </c>
      <c r="P89" s="6">
        <v>3.1240998703626648</v>
      </c>
      <c r="Q89" s="6">
        <v>3.016620625799673</v>
      </c>
      <c r="R89" s="6">
        <v>3.4539832078341073</v>
      </c>
      <c r="S89" s="6">
        <f t="shared" si="87"/>
        <v>2.9444863728670914</v>
      </c>
      <c r="T89" s="6">
        <v>1.7492855684535926</v>
      </c>
      <c r="U89" s="6">
        <v>3.8026306683663091</v>
      </c>
      <c r="V89" s="6">
        <v>5.1439284598446759</v>
      </c>
      <c r="W89" s="6">
        <v>4.190465367951397</v>
      </c>
      <c r="X89" s="6">
        <v>3.0248966924508394</v>
      </c>
      <c r="Y89" s="6">
        <v>2.3345235059857505</v>
      </c>
      <c r="Z89" s="6">
        <v>2.6419689627245777</v>
      </c>
      <c r="AA89" s="6">
        <v>2.9933259094191511</v>
      </c>
      <c r="AB89" s="6">
        <v>3.555277766926233</v>
      </c>
      <c r="AC89" s="6">
        <v>2.3323807579381208</v>
      </c>
      <c r="AD89" s="6">
        <v>3.2863353450310004</v>
      </c>
      <c r="AE89" s="6">
        <v>1.6155494421403529</v>
      </c>
      <c r="AF89" s="12">
        <v>0</v>
      </c>
      <c r="AG89" s="6">
        <v>2.5903667693977304</v>
      </c>
      <c r="AH89" s="6">
        <v>2.0880613017821141</v>
      </c>
      <c r="AI89" s="6">
        <v>2.2693611435820467</v>
      </c>
    </row>
    <row r="90" spans="8:36" x14ac:dyDescent="0.25">
      <c r="H90" t="s">
        <v>47</v>
      </c>
      <c r="I90" s="14">
        <v>3.2403703492039311</v>
      </c>
      <c r="J90" s="6">
        <v>1.6093476939431104</v>
      </c>
      <c r="K90" s="6">
        <v>2.5357444666211904</v>
      </c>
      <c r="L90" s="6">
        <v>3.4684290392049264</v>
      </c>
      <c r="M90" s="6">
        <v>2.0856653614614209</v>
      </c>
      <c r="N90" s="6">
        <v>3.3286633954186473</v>
      </c>
      <c r="O90" s="6">
        <v>2.5903667693977246</v>
      </c>
      <c r="P90" s="6">
        <v>2.0904544960366911</v>
      </c>
      <c r="Q90" s="6">
        <v>1.4106735979665879</v>
      </c>
      <c r="R90" s="6">
        <v>2.249444375840397</v>
      </c>
      <c r="S90" s="6">
        <f t="shared" si="87"/>
        <v>1.5684387141358156</v>
      </c>
      <c r="T90" s="6">
        <v>2.03224014329016</v>
      </c>
      <c r="U90" s="6">
        <v>2.5709920264364867</v>
      </c>
      <c r="V90" s="6">
        <v>3.4394767043839667</v>
      </c>
      <c r="W90" s="6">
        <v>2.3473389188611011</v>
      </c>
      <c r="X90" s="6">
        <v>2.8879058156387303</v>
      </c>
      <c r="Y90" s="6">
        <v>3.2218007387174024</v>
      </c>
      <c r="Z90" s="6">
        <v>2.5357444666211921</v>
      </c>
      <c r="AA90" s="6">
        <v>2.0469489490458717</v>
      </c>
      <c r="AB90" s="6">
        <v>2.5748786379167452</v>
      </c>
      <c r="AC90" s="6">
        <v>1.5459624833740313</v>
      </c>
      <c r="AD90" s="6">
        <v>1.7748239349298836</v>
      </c>
      <c r="AE90" s="6">
        <v>1.2083045973594579</v>
      </c>
      <c r="AF90" s="6">
        <v>2.5903667693977304</v>
      </c>
      <c r="AG90" s="12">
        <v>0</v>
      </c>
      <c r="AH90" s="6">
        <v>1.634013463836824</v>
      </c>
      <c r="AI90" s="6">
        <v>1.086278049120025</v>
      </c>
      <c r="AJ90" s="7"/>
    </row>
    <row r="91" spans="8:36" x14ac:dyDescent="0.25">
      <c r="H91" t="s">
        <v>48</v>
      </c>
      <c r="I91" s="14">
        <v>4.1364235759892898</v>
      </c>
      <c r="J91" s="6">
        <v>1.9390719429665326</v>
      </c>
      <c r="K91" s="6">
        <v>3.3970575502926041</v>
      </c>
      <c r="L91" s="6">
        <v>4.3243496620879327</v>
      </c>
      <c r="M91" s="6">
        <v>2.8284271247461907</v>
      </c>
      <c r="N91" s="6">
        <v>4.2953463189829071</v>
      </c>
      <c r="O91" s="6">
        <v>3.095157508108433</v>
      </c>
      <c r="P91" s="6">
        <v>2.9291637031753663</v>
      </c>
      <c r="Q91" s="6">
        <v>2.2715633383201119</v>
      </c>
      <c r="R91" s="6">
        <v>3.1352830813181765</v>
      </c>
      <c r="S91" s="6">
        <f t="shared" si="87"/>
        <v>2.3769728648009476</v>
      </c>
      <c r="T91" s="6">
        <v>1.0295630140987029</v>
      </c>
      <c r="U91" s="6">
        <v>3.3734255586866002</v>
      </c>
      <c r="V91" s="6">
        <v>4.1976183723630722</v>
      </c>
      <c r="W91" s="6">
        <v>2.9461839725312502</v>
      </c>
      <c r="X91" s="6">
        <v>2.5903667693977273</v>
      </c>
      <c r="Y91" s="6">
        <v>3.0049958402633448</v>
      </c>
      <c r="Z91" s="6">
        <v>2.9461839725312444</v>
      </c>
      <c r="AA91" s="6">
        <v>3.0099833886584824</v>
      </c>
      <c r="AB91" s="6">
        <v>3.1968734726291541</v>
      </c>
      <c r="AC91" s="6">
        <v>2.1213203435596406</v>
      </c>
      <c r="AD91" s="6">
        <v>2.0049937655763421</v>
      </c>
      <c r="AE91" s="6">
        <v>1.4317821063276359</v>
      </c>
      <c r="AF91" s="6">
        <v>2.0880613017821141</v>
      </c>
      <c r="AG91" s="6">
        <v>1.634013463836824</v>
      </c>
      <c r="AH91" s="12">
        <v>0</v>
      </c>
      <c r="AI91" s="6">
        <v>1.1269427669584666</v>
      </c>
      <c r="AJ91" s="7"/>
    </row>
    <row r="92" spans="8:36" x14ac:dyDescent="0.25">
      <c r="H92" t="s">
        <v>49</v>
      </c>
      <c r="I92" s="14">
        <v>3.2588341473600666</v>
      </c>
      <c r="J92" s="6">
        <v>1.5588457268119893</v>
      </c>
      <c r="K92" s="6">
        <v>2.5119713374160915</v>
      </c>
      <c r="L92" s="6">
        <v>3.5142566781611175</v>
      </c>
      <c r="M92" s="6">
        <v>2.142428528562855</v>
      </c>
      <c r="N92" s="6">
        <v>3.4727510708370684</v>
      </c>
      <c r="O92" s="6">
        <v>2.9715315916207272</v>
      </c>
      <c r="P92" s="6">
        <v>1.8303005217723152</v>
      </c>
      <c r="Q92" s="6">
        <v>1.1958260743101394</v>
      </c>
      <c r="R92" s="6">
        <v>2.3194827009486385</v>
      </c>
      <c r="S92" s="6">
        <f t="shared" si="87"/>
        <v>1.7435595774162733</v>
      </c>
      <c r="T92" s="6">
        <v>1.6703293088490068</v>
      </c>
      <c r="U92" s="6">
        <v>2.4718414188616546</v>
      </c>
      <c r="V92" s="6">
        <v>3.4249087579087427</v>
      </c>
      <c r="W92" s="6">
        <v>2.3895606290697073</v>
      </c>
      <c r="X92" s="6">
        <v>2.6038433132583081</v>
      </c>
      <c r="Y92" s="6">
        <v>2.7531799795872383</v>
      </c>
      <c r="Z92" s="6">
        <v>2.3515952032609664</v>
      </c>
      <c r="AA92" s="6">
        <v>2.4392621835300932</v>
      </c>
      <c r="AB92" s="6">
        <v>2.5748786379167456</v>
      </c>
      <c r="AC92" s="6">
        <v>1.3152946437965893</v>
      </c>
      <c r="AD92" s="6">
        <v>1.8574175621006725</v>
      </c>
      <c r="AE92" s="6">
        <v>1.0488088481701523</v>
      </c>
      <c r="AF92" s="6">
        <v>2.2693611435820467</v>
      </c>
      <c r="AG92" s="6">
        <v>1.086278049120025</v>
      </c>
      <c r="AH92" s="6">
        <v>1.1269427669584666</v>
      </c>
      <c r="AI92" s="12">
        <v>0</v>
      </c>
      <c r="AJ92" s="7"/>
    </row>
    <row r="93" spans="8:36" x14ac:dyDescent="0.25"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4"/>
    </row>
    <row r="94" spans="8:36" x14ac:dyDescent="0.25">
      <c r="AJ94" s="7"/>
    </row>
    <row r="95" spans="8:36" x14ac:dyDescent="0.25">
      <c r="H95" t="s">
        <v>50</v>
      </c>
      <c r="I95" s="1" t="s">
        <v>21</v>
      </c>
      <c r="J95" s="1" t="s">
        <v>22</v>
      </c>
      <c r="K95" s="1" t="s">
        <v>51</v>
      </c>
      <c r="L95" s="1" t="s">
        <v>24</v>
      </c>
      <c r="M95" s="1" t="s">
        <v>53</v>
      </c>
      <c r="N95" s="1" t="s">
        <v>26</v>
      </c>
      <c r="O95" s="1" t="s">
        <v>27</v>
      </c>
      <c r="P95" s="1" t="s">
        <v>28</v>
      </c>
      <c r="Q95" s="1" t="s">
        <v>29</v>
      </c>
      <c r="R95" s="1" t="s">
        <v>52</v>
      </c>
      <c r="S95" s="1" t="s">
        <v>32</v>
      </c>
      <c r="T95" s="1" t="s">
        <v>33</v>
      </c>
      <c r="U95" s="1" t="s">
        <v>35</v>
      </c>
      <c r="V95" s="1" t="s">
        <v>36</v>
      </c>
      <c r="W95" s="1" t="s">
        <v>37</v>
      </c>
      <c r="X95" s="1" t="s">
        <v>38</v>
      </c>
      <c r="Y95" s="1" t="s">
        <v>39</v>
      </c>
      <c r="Z95" s="1" t="s">
        <v>40</v>
      </c>
      <c r="AA95" s="1" t="s">
        <v>41</v>
      </c>
      <c r="AB95" s="1" t="s">
        <v>43</v>
      </c>
      <c r="AC95" s="1" t="s">
        <v>44</v>
      </c>
      <c r="AD95" s="1" t="s">
        <v>45</v>
      </c>
      <c r="AE95" s="1" t="s">
        <v>46</v>
      </c>
      <c r="AF95" s="1" t="s">
        <v>47</v>
      </c>
      <c r="AG95" s="1" t="s">
        <v>48</v>
      </c>
      <c r="AH95" s="1" t="s">
        <v>49</v>
      </c>
      <c r="AI95" s="7"/>
    </row>
    <row r="96" spans="8:36" x14ac:dyDescent="0.25">
      <c r="H96" t="s">
        <v>21</v>
      </c>
      <c r="I96" s="12">
        <v>0</v>
      </c>
      <c r="J96" s="6">
        <v>2.9478805945967372</v>
      </c>
      <c r="K96" s="6">
        <v>1.0862780491200252</v>
      </c>
      <c r="L96" s="6">
        <v>1.2041594578792296</v>
      </c>
      <c r="M96" s="6">
        <f>MAX(M66,Q66)</f>
        <v>2.9308701779505713</v>
      </c>
      <c r="N96" s="13">
        <v>0.58309518948452854</v>
      </c>
      <c r="O96" s="6">
        <v>3.1288975694324059</v>
      </c>
      <c r="P96" s="6">
        <v>2.3811761799581324</v>
      </c>
      <c r="Q96" s="6">
        <v>2.9308701779505713</v>
      </c>
      <c r="R96" s="6">
        <v>2.1679483388678804</v>
      </c>
      <c r="S96" s="6">
        <v>4.7085029467974246</v>
      </c>
      <c r="T96" s="6">
        <v>0.97467943448089855</v>
      </c>
      <c r="U96" s="6">
        <v>3.004995840263343</v>
      </c>
      <c r="V96" s="6">
        <v>3.9127995093027756</v>
      </c>
      <c r="W96" s="6">
        <v>5.5027265968790458</v>
      </c>
      <c r="X96" s="6">
        <v>4.8124837662063866</v>
      </c>
      <c r="Y96" s="6">
        <v>2.6739483914241911</v>
      </c>
      <c r="Z96" s="6">
        <v>2.4269322199023238</v>
      </c>
      <c r="AA96" s="6">
        <v>1.5394804318340705</v>
      </c>
      <c r="AB96" s="6">
        <v>2.5278449319529122</v>
      </c>
      <c r="AC96" s="6">
        <v>2.7477263328068191</v>
      </c>
      <c r="AD96" s="6">
        <v>3.3045423283716659</v>
      </c>
      <c r="AE96" s="6">
        <v>4.7339201514178528</v>
      </c>
      <c r="AF96" s="6">
        <v>3.2403703492039311</v>
      </c>
      <c r="AG96" s="6">
        <v>4.1364235759892898</v>
      </c>
      <c r="AH96" s="6">
        <v>3.2588341473600666</v>
      </c>
      <c r="AI96" s="7"/>
      <c r="AJ96" s="6">
        <f>MIN(J96:AH96,K97:AH97,L98:AH98,M99:AH99,N100:AH100,O101:AH101,P102:AH102,Q103:AH103,R104:AH104,S105:AH105,T106:AH106,U107:AH107,V108:AH108,W109:AH109,X110:AH110,Y111:AH111,Z112:AH112,AA113:AH113,AB114:AH114,AC115:AH115,AD116:AH116,AE117:AH117,AF118:AH118,AH119,AG119,AH120)</f>
        <v>0.58309518948452854</v>
      </c>
    </row>
    <row r="97" spans="8:35" x14ac:dyDescent="0.25">
      <c r="H97" t="s">
        <v>22</v>
      </c>
      <c r="I97" s="14">
        <v>2.9478805945967372</v>
      </c>
      <c r="J97" s="12">
        <v>0</v>
      </c>
      <c r="K97" s="6">
        <v>2.0248456731316575</v>
      </c>
      <c r="L97" s="6">
        <v>3.0099833886584846</v>
      </c>
      <c r="M97" s="6">
        <f>MAX(M67,Q67)</f>
        <v>2.1213203435596424</v>
      </c>
      <c r="N97" s="6">
        <v>3.1606961258558233</v>
      </c>
      <c r="O97" s="6">
        <v>1.6911534525287792</v>
      </c>
      <c r="P97" s="6">
        <v>2.1725560982400451</v>
      </c>
      <c r="Q97" s="6">
        <v>2.1213203435596424</v>
      </c>
      <c r="R97" s="6">
        <v>1.2609520212918501</v>
      </c>
      <c r="S97" s="6">
        <v>2.0639767440550294</v>
      </c>
      <c r="T97" s="6">
        <v>2.2583179581272437</v>
      </c>
      <c r="U97" s="6">
        <v>4.3104524124504611</v>
      </c>
      <c r="V97" s="6">
        <v>3.7094473981982845</v>
      </c>
      <c r="W97" s="6">
        <v>3.3451457367355473</v>
      </c>
      <c r="X97" s="6">
        <v>2.5709920264364867</v>
      </c>
      <c r="Y97" s="6">
        <v>1.2409673645990822</v>
      </c>
      <c r="Z97" s="6">
        <v>1.3856406460551005</v>
      </c>
      <c r="AA97" s="6">
        <v>1.8330302779823351</v>
      </c>
      <c r="AB97" s="6">
        <v>1.5620499351813326</v>
      </c>
      <c r="AC97" s="6">
        <v>1.8439088914585786</v>
      </c>
      <c r="AD97" s="6">
        <v>1.1874342087037935</v>
      </c>
      <c r="AE97" s="6">
        <v>2.3237900077244507</v>
      </c>
      <c r="AF97" s="6">
        <v>1.6093476939431104</v>
      </c>
      <c r="AG97" s="6">
        <v>1.9390719429665326</v>
      </c>
      <c r="AH97" s="6">
        <v>1.5588457268119893</v>
      </c>
      <c r="AI97" s="7"/>
    </row>
    <row r="98" spans="8:35" x14ac:dyDescent="0.25">
      <c r="H98" t="s">
        <v>51</v>
      </c>
      <c r="I98" s="14">
        <v>1.0862780491200252</v>
      </c>
      <c r="J98" s="6">
        <v>2.0248456731316575</v>
      </c>
      <c r="K98" s="12">
        <v>0</v>
      </c>
      <c r="L98" s="6">
        <v>1.3820274961085275</v>
      </c>
      <c r="M98" s="6">
        <f>MAX(M68,Q68)</f>
        <v>2.2803508501982739</v>
      </c>
      <c r="N98" s="6">
        <v>1.4212670403551917</v>
      </c>
      <c r="O98" s="6">
        <v>2.5219040425837003</v>
      </c>
      <c r="P98" s="6">
        <v>1.6970562748477114</v>
      </c>
      <c r="Q98" s="6">
        <v>2.2803508501982739</v>
      </c>
      <c r="R98" s="6">
        <v>1.4798648586948688</v>
      </c>
      <c r="S98" s="6">
        <v>3.8444765573482154</v>
      </c>
      <c r="T98" s="14">
        <v>0.58309518948452854</v>
      </c>
      <c r="U98" s="6">
        <v>3.2832910318763968</v>
      </c>
      <c r="V98" s="6">
        <v>3.6796738985948205</v>
      </c>
      <c r="W98" s="6">
        <v>4.6786750261158341</v>
      </c>
      <c r="X98" s="6">
        <v>3.8561638969317666</v>
      </c>
      <c r="Y98" s="6">
        <v>1.7578395831246925</v>
      </c>
      <c r="Z98" s="6">
        <v>1.6431676725154987</v>
      </c>
      <c r="AA98" s="6">
        <v>1.0099504938362103</v>
      </c>
      <c r="AB98" s="6">
        <v>1.7888543819998317</v>
      </c>
      <c r="AC98" s="6">
        <v>2.3151673805580431</v>
      </c>
      <c r="AD98" s="6">
        <v>2.4637369989509836</v>
      </c>
      <c r="AE98" s="6">
        <v>3.8392707640904917</v>
      </c>
      <c r="AF98" s="6">
        <v>2.5357444666211904</v>
      </c>
      <c r="AG98" s="6">
        <v>3.3970575502926041</v>
      </c>
      <c r="AH98" s="6">
        <v>2.5119713374160915</v>
      </c>
      <c r="AI98" s="7"/>
    </row>
    <row r="99" spans="8:35" x14ac:dyDescent="0.25">
      <c r="H99" t="s">
        <v>24</v>
      </c>
      <c r="I99" s="14">
        <v>1.2041594578792296</v>
      </c>
      <c r="J99" s="6">
        <v>3.0099833886584846</v>
      </c>
      <c r="K99" s="6">
        <v>1.3820274961085275</v>
      </c>
      <c r="L99" s="12">
        <v>0</v>
      </c>
      <c r="M99" s="6">
        <f>MAX(M69,Q69)</f>
        <v>3.3256578296631791</v>
      </c>
      <c r="N99" s="6">
        <v>1.5652475842498506</v>
      </c>
      <c r="O99" s="6">
        <v>3.1559467676119031</v>
      </c>
      <c r="P99" s="6">
        <v>2.5651510676761315</v>
      </c>
      <c r="Q99" s="6">
        <v>3.3256578296631791</v>
      </c>
      <c r="R99" s="6">
        <v>2.3173260452512916</v>
      </c>
      <c r="S99" s="6">
        <v>4.8311489316724678</v>
      </c>
      <c r="T99" s="6">
        <v>1.174734012447074</v>
      </c>
      <c r="U99" s="6">
        <v>3.4322004603460994</v>
      </c>
      <c r="V99" s="6">
        <v>4.3931765272977623</v>
      </c>
      <c r="W99" s="6">
        <v>5.8077534382926448</v>
      </c>
      <c r="X99" s="6">
        <v>4.8218253804964792</v>
      </c>
      <c r="Y99" s="6">
        <v>2.4331050121192925</v>
      </c>
      <c r="Z99" s="6">
        <v>2.1540659228538064</v>
      </c>
      <c r="AA99" s="6">
        <v>1.3711309200802118</v>
      </c>
      <c r="AB99" s="6">
        <v>2.4124676163629677</v>
      </c>
      <c r="AC99" s="6">
        <v>3.0033314835362428</v>
      </c>
      <c r="AD99" s="6">
        <v>3.217141588429087</v>
      </c>
      <c r="AE99" s="6">
        <v>4.4294469180700222</v>
      </c>
      <c r="AF99" s="6">
        <v>3.4684290392049264</v>
      </c>
      <c r="AG99" s="6">
        <v>4.3243496620879327</v>
      </c>
      <c r="AH99" s="6">
        <v>3.5142566781611175</v>
      </c>
      <c r="AI99" s="7"/>
    </row>
    <row r="100" spans="8:35" x14ac:dyDescent="0.25">
      <c r="H100" t="s">
        <v>53</v>
      </c>
      <c r="I100" s="14">
        <v>2.9308701779505713</v>
      </c>
      <c r="J100" s="6">
        <v>2.1213203435596424</v>
      </c>
      <c r="K100" s="6">
        <v>2.2803508501982739</v>
      </c>
      <c r="L100" s="6">
        <v>3.3256578296631791</v>
      </c>
      <c r="M100" s="12">
        <v>0</v>
      </c>
      <c r="N100" s="6">
        <v>2.0832666655999699</v>
      </c>
      <c r="O100" s="6">
        <v>2.095232683975699</v>
      </c>
      <c r="P100" s="6">
        <v>1.9899748742132419</v>
      </c>
      <c r="Q100" s="6">
        <v>2.222611077089288</v>
      </c>
      <c r="R100" s="6">
        <v>1.4212670403551877</v>
      </c>
      <c r="S100" s="6">
        <v>3.3719430600174709</v>
      </c>
      <c r="T100" s="6">
        <v>1.4628738838327793</v>
      </c>
      <c r="U100" s="6">
        <v>3.9025632602175713</v>
      </c>
      <c r="V100" s="6">
        <v>3.8613469152615676</v>
      </c>
      <c r="W100" s="6">
        <v>4.1665333311999309</v>
      </c>
      <c r="X100" s="6">
        <v>3.3481338085566432</v>
      </c>
      <c r="Y100" s="6">
        <v>1.3490737563232065</v>
      </c>
      <c r="Z100" s="6">
        <v>1.2529964086141658</v>
      </c>
      <c r="AA100" s="6">
        <v>1.3453624047073747</v>
      </c>
      <c r="AB100" s="6">
        <v>1.8303005217723158</v>
      </c>
      <c r="AC100" s="6">
        <v>2.3895606290697047</v>
      </c>
      <c r="AD100" s="6">
        <v>2.1817424229271434</v>
      </c>
      <c r="AE100" s="6">
        <v>3.4539832078341073</v>
      </c>
      <c r="AF100" s="6">
        <v>2.249444375840397</v>
      </c>
      <c r="AG100" s="6">
        <v>3.1352830813181765</v>
      </c>
      <c r="AH100" s="6">
        <v>2.3194827009486385</v>
      </c>
    </row>
    <row r="101" spans="8:35" x14ac:dyDescent="0.25">
      <c r="H101" t="s">
        <v>26</v>
      </c>
      <c r="I101" s="13">
        <v>0.58309518948452854</v>
      </c>
      <c r="J101" s="6">
        <v>3.1606961258558233</v>
      </c>
      <c r="K101" s="6">
        <v>1.4212670403551917</v>
      </c>
      <c r="L101" s="6">
        <v>1.5652475842498506</v>
      </c>
      <c r="M101" s="6">
        <f>MAX(M71,R71)</f>
        <v>2.0832666655999699</v>
      </c>
      <c r="N101" s="12">
        <v>0</v>
      </c>
      <c r="O101" s="6">
        <v>3.1032241298365828</v>
      </c>
      <c r="P101" s="6">
        <v>2.7694764848252453</v>
      </c>
      <c r="Q101" s="6">
        <v>3.1606961258558224</v>
      </c>
      <c r="R101" s="6">
        <v>2.336664289109585</v>
      </c>
      <c r="S101" s="6">
        <v>4.9061186288144336</v>
      </c>
      <c r="T101" s="6">
        <v>1.4177446878757816</v>
      </c>
      <c r="U101" s="6">
        <v>3.0116440692751163</v>
      </c>
      <c r="V101" s="6">
        <v>3.9408120990476103</v>
      </c>
      <c r="W101" s="6">
        <v>5.7166423711825836</v>
      </c>
      <c r="X101" s="6">
        <v>5.1826634079399749</v>
      </c>
      <c r="Y101" s="6">
        <v>3.0512292604784736</v>
      </c>
      <c r="Z101" s="6">
        <v>2.5980762113533196</v>
      </c>
      <c r="AA101" s="6">
        <v>1.7860571099491787</v>
      </c>
      <c r="AB101" s="6">
        <v>2.8372521918222233</v>
      </c>
      <c r="AC101" s="6">
        <v>2.7367864366808021</v>
      </c>
      <c r="AD101" s="6">
        <v>3.5468295701936423</v>
      </c>
      <c r="AE101" s="6">
        <v>5.0507425196697584</v>
      </c>
      <c r="AF101" s="6">
        <v>3.3286633954186473</v>
      </c>
      <c r="AG101" s="6">
        <v>4.2953463189829071</v>
      </c>
      <c r="AH101" s="6">
        <v>3.4727510708370684</v>
      </c>
    </row>
    <row r="102" spans="8:35" x14ac:dyDescent="0.25">
      <c r="H102" t="s">
        <v>27</v>
      </c>
      <c r="I102" s="14">
        <v>3.1288975694324059</v>
      </c>
      <c r="J102" s="6">
        <v>1.6911534525287792</v>
      </c>
      <c r="K102" s="6">
        <v>2.5219040425837003</v>
      </c>
      <c r="L102" s="6">
        <v>3.1559467676119031</v>
      </c>
      <c r="M102" s="6">
        <f>MAX(M72,R72)</f>
        <v>2.095232683975699</v>
      </c>
      <c r="N102" s="6">
        <v>3.1032241298365828</v>
      </c>
      <c r="O102" s="12">
        <v>0</v>
      </c>
      <c r="P102" s="6">
        <v>3.475629439396557</v>
      </c>
      <c r="Q102" s="6">
        <v>3.4583232931581183</v>
      </c>
      <c r="R102" s="6">
        <v>1.894729532149646</v>
      </c>
      <c r="S102" s="6">
        <v>3.319638534539568</v>
      </c>
      <c r="T102" s="6">
        <v>2.8460498941515433</v>
      </c>
      <c r="U102" s="6">
        <v>4.9457052075512946</v>
      </c>
      <c r="V102" s="6">
        <v>4.6454278597347773</v>
      </c>
      <c r="W102" s="6">
        <v>4.7381430961928546</v>
      </c>
      <c r="X102" s="6">
        <v>4.0583247775406068</v>
      </c>
      <c r="Y102" s="6">
        <v>2.2494443758404006</v>
      </c>
      <c r="Z102" s="6">
        <v>1.6062378404209043</v>
      </c>
      <c r="AA102" s="6">
        <v>1.9849433241279211</v>
      </c>
      <c r="AB102" s="6">
        <v>2.7568097504180473</v>
      </c>
      <c r="AC102" s="6">
        <v>2.0396078054371132</v>
      </c>
      <c r="AD102" s="6">
        <v>2.5278449319529104</v>
      </c>
      <c r="AE102" s="6">
        <v>3.6083237105337456</v>
      </c>
      <c r="AF102" s="6">
        <v>2.5903667693977246</v>
      </c>
      <c r="AG102" s="6">
        <v>3.095157508108433</v>
      </c>
      <c r="AH102" s="6">
        <v>2.9715315916207272</v>
      </c>
    </row>
    <row r="103" spans="8:35" x14ac:dyDescent="0.25">
      <c r="H103" t="s">
        <v>28</v>
      </c>
      <c r="I103" s="14">
        <v>2.3811761799581324</v>
      </c>
      <c r="J103" s="6">
        <v>2.1725560982400451</v>
      </c>
      <c r="K103" s="6">
        <v>1.6970562748477114</v>
      </c>
      <c r="L103" s="6">
        <v>2.5651510676761315</v>
      </c>
      <c r="M103" s="6">
        <f>MAX(M73,R73)</f>
        <v>1.9899748742132419</v>
      </c>
      <c r="N103" s="6">
        <v>2.7694764848252453</v>
      </c>
      <c r="O103" s="6">
        <v>3.475629439396557</v>
      </c>
      <c r="P103" s="12">
        <v>0</v>
      </c>
      <c r="Q103" s="6">
        <v>1.1045361017187294</v>
      </c>
      <c r="R103" s="6">
        <v>1.9000000000000008</v>
      </c>
      <c r="S103" s="6">
        <v>3.2093613071762452</v>
      </c>
      <c r="T103" s="6">
        <v>1.6370705543744886</v>
      </c>
      <c r="U103" s="6">
        <v>3.0822070014844885</v>
      </c>
      <c r="V103" s="6">
        <v>2.8809720581775919</v>
      </c>
      <c r="W103" s="6">
        <v>3.5142566781611211</v>
      </c>
      <c r="X103" s="6">
        <v>2.9580398915498076</v>
      </c>
      <c r="Y103" s="6">
        <v>2.0199009876724152</v>
      </c>
      <c r="Z103" s="6">
        <v>2.2671568097509263</v>
      </c>
      <c r="AA103" s="6">
        <v>2.3194827009486412</v>
      </c>
      <c r="AB103" s="6">
        <v>1.4071247279470331</v>
      </c>
      <c r="AC103" s="6">
        <v>2.8530685235374236</v>
      </c>
      <c r="AD103" s="6">
        <v>2.0223748416156719</v>
      </c>
      <c r="AE103" s="6">
        <v>3.1240998703626648</v>
      </c>
      <c r="AF103" s="6">
        <v>2.0904544960366911</v>
      </c>
      <c r="AG103" s="6">
        <v>2.9291637031753663</v>
      </c>
      <c r="AH103" s="6">
        <v>1.8303005217723152</v>
      </c>
    </row>
    <row r="104" spans="8:35" x14ac:dyDescent="0.25">
      <c r="H104" t="s">
        <v>29</v>
      </c>
      <c r="I104" s="14">
        <v>2.9308701779505713</v>
      </c>
      <c r="J104" s="6">
        <v>2.1213203435596424</v>
      </c>
      <c r="K104" s="6">
        <v>2.2803508501982739</v>
      </c>
      <c r="L104" s="6">
        <v>3.3256578296631791</v>
      </c>
      <c r="M104" s="6">
        <f>MAX(M74,R74)</f>
        <v>2.222611077089288</v>
      </c>
      <c r="N104" s="6">
        <v>3.1606961258558224</v>
      </c>
      <c r="O104" s="6">
        <v>3.4583232931581183</v>
      </c>
      <c r="P104" s="6">
        <v>1.1045361017187294</v>
      </c>
      <c r="Q104" s="12">
        <v>0</v>
      </c>
      <c r="R104" s="6">
        <v>2.0174241001832027</v>
      </c>
      <c r="S104" s="6">
        <v>2.6</v>
      </c>
      <c r="T104" s="6">
        <v>2.2583179581272419</v>
      </c>
      <c r="U104" s="6">
        <v>2.9966648127543398</v>
      </c>
      <c r="V104" s="6">
        <v>2.0880613017821124</v>
      </c>
      <c r="W104" s="6">
        <v>2.7549954627911832</v>
      </c>
      <c r="X104" s="6">
        <v>2.951270912674739</v>
      </c>
      <c r="Y104" s="6">
        <v>2.5573423705088825</v>
      </c>
      <c r="Z104" s="6">
        <v>2.5729360660537197</v>
      </c>
      <c r="AA104" s="6">
        <v>2.7676705006196101</v>
      </c>
      <c r="AB104" s="6">
        <v>1.5937377450509227</v>
      </c>
      <c r="AC104" s="6">
        <v>2.5495097567963922</v>
      </c>
      <c r="AD104" s="6">
        <v>1.8193405398660241</v>
      </c>
      <c r="AE104" s="6">
        <v>3.016620625799673</v>
      </c>
      <c r="AF104" s="6">
        <v>1.4106735979665879</v>
      </c>
      <c r="AG104" s="6">
        <v>2.2715633383201119</v>
      </c>
      <c r="AH104" s="6">
        <v>1.1958260743101394</v>
      </c>
    </row>
    <row r="105" spans="8:35" x14ac:dyDescent="0.25">
      <c r="H105" t="s">
        <v>52</v>
      </c>
      <c r="I105" s="14">
        <v>2.1679483388678804</v>
      </c>
      <c r="J105" s="6">
        <v>1.2609520212918501</v>
      </c>
      <c r="K105" s="6">
        <v>1.4798648586948688</v>
      </c>
      <c r="L105" s="6">
        <v>2.3173260452512916</v>
      </c>
      <c r="M105" s="6">
        <f>MAX(M76,R76)</f>
        <v>1.4212670403551877</v>
      </c>
      <c r="N105" s="6">
        <v>2.336664289109585</v>
      </c>
      <c r="O105" s="6">
        <v>1.894729532149646</v>
      </c>
      <c r="P105" s="6">
        <v>1.9000000000000008</v>
      </c>
      <c r="Q105" s="6">
        <v>2.0174241001832027</v>
      </c>
      <c r="R105" s="12">
        <v>0</v>
      </c>
      <c r="S105" s="6">
        <v>2.7730849247724128</v>
      </c>
      <c r="T105" s="6">
        <v>1.5198684153570616</v>
      </c>
      <c r="U105" s="6">
        <v>3.63455636907725</v>
      </c>
      <c r="V105" s="6">
        <v>3.4073450074801706</v>
      </c>
      <c r="W105" s="6">
        <v>3.939543120718445</v>
      </c>
      <c r="X105" s="6">
        <v>3.5637059362410892</v>
      </c>
      <c r="Y105" s="6">
        <v>1.8466185312619345</v>
      </c>
      <c r="Z105" s="6">
        <v>1.2288205727444501</v>
      </c>
      <c r="AA105" s="6">
        <v>1.3076696830621983</v>
      </c>
      <c r="AB105" s="6">
        <v>1.2288205727444537</v>
      </c>
      <c r="AC105" s="6">
        <v>1.4933184523068124</v>
      </c>
      <c r="AD105" s="6">
        <v>1.4071247279470327</v>
      </c>
      <c r="AE105" s="6">
        <v>2.9444863728670914</v>
      </c>
      <c r="AF105" s="6">
        <v>1.5684387141358156</v>
      </c>
      <c r="AG105" s="6">
        <v>2.3769728648009476</v>
      </c>
      <c r="AH105" s="6">
        <v>1.7435595774162733</v>
      </c>
    </row>
    <row r="106" spans="8:35" x14ac:dyDescent="0.25">
      <c r="H106" t="s">
        <v>32</v>
      </c>
      <c r="I106" s="14">
        <v>4.7085029467974246</v>
      </c>
      <c r="J106" s="6">
        <v>2.0639767440550294</v>
      </c>
      <c r="K106" s="6">
        <v>3.8444765573482154</v>
      </c>
      <c r="L106" s="6">
        <v>4.8311489316724678</v>
      </c>
      <c r="M106" s="6">
        <f t="shared" ref="M106:M121" si="88">MAX(M77,R77)</f>
        <v>3.3719430600174709</v>
      </c>
      <c r="N106" s="6">
        <v>4.9061186288144336</v>
      </c>
      <c r="O106" s="6">
        <v>3.319638534539568</v>
      </c>
      <c r="P106" s="6">
        <v>3.2093613071762452</v>
      </c>
      <c r="Q106" s="6">
        <v>2.6</v>
      </c>
      <c r="R106" s="6">
        <v>2.7730849247724128</v>
      </c>
      <c r="S106" s="12">
        <v>0</v>
      </c>
      <c r="T106" s="6">
        <v>3.9191835884530852</v>
      </c>
      <c r="U106" s="6">
        <v>5.0139804546886717</v>
      </c>
      <c r="V106" s="6">
        <v>3.6193922141707731</v>
      </c>
      <c r="W106" s="6">
        <v>1.977371993328519</v>
      </c>
      <c r="X106" s="6">
        <v>2.3345235059857488</v>
      </c>
      <c r="Y106" s="6">
        <v>2.9999999999999969</v>
      </c>
      <c r="Z106" s="6">
        <v>3.2310988842807</v>
      </c>
      <c r="AA106" s="6">
        <v>3.7040518354904255</v>
      </c>
      <c r="AB106" s="6">
        <v>2.6153393661244029</v>
      </c>
      <c r="AC106" s="6">
        <v>2.8142494558940592</v>
      </c>
      <c r="AD106" s="6">
        <v>1.7406895185529196</v>
      </c>
      <c r="AE106" s="6">
        <v>1.7492855684535926</v>
      </c>
      <c r="AF106" s="6">
        <v>2.03224014329016</v>
      </c>
      <c r="AG106" s="6">
        <v>1.0295630140987029</v>
      </c>
      <c r="AH106" s="6">
        <v>1.6703293088490068</v>
      </c>
    </row>
    <row r="107" spans="8:35" x14ac:dyDescent="0.25">
      <c r="H107" t="s">
        <v>33</v>
      </c>
      <c r="I107" s="14">
        <v>0.97467943448089855</v>
      </c>
      <c r="J107" s="6">
        <v>2.2583179581272437</v>
      </c>
      <c r="K107" s="6">
        <v>0.58309518948452854</v>
      </c>
      <c r="L107" s="6">
        <v>1.174734012447074</v>
      </c>
      <c r="M107" s="6">
        <f t="shared" si="88"/>
        <v>1.4628738838327793</v>
      </c>
      <c r="N107" s="6">
        <v>1.4177446878757816</v>
      </c>
      <c r="O107" s="6">
        <v>2.8460498941515433</v>
      </c>
      <c r="P107" s="6">
        <v>1.6370705543744886</v>
      </c>
      <c r="Q107" s="6">
        <v>2.2583179581272419</v>
      </c>
      <c r="R107" s="6">
        <v>1.5198684153570616</v>
      </c>
      <c r="S107" s="6">
        <v>3.9191835884530852</v>
      </c>
      <c r="T107" s="12">
        <v>0</v>
      </c>
      <c r="U107" s="6">
        <v>2.8530685235374174</v>
      </c>
      <c r="V107" s="6">
        <v>3.4438350715445143</v>
      </c>
      <c r="W107" s="6">
        <v>4.7864391775097301</v>
      </c>
      <c r="X107" s="6">
        <v>4.0484564959994325</v>
      </c>
      <c r="Y107" s="6">
        <v>1.9748417658131523</v>
      </c>
      <c r="Z107" s="6">
        <v>1.8708286933869722</v>
      </c>
      <c r="AA107" s="6">
        <v>1.0677078252031342</v>
      </c>
      <c r="AB107" s="6">
        <v>1.5937377450509245</v>
      </c>
      <c r="AC107" s="6">
        <v>2.2671568097509267</v>
      </c>
      <c r="AD107" s="6">
        <v>2.4310491562286458</v>
      </c>
      <c r="AE107" s="6">
        <v>3.8026306683663091</v>
      </c>
      <c r="AF107" s="6">
        <v>2.5709920264364867</v>
      </c>
      <c r="AG107" s="6">
        <v>3.3734255586866002</v>
      </c>
      <c r="AH107" s="6">
        <v>2.4718414188616546</v>
      </c>
    </row>
    <row r="108" spans="8:35" x14ac:dyDescent="0.25">
      <c r="H108" t="s">
        <v>35</v>
      </c>
      <c r="I108" s="14">
        <v>3.004995840263343</v>
      </c>
      <c r="J108" s="6">
        <v>4.3104524124504611</v>
      </c>
      <c r="K108" s="6">
        <v>3.2832910318763968</v>
      </c>
      <c r="L108" s="6">
        <v>3.4322004603460994</v>
      </c>
      <c r="M108" s="6">
        <f t="shared" si="88"/>
        <v>3.9025632602175713</v>
      </c>
      <c r="N108" s="6">
        <v>3.0116440692751163</v>
      </c>
      <c r="O108" s="6">
        <v>4.9457052075512946</v>
      </c>
      <c r="P108" s="6">
        <v>3.0822070014844885</v>
      </c>
      <c r="Q108" s="6">
        <v>2.9966648127543398</v>
      </c>
      <c r="R108" s="6">
        <v>3.63455636907725</v>
      </c>
      <c r="S108" s="6">
        <v>5.0139804546886717</v>
      </c>
      <c r="T108" s="6">
        <v>2.8530685235374174</v>
      </c>
      <c r="U108" s="12">
        <v>0</v>
      </c>
      <c r="V108" s="6">
        <v>2.1213203435596464</v>
      </c>
      <c r="W108" s="6">
        <v>5.4506880299646596</v>
      </c>
      <c r="X108" s="6">
        <v>5.7922361830298303</v>
      </c>
      <c r="Y108" s="6">
        <v>4.5387222871640862</v>
      </c>
      <c r="Z108" s="6">
        <v>4.1158231254513353</v>
      </c>
      <c r="AA108" s="6">
        <v>3.6027767069303627</v>
      </c>
      <c r="AB108" s="6">
        <v>3.0983866769659305</v>
      </c>
      <c r="AC108" s="6">
        <v>3.364520768252143</v>
      </c>
      <c r="AD108" s="6">
        <v>3.8301436004411111</v>
      </c>
      <c r="AE108" s="6">
        <v>5.1439284598446759</v>
      </c>
      <c r="AF108" s="6">
        <v>3.4394767043839667</v>
      </c>
      <c r="AG108" s="6">
        <v>4.1976183723630722</v>
      </c>
      <c r="AH108" s="6">
        <v>3.4249087579087427</v>
      </c>
    </row>
    <row r="109" spans="8:35" x14ac:dyDescent="0.25">
      <c r="H109" t="s">
        <v>36</v>
      </c>
      <c r="I109" s="14">
        <v>3.9127995093027756</v>
      </c>
      <c r="J109" s="6">
        <v>3.7094473981982845</v>
      </c>
      <c r="K109" s="6">
        <v>3.6796738985948205</v>
      </c>
      <c r="L109" s="6">
        <v>4.3931765272977623</v>
      </c>
      <c r="M109" s="6">
        <f t="shared" si="88"/>
        <v>3.8613469152615676</v>
      </c>
      <c r="N109" s="6">
        <v>3.9408120990476103</v>
      </c>
      <c r="O109" s="6">
        <v>4.6454278597347773</v>
      </c>
      <c r="P109" s="6">
        <v>2.8809720581775919</v>
      </c>
      <c r="Q109" s="6">
        <v>2.0880613017821124</v>
      </c>
      <c r="R109" s="6">
        <v>3.4073450074801706</v>
      </c>
      <c r="S109" s="6">
        <v>3.6193922141707731</v>
      </c>
      <c r="T109" s="6">
        <v>3.4438350715445143</v>
      </c>
      <c r="U109" s="6">
        <v>2.1213203435596464</v>
      </c>
      <c r="V109" s="12">
        <v>0</v>
      </c>
      <c r="W109" s="6">
        <v>3.7188707963574097</v>
      </c>
      <c r="X109" s="6">
        <v>4.7780749261601159</v>
      </c>
      <c r="Y109" s="6">
        <v>4.3680659335683121</v>
      </c>
      <c r="Z109" s="6">
        <v>3.9924929555354285</v>
      </c>
      <c r="AA109" s="6">
        <v>3.9774363602702709</v>
      </c>
      <c r="AB109" s="6">
        <v>2.8390139133156773</v>
      </c>
      <c r="AC109" s="6">
        <v>3.0430248109405897</v>
      </c>
      <c r="AD109" s="6">
        <v>3.0610455730027932</v>
      </c>
      <c r="AE109" s="6">
        <v>4.190465367951397</v>
      </c>
      <c r="AF109" s="6">
        <v>2.3473389188611011</v>
      </c>
      <c r="AG109" s="6">
        <v>2.9461839725312502</v>
      </c>
      <c r="AH109" s="6">
        <v>2.3895606290697073</v>
      </c>
    </row>
    <row r="110" spans="8:35" x14ac:dyDescent="0.25">
      <c r="H110" t="s">
        <v>37</v>
      </c>
      <c r="I110" s="14">
        <v>5.5027265968790458</v>
      </c>
      <c r="J110" s="6">
        <v>3.3451457367355473</v>
      </c>
      <c r="K110" s="6">
        <v>4.6786750261158341</v>
      </c>
      <c r="L110" s="6">
        <v>5.8077534382926448</v>
      </c>
      <c r="M110" s="6">
        <f t="shared" si="88"/>
        <v>4.1665333311999309</v>
      </c>
      <c r="N110" s="6">
        <v>5.7166423711825836</v>
      </c>
      <c r="O110" s="6">
        <v>4.7381430961928546</v>
      </c>
      <c r="P110" s="6">
        <v>3.5142566781611211</v>
      </c>
      <c r="Q110" s="6">
        <v>2.7549954627911832</v>
      </c>
      <c r="R110" s="6">
        <v>3.939543120718445</v>
      </c>
      <c r="S110" s="6">
        <v>1.977371993328519</v>
      </c>
      <c r="T110" s="6">
        <v>4.7864391775097301</v>
      </c>
      <c r="U110" s="6">
        <v>5.4506880299646596</v>
      </c>
      <c r="V110" s="6">
        <v>3.7188707963574097</v>
      </c>
      <c r="W110" s="12">
        <v>0</v>
      </c>
      <c r="X110" s="6">
        <v>2.3579652245103211</v>
      </c>
      <c r="Y110" s="6">
        <v>4.0459856648287813</v>
      </c>
      <c r="Z110" s="6">
        <v>4.3600458713183263</v>
      </c>
      <c r="AA110" s="6">
        <v>4.9325449820554104</v>
      </c>
      <c r="AB110" s="6">
        <v>3.6592348927063987</v>
      </c>
      <c r="AC110" s="6">
        <v>4.2461747491124289</v>
      </c>
      <c r="AD110" s="6">
        <v>3.0692018506445602</v>
      </c>
      <c r="AE110" s="6">
        <v>3.0248966924508394</v>
      </c>
      <c r="AF110" s="6">
        <v>2.8879058156387303</v>
      </c>
      <c r="AG110" s="6">
        <v>2.5903667693977273</v>
      </c>
      <c r="AH110" s="6">
        <v>2.6038433132583081</v>
      </c>
    </row>
    <row r="111" spans="8:35" x14ac:dyDescent="0.25">
      <c r="H111" t="s">
        <v>38</v>
      </c>
      <c r="I111" s="14">
        <v>4.8124837662063866</v>
      </c>
      <c r="J111" s="6">
        <v>2.5709920264364867</v>
      </c>
      <c r="K111" s="6">
        <v>3.8561638969317666</v>
      </c>
      <c r="L111" s="6">
        <v>4.8218253804964792</v>
      </c>
      <c r="M111" s="6">
        <f t="shared" si="88"/>
        <v>3.3481338085566432</v>
      </c>
      <c r="N111" s="6">
        <v>5.1826634079399749</v>
      </c>
      <c r="O111" s="6">
        <v>4.0583247775406068</v>
      </c>
      <c r="P111" s="6">
        <v>2.9580398915498076</v>
      </c>
      <c r="Q111" s="6">
        <v>2.951270912674739</v>
      </c>
      <c r="R111" s="6">
        <v>3.5637059362410892</v>
      </c>
      <c r="S111" s="6">
        <v>2.3345235059857488</v>
      </c>
      <c r="T111" s="6">
        <v>4.0484564959994325</v>
      </c>
      <c r="U111" s="6">
        <v>5.7922361830298303</v>
      </c>
      <c r="V111" s="6">
        <v>4.7780749261601159</v>
      </c>
      <c r="W111" s="6">
        <v>2.3579652245103211</v>
      </c>
      <c r="X111" s="12">
        <v>0</v>
      </c>
      <c r="Y111" s="6">
        <v>2.5903667693977219</v>
      </c>
      <c r="Z111" s="6">
        <v>3.4942810419312251</v>
      </c>
      <c r="AA111" s="6">
        <v>4.0360872141221131</v>
      </c>
      <c r="AB111" s="6">
        <v>3.1480152477394401</v>
      </c>
      <c r="AC111" s="6">
        <v>4.1892720131306831</v>
      </c>
      <c r="AD111" s="6">
        <v>2.6981475126464081</v>
      </c>
      <c r="AE111" s="6">
        <v>2.3345235059857505</v>
      </c>
      <c r="AF111" s="6">
        <v>3.2218007387174024</v>
      </c>
      <c r="AG111" s="6">
        <v>3.0049958402633448</v>
      </c>
      <c r="AH111" s="6">
        <v>2.7531799795872383</v>
      </c>
    </row>
    <row r="112" spans="8:35" x14ac:dyDescent="0.25">
      <c r="H112" t="s">
        <v>39</v>
      </c>
      <c r="I112" s="14">
        <v>2.6739483914241911</v>
      </c>
      <c r="J112" s="6">
        <v>1.2409673645990822</v>
      </c>
      <c r="K112" s="6">
        <v>1.7578395831246925</v>
      </c>
      <c r="L112" s="6">
        <v>2.4331050121192925</v>
      </c>
      <c r="M112" s="6">
        <f t="shared" si="88"/>
        <v>1.3490737563232065</v>
      </c>
      <c r="N112" s="6">
        <v>3.0512292604784736</v>
      </c>
      <c r="O112" s="6">
        <v>2.2494443758404006</v>
      </c>
      <c r="P112" s="6">
        <v>2.0199009876724152</v>
      </c>
      <c r="Q112" s="6">
        <v>2.5573423705088825</v>
      </c>
      <c r="R112" s="6">
        <v>1.8466185312619345</v>
      </c>
      <c r="S112" s="6">
        <v>2.9999999999999969</v>
      </c>
      <c r="T112" s="6">
        <v>1.9748417658131523</v>
      </c>
      <c r="U112" s="6">
        <v>4.5387222871640862</v>
      </c>
      <c r="V112" s="6">
        <v>4.3680659335683121</v>
      </c>
      <c r="W112" s="6">
        <v>4.0459856648287813</v>
      </c>
      <c r="X112" s="6">
        <v>2.5903667693977219</v>
      </c>
      <c r="Y112" s="12">
        <v>0</v>
      </c>
      <c r="Z112" s="6">
        <v>1.3784048752090197</v>
      </c>
      <c r="AA112" s="6">
        <v>1.6309506430300098</v>
      </c>
      <c r="AB112" s="6">
        <v>1.7492855684535926</v>
      </c>
      <c r="AC112" s="6">
        <v>2.672077843177477</v>
      </c>
      <c r="AD112" s="6">
        <v>1.8627936010197159</v>
      </c>
      <c r="AE112" s="6">
        <v>2.6419689627245777</v>
      </c>
      <c r="AF112" s="6">
        <v>2.5357444666211921</v>
      </c>
      <c r="AG112" s="6">
        <v>2.9461839725312444</v>
      </c>
      <c r="AH112" s="6">
        <v>2.3515952032609664</v>
      </c>
    </row>
    <row r="113" spans="8:35" x14ac:dyDescent="0.25">
      <c r="H113" t="s">
        <v>40</v>
      </c>
      <c r="I113" s="14">
        <v>2.4269322199023238</v>
      </c>
      <c r="J113" s="6">
        <v>1.3856406460551005</v>
      </c>
      <c r="K113" s="6">
        <v>1.6431676725154987</v>
      </c>
      <c r="L113" s="6">
        <v>2.1540659228538064</v>
      </c>
      <c r="M113" s="6">
        <f t="shared" si="88"/>
        <v>1.2529964086141658</v>
      </c>
      <c r="N113" s="6">
        <v>2.5980762113533196</v>
      </c>
      <c r="O113" s="6">
        <v>1.6062378404209043</v>
      </c>
      <c r="P113" s="6">
        <v>2.2671568097509263</v>
      </c>
      <c r="Q113" s="6">
        <v>2.5729360660537197</v>
      </c>
      <c r="R113" s="6">
        <v>1.2288205727444501</v>
      </c>
      <c r="S113" s="6">
        <v>3.2310988842807</v>
      </c>
      <c r="T113" s="6">
        <v>1.8708286933869722</v>
      </c>
      <c r="U113" s="6">
        <v>4.1158231254513353</v>
      </c>
      <c r="V113" s="6">
        <v>3.9924929555354285</v>
      </c>
      <c r="W113" s="6">
        <v>4.3600458713183263</v>
      </c>
      <c r="X113" s="6">
        <v>3.4942810419312251</v>
      </c>
      <c r="Y113" s="6">
        <v>1.3784048752090197</v>
      </c>
      <c r="Z113" s="12">
        <v>0</v>
      </c>
      <c r="AA113" s="6">
        <v>1.3564659966250541</v>
      </c>
      <c r="AB113" s="6">
        <v>1.6911534525287788</v>
      </c>
      <c r="AC113" s="6">
        <v>2.1771541057077255</v>
      </c>
      <c r="AD113" s="6">
        <v>1.813835714721705</v>
      </c>
      <c r="AE113" s="6">
        <v>2.9933259094191511</v>
      </c>
      <c r="AF113" s="6">
        <v>2.0469489490458717</v>
      </c>
      <c r="AG113" s="6">
        <v>3.0099833886584824</v>
      </c>
      <c r="AH113" s="6">
        <v>2.4392621835300932</v>
      </c>
    </row>
    <row r="114" spans="8:35" x14ac:dyDescent="0.25">
      <c r="H114" t="s">
        <v>41</v>
      </c>
      <c r="I114" s="14">
        <v>1.5394804318340705</v>
      </c>
      <c r="J114" s="6">
        <v>1.8330302779823351</v>
      </c>
      <c r="K114" s="6">
        <v>1.0099504938362103</v>
      </c>
      <c r="L114" s="6">
        <v>1.3711309200802118</v>
      </c>
      <c r="M114" s="6">
        <f t="shared" si="88"/>
        <v>1.3453624047073747</v>
      </c>
      <c r="N114" s="6">
        <v>1.7860571099491787</v>
      </c>
      <c r="O114" s="6">
        <v>1.9849433241279211</v>
      </c>
      <c r="P114" s="6">
        <v>2.3194827009486412</v>
      </c>
      <c r="Q114" s="6">
        <v>2.7676705006196101</v>
      </c>
      <c r="R114" s="6">
        <v>1.3076696830621983</v>
      </c>
      <c r="S114" s="6">
        <v>3.7040518354904255</v>
      </c>
      <c r="T114" s="6">
        <v>1.0677078252031342</v>
      </c>
      <c r="U114" s="6">
        <v>3.6027767069303627</v>
      </c>
      <c r="V114" s="6">
        <v>3.9774363602702709</v>
      </c>
      <c r="W114" s="6">
        <v>4.9325449820554104</v>
      </c>
      <c r="X114" s="6">
        <v>4.0360872141221131</v>
      </c>
      <c r="Y114" s="6">
        <v>1.6309506430300098</v>
      </c>
      <c r="Z114" s="6">
        <v>1.3564659966250541</v>
      </c>
      <c r="AA114" s="12">
        <v>0</v>
      </c>
      <c r="AB114" s="6">
        <v>1.7146428199482251</v>
      </c>
      <c r="AC114" s="6">
        <v>1.8601075237738263</v>
      </c>
      <c r="AD114" s="6">
        <v>2.2472205054244241</v>
      </c>
      <c r="AE114" s="6">
        <v>3.555277766926233</v>
      </c>
      <c r="AF114" s="6">
        <v>2.5748786379167452</v>
      </c>
      <c r="AG114" s="6">
        <v>3.1968734726291541</v>
      </c>
      <c r="AH114" s="6">
        <v>2.5748786379167456</v>
      </c>
    </row>
    <row r="115" spans="8:35" x14ac:dyDescent="0.25">
      <c r="H115" t="s">
        <v>43</v>
      </c>
      <c r="I115" s="14">
        <v>2.5278449319529122</v>
      </c>
      <c r="J115" s="6">
        <v>1.5620499351813326</v>
      </c>
      <c r="K115" s="6">
        <v>1.7888543819998317</v>
      </c>
      <c r="L115" s="6">
        <v>2.4124676163629677</v>
      </c>
      <c r="M115" s="6">
        <f t="shared" si="88"/>
        <v>1.8303005217723158</v>
      </c>
      <c r="N115" s="6">
        <v>2.8372521918222233</v>
      </c>
      <c r="O115" s="6">
        <v>2.7568097504180473</v>
      </c>
      <c r="P115" s="6">
        <v>1.4071247279470331</v>
      </c>
      <c r="Q115" s="6">
        <v>1.5937377450509227</v>
      </c>
      <c r="R115" s="6">
        <v>1.2288205727444537</v>
      </c>
      <c r="S115" s="6">
        <v>2.6153393661244029</v>
      </c>
      <c r="T115" s="6">
        <v>1.5937377450509245</v>
      </c>
      <c r="U115" s="6">
        <v>3.0983866769659305</v>
      </c>
      <c r="V115" s="6">
        <v>2.8390139133156773</v>
      </c>
      <c r="W115" s="6">
        <v>3.6592348927063987</v>
      </c>
      <c r="X115" s="6">
        <v>3.1480152477394401</v>
      </c>
      <c r="Y115" s="6">
        <v>1.7492855684535926</v>
      </c>
      <c r="Z115" s="6">
        <v>1.6911534525287788</v>
      </c>
      <c r="AA115" s="6">
        <v>1.7146428199482251</v>
      </c>
      <c r="AB115" s="12">
        <v>0</v>
      </c>
      <c r="AC115" s="6">
        <v>1.8547236990991396</v>
      </c>
      <c r="AD115" s="6">
        <v>0.98488578017961148</v>
      </c>
      <c r="AE115" s="6">
        <v>2.3323807579381208</v>
      </c>
      <c r="AF115" s="6">
        <v>1.5459624833740313</v>
      </c>
      <c r="AG115" s="6">
        <v>2.1213203435596406</v>
      </c>
      <c r="AH115" s="6">
        <v>1.3152946437965893</v>
      </c>
    </row>
    <row r="116" spans="8:35" x14ac:dyDescent="0.25">
      <c r="H116" t="s">
        <v>44</v>
      </c>
      <c r="I116" s="14">
        <v>2.7477263328068191</v>
      </c>
      <c r="J116" s="6">
        <v>1.8439088914585786</v>
      </c>
      <c r="K116" s="6">
        <v>2.3151673805580431</v>
      </c>
      <c r="L116" s="6">
        <v>3.0033314835362428</v>
      </c>
      <c r="M116" s="6">
        <f t="shared" si="88"/>
        <v>2.3895606290697047</v>
      </c>
      <c r="N116" s="6">
        <v>2.7367864366808021</v>
      </c>
      <c r="O116" s="6">
        <v>2.0396078054371132</v>
      </c>
      <c r="P116" s="6">
        <v>2.8530685235374236</v>
      </c>
      <c r="Q116" s="6">
        <v>2.5495097567963922</v>
      </c>
      <c r="R116" s="6">
        <v>1.4933184523068124</v>
      </c>
      <c r="S116" s="6">
        <v>2.8142494558940592</v>
      </c>
      <c r="T116" s="6">
        <v>2.2671568097509267</v>
      </c>
      <c r="U116" s="6">
        <v>3.364520768252143</v>
      </c>
      <c r="V116" s="6">
        <v>3.0430248109405897</v>
      </c>
      <c r="W116" s="6">
        <v>4.2461747491124289</v>
      </c>
      <c r="X116" s="6">
        <v>4.1892720131306831</v>
      </c>
      <c r="Y116" s="6">
        <v>2.672077843177477</v>
      </c>
      <c r="Z116" s="6">
        <v>2.1771541057077255</v>
      </c>
      <c r="AA116" s="6">
        <v>1.8601075237738263</v>
      </c>
      <c r="AB116" s="6">
        <v>1.8547236990991396</v>
      </c>
      <c r="AC116" s="12">
        <v>0</v>
      </c>
      <c r="AD116" s="6">
        <v>1.857417562100673</v>
      </c>
      <c r="AE116" s="6">
        <v>3.2863353450310004</v>
      </c>
      <c r="AF116" s="6">
        <v>1.7748239349298836</v>
      </c>
      <c r="AG116" s="6">
        <v>2.0049937655763421</v>
      </c>
      <c r="AH116" s="6">
        <v>1.8574175621006725</v>
      </c>
    </row>
    <row r="117" spans="8:35" x14ac:dyDescent="0.25">
      <c r="H117" t="s">
        <v>45</v>
      </c>
      <c r="I117" s="14">
        <v>3.3045423283716659</v>
      </c>
      <c r="J117" s="6">
        <v>1.1874342087037935</v>
      </c>
      <c r="K117" s="6">
        <v>2.4637369989509836</v>
      </c>
      <c r="L117" s="6">
        <v>3.217141588429087</v>
      </c>
      <c r="M117" s="6">
        <f t="shared" si="88"/>
        <v>2.1817424229271434</v>
      </c>
      <c r="N117" s="6">
        <v>3.5468295701936423</v>
      </c>
      <c r="O117" s="6">
        <v>2.5278449319529104</v>
      </c>
      <c r="P117" s="6">
        <v>2.0223748416156719</v>
      </c>
      <c r="Q117" s="6">
        <v>1.8193405398660241</v>
      </c>
      <c r="R117" s="6">
        <v>1.4071247279470327</v>
      </c>
      <c r="S117" s="6">
        <v>1.7406895185529196</v>
      </c>
      <c r="T117" s="6">
        <v>2.4310491562286458</v>
      </c>
      <c r="U117" s="6">
        <v>3.8301436004411111</v>
      </c>
      <c r="V117" s="6">
        <v>3.0610455730027932</v>
      </c>
      <c r="W117" s="6">
        <v>3.0692018506445602</v>
      </c>
      <c r="X117" s="6">
        <v>2.6981475126464081</v>
      </c>
      <c r="Y117" s="6">
        <v>1.8627936010197159</v>
      </c>
      <c r="Z117" s="6">
        <v>1.813835714721705</v>
      </c>
      <c r="AA117" s="6">
        <v>2.2472205054244241</v>
      </c>
      <c r="AB117" s="6">
        <v>0.98488578017961148</v>
      </c>
      <c r="AC117" s="6">
        <v>1.857417562100673</v>
      </c>
      <c r="AD117" s="12">
        <v>0</v>
      </c>
      <c r="AE117" s="6">
        <v>1.6155494421403529</v>
      </c>
      <c r="AF117" s="6">
        <v>1.2083045973594579</v>
      </c>
      <c r="AG117" s="6">
        <v>1.4317821063276359</v>
      </c>
      <c r="AH117" s="6">
        <v>1.0488088481701523</v>
      </c>
    </row>
    <row r="118" spans="8:35" x14ac:dyDescent="0.25">
      <c r="H118" t="s">
        <v>46</v>
      </c>
      <c r="I118" s="14">
        <v>4.7339201514178528</v>
      </c>
      <c r="J118" s="6">
        <v>2.3237900077244507</v>
      </c>
      <c r="K118" s="6">
        <v>3.8392707640904917</v>
      </c>
      <c r="L118" s="6">
        <v>4.4294469180700222</v>
      </c>
      <c r="M118" s="6">
        <f t="shared" si="88"/>
        <v>3.4539832078341073</v>
      </c>
      <c r="N118" s="6">
        <v>5.0507425196697584</v>
      </c>
      <c r="O118" s="6">
        <v>3.6083237105337456</v>
      </c>
      <c r="P118" s="6">
        <v>3.1240998703626648</v>
      </c>
      <c r="Q118" s="6">
        <v>3.016620625799673</v>
      </c>
      <c r="R118" s="6">
        <v>2.9444863728670914</v>
      </c>
      <c r="S118" s="6">
        <v>1.7492855684535926</v>
      </c>
      <c r="T118" s="6">
        <v>3.8026306683663091</v>
      </c>
      <c r="U118" s="6">
        <v>5.1439284598446759</v>
      </c>
      <c r="V118" s="6">
        <v>4.190465367951397</v>
      </c>
      <c r="W118" s="6">
        <v>3.0248966924508394</v>
      </c>
      <c r="X118" s="6">
        <v>2.3345235059857505</v>
      </c>
      <c r="Y118" s="6">
        <v>2.6419689627245777</v>
      </c>
      <c r="Z118" s="6">
        <v>2.9933259094191511</v>
      </c>
      <c r="AA118" s="6">
        <v>3.555277766926233</v>
      </c>
      <c r="AB118" s="6">
        <v>2.3323807579381208</v>
      </c>
      <c r="AC118" s="6">
        <v>3.2863353450310004</v>
      </c>
      <c r="AD118" s="6">
        <v>1.6155494421403529</v>
      </c>
      <c r="AE118" s="12">
        <v>0</v>
      </c>
      <c r="AF118" s="6">
        <v>2.5903667693977304</v>
      </c>
      <c r="AG118" s="6">
        <v>2.0880613017821141</v>
      </c>
      <c r="AH118" s="6">
        <v>2.2693611435820467</v>
      </c>
    </row>
    <row r="119" spans="8:35" x14ac:dyDescent="0.25">
      <c r="H119" t="s">
        <v>47</v>
      </c>
      <c r="I119" s="14">
        <v>3.2403703492039311</v>
      </c>
      <c r="J119" s="6">
        <v>1.6093476939431104</v>
      </c>
      <c r="K119" s="6">
        <v>2.5357444666211904</v>
      </c>
      <c r="L119" s="6">
        <v>3.4684290392049264</v>
      </c>
      <c r="M119" s="6">
        <f t="shared" si="88"/>
        <v>2.249444375840397</v>
      </c>
      <c r="N119" s="6">
        <v>3.3286633954186473</v>
      </c>
      <c r="O119" s="6">
        <v>2.5903667693977246</v>
      </c>
      <c r="P119" s="6">
        <v>2.0904544960366911</v>
      </c>
      <c r="Q119" s="6">
        <v>1.4106735979665879</v>
      </c>
      <c r="R119" s="6">
        <v>1.5684387141358156</v>
      </c>
      <c r="S119" s="6">
        <v>2.03224014329016</v>
      </c>
      <c r="T119" s="6">
        <v>2.5709920264364867</v>
      </c>
      <c r="U119" s="6">
        <v>3.4394767043839667</v>
      </c>
      <c r="V119" s="6">
        <v>2.3473389188611011</v>
      </c>
      <c r="W119" s="6">
        <v>2.8879058156387303</v>
      </c>
      <c r="X119" s="6">
        <v>3.2218007387174024</v>
      </c>
      <c r="Y119" s="6">
        <v>2.5357444666211921</v>
      </c>
      <c r="Z119" s="6">
        <v>2.0469489490458717</v>
      </c>
      <c r="AA119" s="6">
        <v>2.5748786379167452</v>
      </c>
      <c r="AB119" s="6">
        <v>1.5459624833740313</v>
      </c>
      <c r="AC119" s="6">
        <v>1.7748239349298836</v>
      </c>
      <c r="AD119" s="6">
        <v>1.2083045973594579</v>
      </c>
      <c r="AE119" s="6">
        <v>2.5903667693977304</v>
      </c>
      <c r="AF119" s="12">
        <v>0</v>
      </c>
      <c r="AG119" s="6">
        <v>1.634013463836824</v>
      </c>
      <c r="AH119" s="6">
        <v>1.086278049120025</v>
      </c>
    </row>
    <row r="120" spans="8:35" x14ac:dyDescent="0.25">
      <c r="H120" t="s">
        <v>48</v>
      </c>
      <c r="I120" s="14">
        <v>4.1364235759892898</v>
      </c>
      <c r="J120" s="6">
        <v>1.9390719429665326</v>
      </c>
      <c r="K120" s="6">
        <v>3.3970575502926041</v>
      </c>
      <c r="L120" s="6">
        <v>4.3243496620879327</v>
      </c>
      <c r="M120" s="6">
        <f t="shared" si="88"/>
        <v>3.1352830813181765</v>
      </c>
      <c r="N120" s="6">
        <v>4.2953463189829071</v>
      </c>
      <c r="O120" s="6">
        <v>3.095157508108433</v>
      </c>
      <c r="P120" s="6">
        <v>2.9291637031753663</v>
      </c>
      <c r="Q120" s="6">
        <v>2.2715633383201119</v>
      </c>
      <c r="R120" s="6">
        <v>2.3769728648009476</v>
      </c>
      <c r="S120" s="6">
        <v>1.0295630140987029</v>
      </c>
      <c r="T120" s="6">
        <v>3.3734255586866002</v>
      </c>
      <c r="U120" s="6">
        <v>4.1976183723630722</v>
      </c>
      <c r="V120" s="6">
        <v>2.9461839725312502</v>
      </c>
      <c r="W120" s="6">
        <v>2.5903667693977273</v>
      </c>
      <c r="X120" s="6">
        <v>3.0049958402633448</v>
      </c>
      <c r="Y120" s="6">
        <v>2.9461839725312444</v>
      </c>
      <c r="Z120" s="6">
        <v>3.0099833886584824</v>
      </c>
      <c r="AA120" s="6">
        <v>3.1968734726291541</v>
      </c>
      <c r="AB120" s="6">
        <v>2.1213203435596406</v>
      </c>
      <c r="AC120" s="6">
        <v>2.0049937655763421</v>
      </c>
      <c r="AD120" s="6">
        <v>1.4317821063276359</v>
      </c>
      <c r="AE120" s="6">
        <v>2.0880613017821141</v>
      </c>
      <c r="AF120" s="6">
        <v>1.634013463836824</v>
      </c>
      <c r="AG120" s="12">
        <v>0</v>
      </c>
      <c r="AH120" s="6">
        <v>1.1269427669584666</v>
      </c>
    </row>
    <row r="121" spans="8:35" x14ac:dyDescent="0.25">
      <c r="H121" t="s">
        <v>49</v>
      </c>
      <c r="I121" s="14">
        <v>3.2588341473600666</v>
      </c>
      <c r="J121" s="6">
        <v>1.5588457268119893</v>
      </c>
      <c r="K121" s="6">
        <v>2.5119713374160915</v>
      </c>
      <c r="L121" s="6">
        <v>3.5142566781611175</v>
      </c>
      <c r="M121" s="6">
        <f t="shared" si="88"/>
        <v>2.3194827009486385</v>
      </c>
      <c r="N121" s="6">
        <v>3.4727510708370684</v>
      </c>
      <c r="O121" s="6">
        <v>2.9715315916207272</v>
      </c>
      <c r="P121" s="6">
        <v>1.8303005217723152</v>
      </c>
      <c r="Q121" s="6">
        <v>1.1958260743101394</v>
      </c>
      <c r="R121" s="6">
        <v>1.7435595774162733</v>
      </c>
      <c r="S121" s="6">
        <v>1.6703293088490068</v>
      </c>
      <c r="T121" s="6">
        <v>2.4718414188616546</v>
      </c>
      <c r="U121" s="6">
        <v>3.4249087579087427</v>
      </c>
      <c r="V121" s="6">
        <v>2.3895606290697073</v>
      </c>
      <c r="W121" s="6">
        <v>2.6038433132583081</v>
      </c>
      <c r="X121" s="6">
        <v>2.7531799795872383</v>
      </c>
      <c r="Y121" s="6">
        <v>2.3515952032609664</v>
      </c>
      <c r="Z121" s="6">
        <v>2.4392621835300932</v>
      </c>
      <c r="AA121" s="6">
        <v>2.5748786379167456</v>
      </c>
      <c r="AB121" s="6">
        <v>1.3152946437965893</v>
      </c>
      <c r="AC121" s="6">
        <v>1.8574175621006725</v>
      </c>
      <c r="AD121" s="6">
        <v>1.0488088481701523</v>
      </c>
      <c r="AE121" s="6">
        <v>2.2693611435820467</v>
      </c>
      <c r="AF121" s="6">
        <v>1.086278049120025</v>
      </c>
      <c r="AG121" s="6">
        <v>1.1269427669584666</v>
      </c>
      <c r="AH121" s="12">
        <v>0</v>
      </c>
    </row>
    <row r="124" spans="8:35" x14ac:dyDescent="0.25">
      <c r="H124" t="s">
        <v>50</v>
      </c>
      <c r="I124" s="1" t="s">
        <v>54</v>
      </c>
      <c r="J124" s="1" t="s">
        <v>22</v>
      </c>
      <c r="K124" s="1" t="s">
        <v>51</v>
      </c>
      <c r="L124" s="1" t="s">
        <v>24</v>
      </c>
      <c r="M124" s="1" t="s">
        <v>53</v>
      </c>
      <c r="N124" s="1" t="s">
        <v>27</v>
      </c>
      <c r="O124" s="1" t="s">
        <v>28</v>
      </c>
      <c r="P124" s="1" t="s">
        <v>29</v>
      </c>
      <c r="Q124" s="1" t="s">
        <v>52</v>
      </c>
      <c r="R124" s="1" t="s">
        <v>32</v>
      </c>
      <c r="S124" s="1" t="s">
        <v>33</v>
      </c>
      <c r="T124" s="1" t="s">
        <v>35</v>
      </c>
      <c r="U124" s="1" t="s">
        <v>36</v>
      </c>
      <c r="V124" s="1" t="s">
        <v>37</v>
      </c>
      <c r="W124" s="1" t="s">
        <v>38</v>
      </c>
      <c r="X124" s="1" t="s">
        <v>39</v>
      </c>
      <c r="Y124" s="1" t="s">
        <v>40</v>
      </c>
      <c r="Z124" s="1" t="s">
        <v>41</v>
      </c>
      <c r="AA124" s="1" t="s">
        <v>43</v>
      </c>
      <c r="AB124" s="1" t="s">
        <v>44</v>
      </c>
      <c r="AC124" s="1" t="s">
        <v>45</v>
      </c>
      <c r="AD124" s="1" t="s">
        <v>46</v>
      </c>
      <c r="AE124" s="1" t="s">
        <v>47</v>
      </c>
      <c r="AF124" s="1" t="s">
        <v>48</v>
      </c>
      <c r="AG124" s="1" t="s">
        <v>49</v>
      </c>
    </row>
    <row r="125" spans="8:35" x14ac:dyDescent="0.25">
      <c r="H125" t="s">
        <v>54</v>
      </c>
      <c r="I125" s="12">
        <v>0</v>
      </c>
      <c r="J125" s="6">
        <v>3.1606961258558233</v>
      </c>
      <c r="K125" s="6">
        <v>1.4212670403551917</v>
      </c>
      <c r="L125" s="6">
        <v>1.5652475842498506</v>
      </c>
      <c r="M125" s="6">
        <v>2.9308701779505713</v>
      </c>
      <c r="N125" s="6">
        <v>3.1288975694324059</v>
      </c>
      <c r="O125" s="6">
        <v>2.7694764848252453</v>
      </c>
      <c r="P125" s="6">
        <v>3.1606961258558224</v>
      </c>
      <c r="Q125" s="6">
        <v>2.336664289109585</v>
      </c>
      <c r="R125" s="6">
        <v>4.9061186288144336</v>
      </c>
      <c r="S125" s="6">
        <v>1.4177446878757816</v>
      </c>
      <c r="T125" s="6">
        <v>3.0116440692751163</v>
      </c>
      <c r="U125" s="6">
        <v>3.9408120990476103</v>
      </c>
      <c r="V125" s="6">
        <v>5.7166423711825836</v>
      </c>
      <c r="W125" s="6">
        <v>5.1826634079399749</v>
      </c>
      <c r="X125" s="6">
        <v>3.0512292604784736</v>
      </c>
      <c r="Y125" s="6">
        <v>2.5980762113533196</v>
      </c>
      <c r="Z125" s="6">
        <v>1.7860571099491787</v>
      </c>
      <c r="AA125" s="6">
        <v>2.8372521918222233</v>
      </c>
      <c r="AB125" s="6">
        <v>2.7477263328068191</v>
      </c>
      <c r="AC125" s="6">
        <v>3.5468295701936423</v>
      </c>
      <c r="AD125" s="6">
        <v>5.0507425196697584</v>
      </c>
      <c r="AE125" s="6">
        <v>3.3286633954186473</v>
      </c>
      <c r="AF125" s="6">
        <v>4.2953463189829071</v>
      </c>
      <c r="AG125" s="6">
        <v>3.4727510708370684</v>
      </c>
      <c r="AI125" s="6">
        <f>MIN(J125:AG125,K126:AG126,L127:AG127,M128:AG128,N129:AG129,O130:AG130,P131:AG131,Q132:AG132,R133:AG133,S134:AG134,T135:AG135,U136:AG136,V137:AG137,W138:AG138,X139:AG139,Y140:AG140,Z141:AG141,AA142:AG142,AB143:AG143,AC144:AG144,AD145:AG145,AE146:AG146,AF147,AG147,AG148)</f>
        <v>0.58309518948452854</v>
      </c>
    </row>
    <row r="126" spans="8:35" x14ac:dyDescent="0.25">
      <c r="H126" t="s">
        <v>22</v>
      </c>
      <c r="I126" s="14">
        <f>MAX(I97,N97)</f>
        <v>3.1606961258558233</v>
      </c>
      <c r="J126" s="12">
        <v>0</v>
      </c>
      <c r="K126" s="6">
        <v>2.0248456731316575</v>
      </c>
      <c r="L126" s="6">
        <v>3.0099833886584846</v>
      </c>
      <c r="M126" s="6">
        <v>2.1213203435596424</v>
      </c>
      <c r="N126" s="6">
        <v>1.6911534525287792</v>
      </c>
      <c r="O126" s="6">
        <v>2.1725560982400451</v>
      </c>
      <c r="P126" s="6">
        <v>2.1213203435596424</v>
      </c>
      <c r="Q126" s="6">
        <v>1.2609520212918501</v>
      </c>
      <c r="R126" s="6">
        <v>2.0639767440550294</v>
      </c>
      <c r="S126" s="6">
        <v>2.2583179581272437</v>
      </c>
      <c r="T126" s="6">
        <v>4.3104524124504611</v>
      </c>
      <c r="U126" s="6">
        <v>3.7094473981982845</v>
      </c>
      <c r="V126" s="6">
        <v>3.3451457367355473</v>
      </c>
      <c r="W126" s="6">
        <v>2.5709920264364867</v>
      </c>
      <c r="X126" s="6">
        <v>1.2409673645990822</v>
      </c>
      <c r="Y126" s="6">
        <v>1.3856406460551005</v>
      </c>
      <c r="Z126" s="6">
        <v>1.8330302779823351</v>
      </c>
      <c r="AA126" s="6">
        <v>1.5620499351813326</v>
      </c>
      <c r="AB126" s="6">
        <v>1.8439088914585786</v>
      </c>
      <c r="AC126" s="6">
        <v>1.1874342087037935</v>
      </c>
      <c r="AD126" s="6">
        <v>2.3237900077244507</v>
      </c>
      <c r="AE126" s="6">
        <v>1.6093476939431104</v>
      </c>
      <c r="AF126" s="6">
        <v>1.9390719429665326</v>
      </c>
      <c r="AG126" s="6">
        <v>1.5588457268119893</v>
      </c>
    </row>
    <row r="127" spans="8:35" x14ac:dyDescent="0.25">
      <c r="H127" t="s">
        <v>51</v>
      </c>
      <c r="I127" s="14">
        <f>MAX(I98,N98)</f>
        <v>1.4212670403551917</v>
      </c>
      <c r="J127" s="6">
        <v>2.0248456731316575</v>
      </c>
      <c r="K127" s="12">
        <v>0</v>
      </c>
      <c r="L127" s="6">
        <v>1.3820274961085275</v>
      </c>
      <c r="M127" s="6">
        <v>2.2803508501982739</v>
      </c>
      <c r="N127" s="6">
        <v>2.5219040425837003</v>
      </c>
      <c r="O127" s="6">
        <v>1.6970562748477114</v>
      </c>
      <c r="P127" s="6">
        <v>2.2803508501982739</v>
      </c>
      <c r="Q127" s="6">
        <v>1.4798648586948688</v>
      </c>
      <c r="R127" s="6">
        <v>3.8444765573482154</v>
      </c>
      <c r="S127" s="13">
        <v>0.58309518948452854</v>
      </c>
      <c r="T127" s="6">
        <v>3.2832910318763968</v>
      </c>
      <c r="U127" s="6">
        <v>3.6796738985948205</v>
      </c>
      <c r="V127" s="6">
        <v>4.6786750261158341</v>
      </c>
      <c r="W127" s="6">
        <v>3.8561638969317666</v>
      </c>
      <c r="X127" s="6">
        <v>1.7578395831246925</v>
      </c>
      <c r="Y127" s="6">
        <v>1.6431676725154987</v>
      </c>
      <c r="Z127" s="6">
        <v>1.0099504938362103</v>
      </c>
      <c r="AA127" s="6">
        <v>1.7888543819998317</v>
      </c>
      <c r="AB127" s="6">
        <v>2.3151673805580431</v>
      </c>
      <c r="AC127" s="6">
        <v>2.4637369989509836</v>
      </c>
      <c r="AD127" s="6">
        <v>3.8392707640904917</v>
      </c>
      <c r="AE127" s="6">
        <v>2.5357444666211904</v>
      </c>
      <c r="AF127" s="6">
        <v>3.3970575502926041</v>
      </c>
      <c r="AG127" s="6">
        <v>2.5119713374160915</v>
      </c>
    </row>
    <row r="128" spans="8:35" x14ac:dyDescent="0.25">
      <c r="H128" t="s">
        <v>24</v>
      </c>
      <c r="I128" s="14">
        <f>MAX(I99,N99)</f>
        <v>1.5652475842498506</v>
      </c>
      <c r="J128" s="6">
        <v>3.0099833886584846</v>
      </c>
      <c r="K128" s="6">
        <v>1.3820274961085275</v>
      </c>
      <c r="L128" s="12">
        <v>0</v>
      </c>
      <c r="M128" s="6">
        <v>3.3256578296631791</v>
      </c>
      <c r="N128" s="6">
        <v>3.1559467676119031</v>
      </c>
      <c r="O128" s="6">
        <v>2.5651510676761315</v>
      </c>
      <c r="P128" s="6">
        <v>3.3256578296631791</v>
      </c>
      <c r="Q128" s="6">
        <v>2.3173260452512916</v>
      </c>
      <c r="R128" s="6">
        <v>4.8311489316724678</v>
      </c>
      <c r="S128" s="6">
        <v>1.174734012447074</v>
      </c>
      <c r="T128" s="6">
        <v>3.4322004603460994</v>
      </c>
      <c r="U128" s="6">
        <v>4.3931765272977623</v>
      </c>
      <c r="V128" s="6">
        <v>5.8077534382926448</v>
      </c>
      <c r="W128" s="6">
        <v>4.8218253804964792</v>
      </c>
      <c r="X128" s="6">
        <v>2.4331050121192925</v>
      </c>
      <c r="Y128" s="6">
        <v>2.1540659228538064</v>
      </c>
      <c r="Z128" s="6">
        <v>1.3711309200802118</v>
      </c>
      <c r="AA128" s="6">
        <v>2.4124676163629677</v>
      </c>
      <c r="AB128" s="6">
        <v>3.0033314835362428</v>
      </c>
      <c r="AC128" s="6">
        <v>3.217141588429087</v>
      </c>
      <c r="AD128" s="6">
        <v>4.4294469180700222</v>
      </c>
      <c r="AE128" s="6">
        <v>3.4684290392049264</v>
      </c>
      <c r="AF128" s="6">
        <v>4.3243496620879327</v>
      </c>
      <c r="AG128" s="6">
        <v>3.5142566781611175</v>
      </c>
    </row>
    <row r="129" spans="8:33" x14ac:dyDescent="0.25">
      <c r="H129" t="s">
        <v>53</v>
      </c>
      <c r="I129" s="14">
        <f>MAX(I100,N100)</f>
        <v>2.9308701779505713</v>
      </c>
      <c r="J129" s="6">
        <v>2.1213203435596424</v>
      </c>
      <c r="K129" s="6">
        <v>2.2803508501982739</v>
      </c>
      <c r="L129" s="6">
        <v>3.3256578296631791</v>
      </c>
      <c r="M129" s="12">
        <v>0</v>
      </c>
      <c r="N129" s="6">
        <v>2.095232683975699</v>
      </c>
      <c r="O129" s="6">
        <v>1.9899748742132419</v>
      </c>
      <c r="P129" s="6">
        <v>2.222611077089288</v>
      </c>
      <c r="Q129" s="6">
        <v>1.4212670403551877</v>
      </c>
      <c r="R129" s="6">
        <v>3.3719430600174709</v>
      </c>
      <c r="S129" s="6">
        <v>1.4628738838327793</v>
      </c>
      <c r="T129" s="6">
        <v>3.9025632602175713</v>
      </c>
      <c r="U129" s="6">
        <v>3.8613469152615676</v>
      </c>
      <c r="V129" s="6">
        <v>4.1665333311999309</v>
      </c>
      <c r="W129" s="6">
        <v>3.3481338085566432</v>
      </c>
      <c r="X129" s="6">
        <v>1.3490737563232065</v>
      </c>
      <c r="Y129" s="6">
        <v>1.2529964086141658</v>
      </c>
      <c r="Z129" s="6">
        <v>1.3453624047073747</v>
      </c>
      <c r="AA129" s="6">
        <v>1.8303005217723158</v>
      </c>
      <c r="AB129" s="6">
        <v>2.3895606290697047</v>
      </c>
      <c r="AC129" s="6">
        <v>2.1817424229271434</v>
      </c>
      <c r="AD129" s="6">
        <v>3.4539832078341073</v>
      </c>
      <c r="AE129" s="6">
        <v>2.249444375840397</v>
      </c>
      <c r="AF129" s="6">
        <v>3.1352830813181765</v>
      </c>
      <c r="AG129" s="6">
        <v>2.3194827009486385</v>
      </c>
    </row>
    <row r="130" spans="8:33" x14ac:dyDescent="0.25">
      <c r="H130" t="s">
        <v>27</v>
      </c>
      <c r="I130" s="14">
        <f>MAX(I102,N102)</f>
        <v>3.1288975694324059</v>
      </c>
      <c r="J130" s="6">
        <v>1.6911534525287792</v>
      </c>
      <c r="K130" s="6">
        <v>2.5219040425837003</v>
      </c>
      <c r="L130" s="6">
        <v>3.1559467676119031</v>
      </c>
      <c r="M130" s="6">
        <v>2.095232683975699</v>
      </c>
      <c r="N130" s="12">
        <v>0</v>
      </c>
      <c r="O130" s="6">
        <v>3.475629439396557</v>
      </c>
      <c r="P130" s="6">
        <v>3.4583232931581183</v>
      </c>
      <c r="Q130" s="6">
        <v>1.894729532149646</v>
      </c>
      <c r="R130" s="6">
        <v>3.319638534539568</v>
      </c>
      <c r="S130" s="6">
        <v>2.8460498941515433</v>
      </c>
      <c r="T130" s="6">
        <v>4.9457052075512946</v>
      </c>
      <c r="U130" s="6">
        <v>4.6454278597347773</v>
      </c>
      <c r="V130" s="6">
        <v>4.7381430961928546</v>
      </c>
      <c r="W130" s="6">
        <v>4.0583247775406068</v>
      </c>
      <c r="X130" s="6">
        <v>2.2494443758404006</v>
      </c>
      <c r="Y130" s="6">
        <v>1.6062378404209043</v>
      </c>
      <c r="Z130" s="6">
        <v>1.9849433241279211</v>
      </c>
      <c r="AA130" s="6">
        <v>2.7568097504180473</v>
      </c>
      <c r="AB130" s="6">
        <v>2.0396078054371132</v>
      </c>
      <c r="AC130" s="6">
        <v>2.5278449319529104</v>
      </c>
      <c r="AD130" s="6">
        <v>3.6083237105337456</v>
      </c>
      <c r="AE130" s="6">
        <v>2.5903667693977246</v>
      </c>
      <c r="AF130" s="6">
        <v>3.095157508108433</v>
      </c>
      <c r="AG130" s="6">
        <v>2.9715315916207272</v>
      </c>
    </row>
    <row r="131" spans="8:33" x14ac:dyDescent="0.25">
      <c r="H131" t="s">
        <v>28</v>
      </c>
      <c r="I131" s="14">
        <f t="shared" ref="I131:I149" si="89">MAX(I103,N103)</f>
        <v>2.7694764848252453</v>
      </c>
      <c r="J131" s="6">
        <v>2.1725560982400451</v>
      </c>
      <c r="K131" s="6">
        <v>1.6970562748477114</v>
      </c>
      <c r="L131" s="6">
        <v>2.5651510676761315</v>
      </c>
      <c r="M131" s="6">
        <v>1.9899748742132419</v>
      </c>
      <c r="N131" s="6">
        <v>3.475629439396557</v>
      </c>
      <c r="O131" s="12">
        <v>0</v>
      </c>
      <c r="P131" s="6">
        <v>1.1045361017187294</v>
      </c>
      <c r="Q131" s="6">
        <v>1.9000000000000008</v>
      </c>
      <c r="R131" s="6">
        <v>3.2093613071762452</v>
      </c>
      <c r="S131" s="6">
        <v>1.6370705543744886</v>
      </c>
      <c r="T131" s="6">
        <v>3.0822070014844885</v>
      </c>
      <c r="U131" s="6">
        <v>2.8809720581775919</v>
      </c>
      <c r="V131" s="6">
        <v>3.5142566781611211</v>
      </c>
      <c r="W131" s="6">
        <v>2.9580398915498076</v>
      </c>
      <c r="X131" s="6">
        <v>2.0199009876724152</v>
      </c>
      <c r="Y131" s="6">
        <v>2.2671568097509263</v>
      </c>
      <c r="Z131" s="6">
        <v>2.3194827009486412</v>
      </c>
      <c r="AA131" s="6">
        <v>1.4071247279470331</v>
      </c>
      <c r="AB131" s="6">
        <v>2.8530685235374236</v>
      </c>
      <c r="AC131" s="6">
        <v>2.0223748416156719</v>
      </c>
      <c r="AD131" s="6">
        <v>3.1240998703626648</v>
      </c>
      <c r="AE131" s="6">
        <v>2.0904544960366911</v>
      </c>
      <c r="AF131" s="6">
        <v>2.9291637031753663</v>
      </c>
      <c r="AG131" s="6">
        <v>1.8303005217723152</v>
      </c>
    </row>
    <row r="132" spans="8:33" x14ac:dyDescent="0.25">
      <c r="H132" t="s">
        <v>29</v>
      </c>
      <c r="I132" s="14">
        <f t="shared" si="89"/>
        <v>3.1606961258558224</v>
      </c>
      <c r="J132" s="6">
        <v>2.1213203435596424</v>
      </c>
      <c r="K132" s="6">
        <v>2.2803508501982739</v>
      </c>
      <c r="L132" s="6">
        <v>3.3256578296631791</v>
      </c>
      <c r="M132" s="6">
        <v>2.222611077089288</v>
      </c>
      <c r="N132" s="6">
        <v>3.4583232931581183</v>
      </c>
      <c r="O132" s="6">
        <v>1.1045361017187294</v>
      </c>
      <c r="P132" s="12">
        <v>0</v>
      </c>
      <c r="Q132" s="6">
        <v>2.0174241001832027</v>
      </c>
      <c r="R132" s="6">
        <v>2.6</v>
      </c>
      <c r="S132" s="6">
        <v>2.2583179581272419</v>
      </c>
      <c r="T132" s="6">
        <v>2.9966648127543398</v>
      </c>
      <c r="U132" s="6">
        <v>2.0880613017821124</v>
      </c>
      <c r="V132" s="6">
        <v>2.7549954627911832</v>
      </c>
      <c r="W132" s="6">
        <v>2.951270912674739</v>
      </c>
      <c r="X132" s="6">
        <v>2.5573423705088825</v>
      </c>
      <c r="Y132" s="6">
        <v>2.5729360660537197</v>
      </c>
      <c r="Z132" s="6">
        <v>2.7676705006196101</v>
      </c>
      <c r="AA132" s="6">
        <v>1.5937377450509227</v>
      </c>
      <c r="AB132" s="6">
        <v>2.5495097567963922</v>
      </c>
      <c r="AC132" s="6">
        <v>1.8193405398660241</v>
      </c>
      <c r="AD132" s="6">
        <v>3.016620625799673</v>
      </c>
      <c r="AE132" s="6">
        <v>1.4106735979665879</v>
      </c>
      <c r="AF132" s="6">
        <v>2.2715633383201119</v>
      </c>
      <c r="AG132" s="6">
        <v>1.1958260743101394</v>
      </c>
    </row>
    <row r="133" spans="8:33" x14ac:dyDescent="0.25">
      <c r="H133" t="s">
        <v>52</v>
      </c>
      <c r="I133" s="14">
        <f t="shared" si="89"/>
        <v>2.336664289109585</v>
      </c>
      <c r="J133" s="6">
        <v>1.2609520212918501</v>
      </c>
      <c r="K133" s="6">
        <v>1.4798648586948688</v>
      </c>
      <c r="L133" s="6">
        <v>2.3173260452512916</v>
      </c>
      <c r="M133" s="6">
        <v>1.4212670403551877</v>
      </c>
      <c r="N133" s="6">
        <v>1.894729532149646</v>
      </c>
      <c r="O133" s="6">
        <v>1.9000000000000008</v>
      </c>
      <c r="P133" s="6">
        <v>2.0174241001832027</v>
      </c>
      <c r="Q133" s="12">
        <v>0</v>
      </c>
      <c r="R133" s="6">
        <v>2.7730849247724128</v>
      </c>
      <c r="S133" s="6">
        <v>1.5198684153570616</v>
      </c>
      <c r="T133" s="6">
        <v>3.63455636907725</v>
      </c>
      <c r="U133" s="6">
        <v>3.4073450074801706</v>
      </c>
      <c r="V133" s="6">
        <v>3.939543120718445</v>
      </c>
      <c r="W133" s="6">
        <v>3.5637059362410892</v>
      </c>
      <c r="X133" s="6">
        <v>1.8466185312619345</v>
      </c>
      <c r="Y133" s="6">
        <v>1.2288205727444501</v>
      </c>
      <c r="Z133" s="6">
        <v>1.3076696830621983</v>
      </c>
      <c r="AA133" s="6">
        <v>1.2288205727444537</v>
      </c>
      <c r="AB133" s="6">
        <v>1.4933184523068124</v>
      </c>
      <c r="AC133" s="6">
        <v>1.4071247279470327</v>
      </c>
      <c r="AD133" s="6">
        <v>2.9444863728670914</v>
      </c>
      <c r="AE133" s="6">
        <v>1.5684387141358156</v>
      </c>
      <c r="AF133" s="6">
        <v>2.3769728648009476</v>
      </c>
      <c r="AG133" s="6">
        <v>1.7435595774162733</v>
      </c>
    </row>
    <row r="134" spans="8:33" x14ac:dyDescent="0.25">
      <c r="H134" t="s">
        <v>32</v>
      </c>
      <c r="I134" s="14">
        <f t="shared" si="89"/>
        <v>4.9061186288144336</v>
      </c>
      <c r="J134" s="6">
        <v>2.0639767440550294</v>
      </c>
      <c r="K134" s="6">
        <v>3.8444765573482154</v>
      </c>
      <c r="L134" s="6">
        <v>4.8311489316724678</v>
      </c>
      <c r="M134" s="6">
        <v>3.3719430600174709</v>
      </c>
      <c r="N134" s="6">
        <v>3.319638534539568</v>
      </c>
      <c r="O134" s="6">
        <v>3.2093613071762452</v>
      </c>
      <c r="P134" s="6">
        <v>2.6</v>
      </c>
      <c r="Q134" s="6">
        <v>2.7730849247724128</v>
      </c>
      <c r="R134" s="12">
        <v>0</v>
      </c>
      <c r="S134" s="6">
        <v>3.9191835884530852</v>
      </c>
      <c r="T134" s="6">
        <v>5.0139804546886717</v>
      </c>
      <c r="U134" s="6">
        <v>3.6193922141707731</v>
      </c>
      <c r="V134" s="6">
        <v>1.977371993328519</v>
      </c>
      <c r="W134" s="6">
        <v>2.3345235059857488</v>
      </c>
      <c r="X134" s="6">
        <v>2.9999999999999969</v>
      </c>
      <c r="Y134" s="6">
        <v>3.2310988842807</v>
      </c>
      <c r="Z134" s="6">
        <v>3.7040518354904255</v>
      </c>
      <c r="AA134" s="6">
        <v>2.6153393661244029</v>
      </c>
      <c r="AB134" s="6">
        <v>2.8142494558940592</v>
      </c>
      <c r="AC134" s="6">
        <v>1.7406895185529196</v>
      </c>
      <c r="AD134" s="6">
        <v>1.7492855684535926</v>
      </c>
      <c r="AE134" s="6">
        <v>2.03224014329016</v>
      </c>
      <c r="AF134" s="6">
        <v>1.0295630140987029</v>
      </c>
      <c r="AG134" s="6">
        <v>1.6703293088490068</v>
      </c>
    </row>
    <row r="135" spans="8:33" x14ac:dyDescent="0.25">
      <c r="H135" t="s">
        <v>33</v>
      </c>
      <c r="I135" s="14">
        <f t="shared" si="89"/>
        <v>1.4177446878757816</v>
      </c>
      <c r="J135" s="6">
        <v>2.2583179581272437</v>
      </c>
      <c r="K135" s="13">
        <v>0.58309518948452854</v>
      </c>
      <c r="L135" s="6">
        <v>1.174734012447074</v>
      </c>
      <c r="M135" s="6">
        <v>1.4628738838327793</v>
      </c>
      <c r="N135" s="6">
        <v>2.8460498941515433</v>
      </c>
      <c r="O135" s="6">
        <v>1.6370705543744886</v>
      </c>
      <c r="P135" s="6">
        <v>2.2583179581272419</v>
      </c>
      <c r="Q135" s="6">
        <v>1.5198684153570616</v>
      </c>
      <c r="R135" s="6">
        <v>3.9191835884530852</v>
      </c>
      <c r="S135" s="12">
        <v>0</v>
      </c>
      <c r="T135" s="6">
        <v>2.8530685235374174</v>
      </c>
      <c r="U135" s="6">
        <v>3.4438350715445143</v>
      </c>
      <c r="V135" s="6">
        <v>4.7864391775097301</v>
      </c>
      <c r="W135" s="6">
        <v>4.0484564959994325</v>
      </c>
      <c r="X135" s="6">
        <v>1.9748417658131523</v>
      </c>
      <c r="Y135" s="6">
        <v>1.8708286933869722</v>
      </c>
      <c r="Z135" s="6">
        <v>1.0677078252031342</v>
      </c>
      <c r="AA135" s="6">
        <v>1.5937377450509245</v>
      </c>
      <c r="AB135" s="6">
        <v>2.2671568097509267</v>
      </c>
      <c r="AC135" s="6">
        <v>2.4310491562286458</v>
      </c>
      <c r="AD135" s="6">
        <v>3.8026306683663091</v>
      </c>
      <c r="AE135" s="6">
        <v>2.5709920264364867</v>
      </c>
      <c r="AF135" s="6">
        <v>3.3734255586866002</v>
      </c>
      <c r="AG135" s="6">
        <v>2.4718414188616546</v>
      </c>
    </row>
    <row r="136" spans="8:33" x14ac:dyDescent="0.25">
      <c r="H136" t="s">
        <v>35</v>
      </c>
      <c r="I136" s="14">
        <f t="shared" si="89"/>
        <v>3.0116440692751163</v>
      </c>
      <c r="J136" s="6">
        <v>4.3104524124504611</v>
      </c>
      <c r="K136" s="6">
        <v>3.2832910318763968</v>
      </c>
      <c r="L136" s="6">
        <v>3.4322004603460994</v>
      </c>
      <c r="M136" s="6">
        <v>3.9025632602175713</v>
      </c>
      <c r="N136" s="6">
        <v>4.9457052075512946</v>
      </c>
      <c r="O136" s="6">
        <v>3.0822070014844885</v>
      </c>
      <c r="P136" s="6">
        <v>2.9966648127543398</v>
      </c>
      <c r="Q136" s="6">
        <v>3.63455636907725</v>
      </c>
      <c r="R136" s="6">
        <v>5.0139804546886717</v>
      </c>
      <c r="S136" s="6">
        <v>2.8530685235374174</v>
      </c>
      <c r="T136" s="12">
        <v>0</v>
      </c>
      <c r="U136" s="6">
        <v>2.1213203435596464</v>
      </c>
      <c r="V136" s="6">
        <v>5.4506880299646596</v>
      </c>
      <c r="W136" s="6">
        <v>5.7922361830298303</v>
      </c>
      <c r="X136" s="6">
        <v>4.5387222871640862</v>
      </c>
      <c r="Y136" s="6">
        <v>4.1158231254513353</v>
      </c>
      <c r="Z136" s="6">
        <v>3.6027767069303627</v>
      </c>
      <c r="AA136" s="6">
        <v>3.0983866769659305</v>
      </c>
      <c r="AB136" s="6">
        <v>3.364520768252143</v>
      </c>
      <c r="AC136" s="6">
        <v>3.8301436004411111</v>
      </c>
      <c r="AD136" s="6">
        <v>5.1439284598446759</v>
      </c>
      <c r="AE136" s="6">
        <v>3.4394767043839667</v>
      </c>
      <c r="AF136" s="6">
        <v>4.1976183723630722</v>
      </c>
      <c r="AG136" s="6">
        <v>3.4249087579087427</v>
      </c>
    </row>
    <row r="137" spans="8:33" x14ac:dyDescent="0.25">
      <c r="H137" t="s">
        <v>36</v>
      </c>
      <c r="I137" s="14">
        <f t="shared" si="89"/>
        <v>3.9408120990476103</v>
      </c>
      <c r="J137" s="6">
        <v>3.7094473981982845</v>
      </c>
      <c r="K137" s="6">
        <v>3.6796738985948205</v>
      </c>
      <c r="L137" s="6">
        <v>4.3931765272977623</v>
      </c>
      <c r="M137" s="6">
        <v>3.8613469152615676</v>
      </c>
      <c r="N137" s="6">
        <v>4.6454278597347773</v>
      </c>
      <c r="O137" s="6">
        <v>2.8809720581775919</v>
      </c>
      <c r="P137" s="6">
        <v>2.0880613017821124</v>
      </c>
      <c r="Q137" s="6">
        <v>3.4073450074801706</v>
      </c>
      <c r="R137" s="6">
        <v>3.6193922141707731</v>
      </c>
      <c r="S137" s="6">
        <v>3.4438350715445143</v>
      </c>
      <c r="T137" s="6">
        <v>2.1213203435596464</v>
      </c>
      <c r="U137" s="12">
        <v>0</v>
      </c>
      <c r="V137" s="6">
        <v>3.7188707963574097</v>
      </c>
      <c r="W137" s="6">
        <v>4.7780749261601159</v>
      </c>
      <c r="X137" s="6">
        <v>4.3680659335683121</v>
      </c>
      <c r="Y137" s="6">
        <v>3.9924929555354285</v>
      </c>
      <c r="Z137" s="6">
        <v>3.9774363602702709</v>
      </c>
      <c r="AA137" s="6">
        <v>2.8390139133156773</v>
      </c>
      <c r="AB137" s="6">
        <v>3.0430248109405897</v>
      </c>
      <c r="AC137" s="6">
        <v>3.0610455730027932</v>
      </c>
      <c r="AD137" s="6">
        <v>4.190465367951397</v>
      </c>
      <c r="AE137" s="6">
        <v>2.3473389188611011</v>
      </c>
      <c r="AF137" s="6">
        <v>2.9461839725312502</v>
      </c>
      <c r="AG137" s="6">
        <v>2.3895606290697073</v>
      </c>
    </row>
    <row r="138" spans="8:33" x14ac:dyDescent="0.25">
      <c r="H138" t="s">
        <v>37</v>
      </c>
      <c r="I138" s="14">
        <f t="shared" si="89"/>
        <v>5.7166423711825836</v>
      </c>
      <c r="J138" s="6">
        <v>3.3451457367355473</v>
      </c>
      <c r="K138" s="6">
        <v>4.6786750261158341</v>
      </c>
      <c r="L138" s="6">
        <v>5.8077534382926448</v>
      </c>
      <c r="M138" s="6">
        <v>4.1665333311999309</v>
      </c>
      <c r="N138" s="6">
        <v>4.7381430961928546</v>
      </c>
      <c r="O138" s="6">
        <v>3.5142566781611211</v>
      </c>
      <c r="P138" s="6">
        <v>2.7549954627911832</v>
      </c>
      <c r="Q138" s="6">
        <v>3.939543120718445</v>
      </c>
      <c r="R138" s="6">
        <v>1.977371993328519</v>
      </c>
      <c r="S138" s="6">
        <v>4.7864391775097301</v>
      </c>
      <c r="T138" s="6">
        <v>5.4506880299646596</v>
      </c>
      <c r="U138" s="6">
        <v>3.7188707963574097</v>
      </c>
      <c r="V138" s="12">
        <v>0</v>
      </c>
      <c r="W138" s="6">
        <v>2.3579652245103211</v>
      </c>
      <c r="X138" s="6">
        <v>4.0459856648287813</v>
      </c>
      <c r="Y138" s="6">
        <v>4.3600458713183263</v>
      </c>
      <c r="Z138" s="6">
        <v>4.9325449820554104</v>
      </c>
      <c r="AA138" s="6">
        <v>3.6592348927063987</v>
      </c>
      <c r="AB138" s="6">
        <v>4.2461747491124289</v>
      </c>
      <c r="AC138" s="6">
        <v>3.0692018506445602</v>
      </c>
      <c r="AD138" s="6">
        <v>3.0248966924508394</v>
      </c>
      <c r="AE138" s="6">
        <v>2.8879058156387303</v>
      </c>
      <c r="AF138" s="6">
        <v>2.5903667693977273</v>
      </c>
      <c r="AG138" s="6">
        <v>2.6038433132583081</v>
      </c>
    </row>
    <row r="139" spans="8:33" x14ac:dyDescent="0.25">
      <c r="H139" t="s">
        <v>38</v>
      </c>
      <c r="I139" s="14">
        <f t="shared" si="89"/>
        <v>5.1826634079399749</v>
      </c>
      <c r="J139" s="6">
        <v>2.5709920264364867</v>
      </c>
      <c r="K139" s="6">
        <v>3.8561638969317666</v>
      </c>
      <c r="L139" s="6">
        <v>4.8218253804964792</v>
      </c>
      <c r="M139" s="6">
        <v>3.3481338085566432</v>
      </c>
      <c r="N139" s="6">
        <v>4.0583247775406068</v>
      </c>
      <c r="O139" s="6">
        <v>2.9580398915498076</v>
      </c>
      <c r="P139" s="6">
        <v>2.951270912674739</v>
      </c>
      <c r="Q139" s="6">
        <v>3.5637059362410892</v>
      </c>
      <c r="R139" s="6">
        <v>2.3345235059857488</v>
      </c>
      <c r="S139" s="6">
        <v>4.0484564959994325</v>
      </c>
      <c r="T139" s="6">
        <v>5.7922361830298303</v>
      </c>
      <c r="U139" s="6">
        <v>4.7780749261601159</v>
      </c>
      <c r="V139" s="6">
        <v>2.3579652245103211</v>
      </c>
      <c r="W139" s="12">
        <v>0</v>
      </c>
      <c r="X139" s="6">
        <v>2.5903667693977219</v>
      </c>
      <c r="Y139" s="6">
        <v>3.4942810419312251</v>
      </c>
      <c r="Z139" s="6">
        <v>4.0360872141221131</v>
      </c>
      <c r="AA139" s="6">
        <v>3.1480152477394401</v>
      </c>
      <c r="AB139" s="6">
        <v>4.1892720131306831</v>
      </c>
      <c r="AC139" s="6">
        <v>2.6981475126464081</v>
      </c>
      <c r="AD139" s="6">
        <v>2.3345235059857505</v>
      </c>
      <c r="AE139" s="6">
        <v>3.2218007387174024</v>
      </c>
      <c r="AF139" s="6">
        <v>3.0049958402633448</v>
      </c>
      <c r="AG139" s="6">
        <v>2.7531799795872383</v>
      </c>
    </row>
    <row r="140" spans="8:33" x14ac:dyDescent="0.25">
      <c r="H140" t="s">
        <v>39</v>
      </c>
      <c r="I140" s="14">
        <f t="shared" si="89"/>
        <v>3.0512292604784736</v>
      </c>
      <c r="J140" s="6">
        <v>1.2409673645990822</v>
      </c>
      <c r="K140" s="6">
        <v>1.7578395831246925</v>
      </c>
      <c r="L140" s="6">
        <v>2.4331050121192925</v>
      </c>
      <c r="M140" s="6">
        <v>1.3490737563232065</v>
      </c>
      <c r="N140" s="6">
        <v>2.2494443758404006</v>
      </c>
      <c r="O140" s="6">
        <v>2.0199009876724152</v>
      </c>
      <c r="P140" s="6">
        <v>2.5573423705088825</v>
      </c>
      <c r="Q140" s="6">
        <v>1.8466185312619345</v>
      </c>
      <c r="R140" s="6">
        <v>2.9999999999999969</v>
      </c>
      <c r="S140" s="6">
        <v>1.9748417658131523</v>
      </c>
      <c r="T140" s="6">
        <v>4.5387222871640862</v>
      </c>
      <c r="U140" s="6">
        <v>4.3680659335683121</v>
      </c>
      <c r="V140" s="6">
        <v>4.0459856648287813</v>
      </c>
      <c r="W140" s="6">
        <v>2.5903667693977219</v>
      </c>
      <c r="X140" s="12">
        <v>0</v>
      </c>
      <c r="Y140" s="6">
        <v>1.3784048752090197</v>
      </c>
      <c r="Z140" s="6">
        <v>1.6309506430300098</v>
      </c>
      <c r="AA140" s="6">
        <v>1.7492855684535926</v>
      </c>
      <c r="AB140" s="6">
        <v>2.672077843177477</v>
      </c>
      <c r="AC140" s="6">
        <v>1.8627936010197159</v>
      </c>
      <c r="AD140" s="6">
        <v>2.6419689627245777</v>
      </c>
      <c r="AE140" s="6">
        <v>2.5357444666211921</v>
      </c>
      <c r="AF140" s="6">
        <v>2.9461839725312444</v>
      </c>
      <c r="AG140" s="6">
        <v>2.3515952032609664</v>
      </c>
    </row>
    <row r="141" spans="8:33" x14ac:dyDescent="0.25">
      <c r="H141" t="s">
        <v>40</v>
      </c>
      <c r="I141" s="14">
        <f t="shared" si="89"/>
        <v>2.5980762113533196</v>
      </c>
      <c r="J141" s="6">
        <v>1.3856406460551005</v>
      </c>
      <c r="K141" s="6">
        <v>1.6431676725154987</v>
      </c>
      <c r="L141" s="6">
        <v>2.1540659228538064</v>
      </c>
      <c r="M141" s="6">
        <v>1.2529964086141658</v>
      </c>
      <c r="N141" s="6">
        <v>1.6062378404209043</v>
      </c>
      <c r="O141" s="6">
        <v>2.2671568097509263</v>
      </c>
      <c r="P141" s="6">
        <v>2.5729360660537197</v>
      </c>
      <c r="Q141" s="6">
        <v>1.2288205727444501</v>
      </c>
      <c r="R141" s="6">
        <v>3.2310988842807</v>
      </c>
      <c r="S141" s="6">
        <v>1.8708286933869722</v>
      </c>
      <c r="T141" s="6">
        <v>4.1158231254513353</v>
      </c>
      <c r="U141" s="6">
        <v>3.9924929555354285</v>
      </c>
      <c r="V141" s="6">
        <v>4.3600458713183263</v>
      </c>
      <c r="W141" s="6">
        <v>3.4942810419312251</v>
      </c>
      <c r="X141" s="6">
        <v>1.3784048752090197</v>
      </c>
      <c r="Y141" s="12">
        <v>0</v>
      </c>
      <c r="Z141" s="6">
        <v>1.3564659966250541</v>
      </c>
      <c r="AA141" s="6">
        <v>1.6911534525287788</v>
      </c>
      <c r="AB141" s="6">
        <v>2.1771541057077255</v>
      </c>
      <c r="AC141" s="6">
        <v>1.813835714721705</v>
      </c>
      <c r="AD141" s="6">
        <v>2.9933259094191511</v>
      </c>
      <c r="AE141" s="6">
        <v>2.0469489490458717</v>
      </c>
      <c r="AF141" s="6">
        <v>3.0099833886584824</v>
      </c>
      <c r="AG141" s="6">
        <v>2.4392621835300932</v>
      </c>
    </row>
    <row r="142" spans="8:33" x14ac:dyDescent="0.25">
      <c r="H142" t="s">
        <v>41</v>
      </c>
      <c r="I142" s="14">
        <f t="shared" si="89"/>
        <v>1.7860571099491787</v>
      </c>
      <c r="J142" s="6">
        <v>1.8330302779823351</v>
      </c>
      <c r="K142" s="6">
        <v>1.0099504938362103</v>
      </c>
      <c r="L142" s="6">
        <v>1.3711309200802118</v>
      </c>
      <c r="M142" s="6">
        <v>1.3453624047073747</v>
      </c>
      <c r="N142" s="6">
        <v>1.9849433241279211</v>
      </c>
      <c r="O142" s="6">
        <v>2.3194827009486412</v>
      </c>
      <c r="P142" s="6">
        <v>2.7676705006196101</v>
      </c>
      <c r="Q142" s="6">
        <v>1.3076696830621983</v>
      </c>
      <c r="R142" s="6">
        <v>3.7040518354904255</v>
      </c>
      <c r="S142" s="6">
        <v>1.0677078252031342</v>
      </c>
      <c r="T142" s="6">
        <v>3.6027767069303627</v>
      </c>
      <c r="U142" s="6">
        <v>3.9774363602702709</v>
      </c>
      <c r="V142" s="6">
        <v>4.9325449820554104</v>
      </c>
      <c r="W142" s="6">
        <v>4.0360872141221131</v>
      </c>
      <c r="X142" s="6">
        <v>1.6309506430300098</v>
      </c>
      <c r="Y142" s="6">
        <v>1.3564659966250541</v>
      </c>
      <c r="Z142" s="12">
        <v>0</v>
      </c>
      <c r="AA142" s="6">
        <v>1.7146428199482251</v>
      </c>
      <c r="AB142" s="6">
        <v>1.8601075237738263</v>
      </c>
      <c r="AC142" s="6">
        <v>2.2472205054244241</v>
      </c>
      <c r="AD142" s="6">
        <v>3.555277766926233</v>
      </c>
      <c r="AE142" s="6">
        <v>2.5748786379167452</v>
      </c>
      <c r="AF142" s="6">
        <v>3.1968734726291541</v>
      </c>
      <c r="AG142" s="6">
        <v>2.5748786379167456</v>
      </c>
    </row>
    <row r="143" spans="8:33" x14ac:dyDescent="0.25">
      <c r="H143" t="s">
        <v>43</v>
      </c>
      <c r="I143" s="14">
        <f t="shared" si="89"/>
        <v>2.8372521918222233</v>
      </c>
      <c r="J143" s="6">
        <v>1.5620499351813326</v>
      </c>
      <c r="K143" s="6">
        <v>1.7888543819998317</v>
      </c>
      <c r="L143" s="6">
        <v>2.4124676163629677</v>
      </c>
      <c r="M143" s="6">
        <v>1.8303005217723158</v>
      </c>
      <c r="N143" s="6">
        <v>2.7568097504180473</v>
      </c>
      <c r="O143" s="6">
        <v>1.4071247279470331</v>
      </c>
      <c r="P143" s="6">
        <v>1.5937377450509227</v>
      </c>
      <c r="Q143" s="6">
        <v>1.2288205727444537</v>
      </c>
      <c r="R143" s="6">
        <v>2.6153393661244029</v>
      </c>
      <c r="S143" s="6">
        <v>1.5937377450509245</v>
      </c>
      <c r="T143" s="6">
        <v>3.0983866769659305</v>
      </c>
      <c r="U143" s="6">
        <v>2.8390139133156773</v>
      </c>
      <c r="V143" s="6">
        <v>3.6592348927063987</v>
      </c>
      <c r="W143" s="6">
        <v>3.1480152477394401</v>
      </c>
      <c r="X143" s="6">
        <v>1.7492855684535926</v>
      </c>
      <c r="Y143" s="6">
        <v>1.6911534525287788</v>
      </c>
      <c r="Z143" s="6">
        <v>1.7146428199482251</v>
      </c>
      <c r="AA143" s="12">
        <v>0</v>
      </c>
      <c r="AB143" s="6">
        <v>1.8547236990991396</v>
      </c>
      <c r="AC143" s="6">
        <v>0.98488578017961148</v>
      </c>
      <c r="AD143" s="6">
        <v>2.3323807579381208</v>
      </c>
      <c r="AE143" s="6">
        <v>1.5459624833740313</v>
      </c>
      <c r="AF143" s="6">
        <v>2.1213203435596406</v>
      </c>
      <c r="AG143" s="6">
        <v>1.3152946437965893</v>
      </c>
    </row>
    <row r="144" spans="8:33" x14ac:dyDescent="0.25">
      <c r="H144" t="s">
        <v>44</v>
      </c>
      <c r="I144" s="14">
        <f t="shared" si="89"/>
        <v>2.7477263328068191</v>
      </c>
      <c r="J144" s="6">
        <v>1.8439088914585786</v>
      </c>
      <c r="K144" s="6">
        <v>2.3151673805580431</v>
      </c>
      <c r="L144" s="6">
        <v>3.0033314835362428</v>
      </c>
      <c r="M144" s="6">
        <v>2.3895606290697047</v>
      </c>
      <c r="N144" s="6">
        <v>2.0396078054371132</v>
      </c>
      <c r="O144" s="6">
        <v>2.8530685235374236</v>
      </c>
      <c r="P144" s="6">
        <v>2.5495097567963922</v>
      </c>
      <c r="Q144" s="6">
        <v>1.4933184523068124</v>
      </c>
      <c r="R144" s="6">
        <v>2.8142494558940592</v>
      </c>
      <c r="S144" s="6">
        <v>2.2671568097509267</v>
      </c>
      <c r="T144" s="6">
        <v>3.364520768252143</v>
      </c>
      <c r="U144" s="6">
        <v>3.0430248109405897</v>
      </c>
      <c r="V144" s="6">
        <v>4.2461747491124289</v>
      </c>
      <c r="W144" s="6">
        <v>4.1892720131306831</v>
      </c>
      <c r="X144" s="6">
        <v>2.672077843177477</v>
      </c>
      <c r="Y144" s="6">
        <v>2.1771541057077255</v>
      </c>
      <c r="Z144" s="6">
        <v>1.8601075237738263</v>
      </c>
      <c r="AA144" s="6">
        <v>1.8547236990991396</v>
      </c>
      <c r="AB144" s="12">
        <v>0</v>
      </c>
      <c r="AC144" s="6">
        <v>1.857417562100673</v>
      </c>
      <c r="AD144" s="6">
        <v>3.2863353450310004</v>
      </c>
      <c r="AE144" s="6">
        <v>1.7748239349298836</v>
      </c>
      <c r="AF144" s="6">
        <v>2.0049937655763421</v>
      </c>
      <c r="AG144" s="6">
        <v>1.8574175621006725</v>
      </c>
    </row>
    <row r="145" spans="8:34" x14ac:dyDescent="0.25">
      <c r="H145" t="s">
        <v>45</v>
      </c>
      <c r="I145" s="14">
        <f t="shared" si="89"/>
        <v>3.5468295701936423</v>
      </c>
      <c r="J145" s="6">
        <v>1.1874342087037935</v>
      </c>
      <c r="K145" s="6">
        <v>2.4637369989509836</v>
      </c>
      <c r="L145" s="6">
        <v>3.217141588429087</v>
      </c>
      <c r="M145" s="6">
        <v>2.1817424229271434</v>
      </c>
      <c r="N145" s="6">
        <v>2.5278449319529104</v>
      </c>
      <c r="O145" s="6">
        <v>2.0223748416156719</v>
      </c>
      <c r="P145" s="6">
        <v>1.8193405398660241</v>
      </c>
      <c r="Q145" s="6">
        <v>1.4071247279470327</v>
      </c>
      <c r="R145" s="6">
        <v>1.7406895185529196</v>
      </c>
      <c r="S145" s="6">
        <v>2.4310491562286458</v>
      </c>
      <c r="T145" s="6">
        <v>3.8301436004411111</v>
      </c>
      <c r="U145" s="6">
        <v>3.0610455730027932</v>
      </c>
      <c r="V145" s="6">
        <v>3.0692018506445602</v>
      </c>
      <c r="W145" s="6">
        <v>2.6981475126464081</v>
      </c>
      <c r="X145" s="6">
        <v>1.8627936010197159</v>
      </c>
      <c r="Y145" s="6">
        <v>1.813835714721705</v>
      </c>
      <c r="Z145" s="6">
        <v>2.2472205054244241</v>
      </c>
      <c r="AA145" s="6">
        <v>0.98488578017961148</v>
      </c>
      <c r="AB145" s="6">
        <v>1.857417562100673</v>
      </c>
      <c r="AC145" s="12">
        <v>0</v>
      </c>
      <c r="AD145" s="6">
        <v>1.6155494421403529</v>
      </c>
      <c r="AE145" s="6">
        <v>1.2083045973594579</v>
      </c>
      <c r="AF145" s="6">
        <v>1.4317821063276359</v>
      </c>
      <c r="AG145" s="6">
        <v>1.0488088481701523</v>
      </c>
    </row>
    <row r="146" spans="8:34" x14ac:dyDescent="0.25">
      <c r="H146" t="s">
        <v>46</v>
      </c>
      <c r="I146" s="14">
        <f t="shared" si="89"/>
        <v>5.0507425196697584</v>
      </c>
      <c r="J146" s="6">
        <v>2.3237900077244507</v>
      </c>
      <c r="K146" s="6">
        <v>3.8392707640904917</v>
      </c>
      <c r="L146" s="6">
        <v>4.4294469180700222</v>
      </c>
      <c r="M146" s="6">
        <v>3.4539832078341073</v>
      </c>
      <c r="N146" s="6">
        <v>3.6083237105337456</v>
      </c>
      <c r="O146" s="6">
        <v>3.1240998703626648</v>
      </c>
      <c r="P146" s="6">
        <v>3.016620625799673</v>
      </c>
      <c r="Q146" s="6">
        <v>2.9444863728670914</v>
      </c>
      <c r="R146" s="6">
        <v>1.7492855684535926</v>
      </c>
      <c r="S146" s="6">
        <v>3.8026306683663091</v>
      </c>
      <c r="T146" s="6">
        <v>5.1439284598446759</v>
      </c>
      <c r="U146" s="6">
        <v>4.190465367951397</v>
      </c>
      <c r="V146" s="6">
        <v>3.0248966924508394</v>
      </c>
      <c r="W146" s="6">
        <v>2.3345235059857505</v>
      </c>
      <c r="X146" s="6">
        <v>2.6419689627245777</v>
      </c>
      <c r="Y146" s="6">
        <v>2.9933259094191511</v>
      </c>
      <c r="Z146" s="6">
        <v>3.555277766926233</v>
      </c>
      <c r="AA146" s="6">
        <v>2.3323807579381208</v>
      </c>
      <c r="AB146" s="6">
        <v>3.2863353450310004</v>
      </c>
      <c r="AC146" s="6">
        <v>1.6155494421403529</v>
      </c>
      <c r="AD146" s="12">
        <v>0</v>
      </c>
      <c r="AE146" s="6">
        <v>2.5903667693977304</v>
      </c>
      <c r="AF146" s="6">
        <v>2.0880613017821141</v>
      </c>
      <c r="AG146" s="6">
        <v>2.2693611435820467</v>
      </c>
    </row>
    <row r="147" spans="8:34" x14ac:dyDescent="0.25">
      <c r="H147" t="s">
        <v>47</v>
      </c>
      <c r="I147" s="14">
        <f t="shared" si="89"/>
        <v>3.3286633954186473</v>
      </c>
      <c r="J147" s="6">
        <v>1.6093476939431104</v>
      </c>
      <c r="K147" s="6">
        <v>2.5357444666211904</v>
      </c>
      <c r="L147" s="6">
        <v>3.4684290392049264</v>
      </c>
      <c r="M147" s="6">
        <v>2.249444375840397</v>
      </c>
      <c r="N147" s="6">
        <v>2.5903667693977246</v>
      </c>
      <c r="O147" s="6">
        <v>2.0904544960366911</v>
      </c>
      <c r="P147" s="6">
        <v>1.4106735979665879</v>
      </c>
      <c r="Q147" s="6">
        <v>1.5684387141358156</v>
      </c>
      <c r="R147" s="6">
        <v>2.03224014329016</v>
      </c>
      <c r="S147" s="6">
        <v>2.5709920264364867</v>
      </c>
      <c r="T147" s="6">
        <v>3.4394767043839667</v>
      </c>
      <c r="U147" s="6">
        <v>2.3473389188611011</v>
      </c>
      <c r="V147" s="6">
        <v>2.8879058156387303</v>
      </c>
      <c r="W147" s="6">
        <v>3.2218007387174024</v>
      </c>
      <c r="X147" s="6">
        <v>2.5357444666211921</v>
      </c>
      <c r="Y147" s="6">
        <v>2.0469489490458717</v>
      </c>
      <c r="Z147" s="6">
        <v>2.5748786379167452</v>
      </c>
      <c r="AA147" s="6">
        <v>1.5459624833740313</v>
      </c>
      <c r="AB147" s="6">
        <v>1.7748239349298836</v>
      </c>
      <c r="AC147" s="6">
        <v>1.2083045973594579</v>
      </c>
      <c r="AD147" s="6">
        <v>2.5903667693977304</v>
      </c>
      <c r="AE147" s="12">
        <v>0</v>
      </c>
      <c r="AF147" s="6">
        <v>1.634013463836824</v>
      </c>
      <c r="AG147" s="6">
        <v>1.086278049120025</v>
      </c>
    </row>
    <row r="148" spans="8:34" x14ac:dyDescent="0.25">
      <c r="H148" t="s">
        <v>48</v>
      </c>
      <c r="I148" s="14">
        <f t="shared" si="89"/>
        <v>4.2953463189829071</v>
      </c>
      <c r="J148" s="6">
        <v>1.9390719429665326</v>
      </c>
      <c r="K148" s="6">
        <v>3.3970575502926041</v>
      </c>
      <c r="L148" s="6">
        <v>4.3243496620879327</v>
      </c>
      <c r="M148" s="6">
        <v>3.1352830813181765</v>
      </c>
      <c r="N148" s="6">
        <v>3.095157508108433</v>
      </c>
      <c r="O148" s="6">
        <v>2.9291637031753663</v>
      </c>
      <c r="P148" s="6">
        <v>2.2715633383201119</v>
      </c>
      <c r="Q148" s="6">
        <v>2.3769728648009476</v>
      </c>
      <c r="R148" s="6">
        <v>1.0295630140987029</v>
      </c>
      <c r="S148" s="6">
        <v>3.3734255586866002</v>
      </c>
      <c r="T148" s="6">
        <v>4.1976183723630722</v>
      </c>
      <c r="U148" s="6">
        <v>2.9461839725312502</v>
      </c>
      <c r="V148" s="6">
        <v>2.5903667693977273</v>
      </c>
      <c r="W148" s="6">
        <v>3.0049958402633448</v>
      </c>
      <c r="X148" s="6">
        <v>2.9461839725312444</v>
      </c>
      <c r="Y148" s="6">
        <v>3.0099833886584824</v>
      </c>
      <c r="Z148" s="6">
        <v>3.1968734726291541</v>
      </c>
      <c r="AA148" s="6">
        <v>2.1213203435596406</v>
      </c>
      <c r="AB148" s="6">
        <v>2.0049937655763421</v>
      </c>
      <c r="AC148" s="6">
        <v>1.4317821063276359</v>
      </c>
      <c r="AD148" s="6">
        <v>2.0880613017821141</v>
      </c>
      <c r="AE148" s="6">
        <v>1.634013463836824</v>
      </c>
      <c r="AF148" s="12">
        <v>0</v>
      </c>
      <c r="AG148" s="6">
        <v>1.1269427669584666</v>
      </c>
    </row>
    <row r="149" spans="8:34" x14ac:dyDescent="0.25">
      <c r="H149" t="s">
        <v>49</v>
      </c>
      <c r="I149" s="14">
        <f t="shared" si="89"/>
        <v>3.4727510708370684</v>
      </c>
      <c r="J149" s="6">
        <v>1.5588457268119893</v>
      </c>
      <c r="K149" s="6">
        <v>2.5119713374160915</v>
      </c>
      <c r="L149" s="6">
        <v>3.5142566781611175</v>
      </c>
      <c r="M149" s="6">
        <v>2.3194827009486385</v>
      </c>
      <c r="N149" s="6">
        <v>2.9715315916207272</v>
      </c>
      <c r="O149" s="6">
        <v>1.8303005217723152</v>
      </c>
      <c r="P149" s="6">
        <v>1.1958260743101394</v>
      </c>
      <c r="Q149" s="6">
        <v>1.7435595774162733</v>
      </c>
      <c r="R149" s="6">
        <v>1.6703293088490068</v>
      </c>
      <c r="S149" s="6">
        <v>2.4718414188616546</v>
      </c>
      <c r="T149" s="6">
        <v>3.4249087579087427</v>
      </c>
      <c r="U149" s="6">
        <v>2.3895606290697073</v>
      </c>
      <c r="V149" s="6">
        <v>2.6038433132583081</v>
      </c>
      <c r="W149" s="6">
        <v>2.7531799795872383</v>
      </c>
      <c r="X149" s="6">
        <v>2.3515952032609664</v>
      </c>
      <c r="Y149" s="6">
        <v>2.4392621835300932</v>
      </c>
      <c r="Z149" s="6">
        <v>2.5748786379167456</v>
      </c>
      <c r="AA149" s="6">
        <v>1.3152946437965893</v>
      </c>
      <c r="AB149" s="6">
        <v>1.8574175621006725</v>
      </c>
      <c r="AC149" s="6">
        <v>1.0488088481701523</v>
      </c>
      <c r="AD149" s="6">
        <v>2.2693611435820467</v>
      </c>
      <c r="AE149" s="6">
        <v>1.086278049120025</v>
      </c>
      <c r="AF149" s="6">
        <v>1.1269427669584666</v>
      </c>
      <c r="AG149" s="12">
        <v>0</v>
      </c>
    </row>
    <row r="152" spans="8:34" x14ac:dyDescent="0.25">
      <c r="H152" t="s">
        <v>50</v>
      </c>
      <c r="I152" s="1" t="s">
        <v>54</v>
      </c>
      <c r="J152" s="1" t="s">
        <v>22</v>
      </c>
      <c r="K152" s="1" t="s">
        <v>55</v>
      </c>
      <c r="L152" s="1" t="s">
        <v>24</v>
      </c>
      <c r="M152" s="1" t="s">
        <v>53</v>
      </c>
      <c r="N152" s="1" t="s">
        <v>27</v>
      </c>
      <c r="O152" s="1" t="s">
        <v>28</v>
      </c>
      <c r="P152" s="1" t="s">
        <v>29</v>
      </c>
      <c r="Q152" s="1" t="s">
        <v>52</v>
      </c>
      <c r="R152" s="1" t="s">
        <v>32</v>
      </c>
      <c r="S152" s="1" t="s">
        <v>35</v>
      </c>
      <c r="T152" s="1" t="s">
        <v>36</v>
      </c>
      <c r="U152" s="1" t="s">
        <v>37</v>
      </c>
      <c r="V152" s="1" t="s">
        <v>38</v>
      </c>
      <c r="W152" s="1" t="s">
        <v>39</v>
      </c>
      <c r="X152" s="1" t="s">
        <v>40</v>
      </c>
      <c r="Y152" s="1" t="s">
        <v>41</v>
      </c>
      <c r="Z152" s="1" t="s">
        <v>43</v>
      </c>
      <c r="AA152" s="1" t="s">
        <v>44</v>
      </c>
      <c r="AB152" s="1" t="s">
        <v>45</v>
      </c>
      <c r="AC152" s="1" t="s">
        <v>46</v>
      </c>
      <c r="AD152" s="1" t="s">
        <v>47</v>
      </c>
      <c r="AE152" s="1" t="s">
        <v>48</v>
      </c>
      <c r="AF152" s="1" t="s">
        <v>49</v>
      </c>
    </row>
    <row r="153" spans="8:34" x14ac:dyDescent="0.25">
      <c r="H153" t="s">
        <v>54</v>
      </c>
      <c r="I153" s="12">
        <v>0</v>
      </c>
      <c r="J153" s="6">
        <v>3.1606961258558233</v>
      </c>
      <c r="K153" s="6">
        <f>MAX(K125,S125)</f>
        <v>1.4212670403551917</v>
      </c>
      <c r="L153" s="6">
        <v>1.5652475842498506</v>
      </c>
      <c r="M153" s="6">
        <v>2.9308701779505713</v>
      </c>
      <c r="N153" s="6">
        <v>3.1288975694324059</v>
      </c>
      <c r="O153" s="6">
        <v>2.7694764848252453</v>
      </c>
      <c r="P153" s="6">
        <v>3.1606961258558224</v>
      </c>
      <c r="Q153" s="6">
        <v>2.336664289109585</v>
      </c>
      <c r="R153" s="6">
        <v>4.9061186288144336</v>
      </c>
      <c r="S153" s="6">
        <v>3.0116440692751163</v>
      </c>
      <c r="T153" s="6">
        <v>3.9408120990476103</v>
      </c>
      <c r="U153" s="6">
        <v>5.7166423711825836</v>
      </c>
      <c r="V153" s="6">
        <v>5.1826634079399749</v>
      </c>
      <c r="W153" s="6">
        <v>3.0512292604784736</v>
      </c>
      <c r="X153" s="6">
        <v>2.5980762113533196</v>
      </c>
      <c r="Y153" s="6">
        <v>1.7860571099491787</v>
      </c>
      <c r="Z153" s="6">
        <v>2.8372521918222233</v>
      </c>
      <c r="AA153" s="6">
        <v>2.7477263328068191</v>
      </c>
      <c r="AB153" s="6">
        <v>3.5468295701936423</v>
      </c>
      <c r="AC153" s="6">
        <v>5.0507425196697584</v>
      </c>
      <c r="AD153" s="6">
        <v>3.3286633954186473</v>
      </c>
      <c r="AE153" s="6">
        <v>4.2953463189829071</v>
      </c>
      <c r="AF153" s="6">
        <v>3.4727510708370684</v>
      </c>
      <c r="AH153" s="6">
        <f>MIN(J153:AF153,K154:AF154,L155:AF155,M156:AF156,N157:AF157,O158:AF158,P159:AF159,Q160:AF160,R161:AF161,S162:AF162,T163:AF163,U164:AF164,V165:AF165,W166:AF166,X167:AF167,Y168:AF168,Z169:AF169,AA170:AF170,AB171:AF171,AC172:AF172,AD173:AF173,AF174,AE174,AF175)</f>
        <v>0.98488578017961148</v>
      </c>
    </row>
    <row r="154" spans="8:34" x14ac:dyDescent="0.25">
      <c r="H154" t="s">
        <v>22</v>
      </c>
      <c r="I154" s="14">
        <v>3.1606961258558233</v>
      </c>
      <c r="J154" s="12">
        <v>0</v>
      </c>
      <c r="K154" s="6">
        <f>MAX(K126,S126)</f>
        <v>2.2583179581272437</v>
      </c>
      <c r="L154" s="6">
        <v>3.0099833886584846</v>
      </c>
      <c r="M154" s="6">
        <v>2.1213203435596424</v>
      </c>
      <c r="N154" s="6">
        <v>1.6911534525287792</v>
      </c>
      <c r="O154" s="6">
        <v>2.1725560982400451</v>
      </c>
      <c r="P154" s="6">
        <v>2.1213203435596424</v>
      </c>
      <c r="Q154" s="6">
        <v>1.2609520212918501</v>
      </c>
      <c r="R154" s="6">
        <v>2.0639767440550294</v>
      </c>
      <c r="S154" s="6">
        <v>4.3104524124504611</v>
      </c>
      <c r="T154" s="6">
        <v>3.7094473981982845</v>
      </c>
      <c r="U154" s="6">
        <v>3.3451457367355473</v>
      </c>
      <c r="V154" s="6">
        <v>2.5709920264364867</v>
      </c>
      <c r="W154" s="6">
        <v>1.2409673645990822</v>
      </c>
      <c r="X154" s="6">
        <v>1.3856406460551005</v>
      </c>
      <c r="Y154" s="6">
        <v>1.8330302779823351</v>
      </c>
      <c r="Z154" s="6">
        <v>1.5620499351813326</v>
      </c>
      <c r="AA154" s="6">
        <v>1.8439088914585786</v>
      </c>
      <c r="AB154" s="6">
        <v>1.1874342087037935</v>
      </c>
      <c r="AC154" s="6">
        <v>2.3237900077244507</v>
      </c>
      <c r="AD154" s="6">
        <v>1.6093476939431104</v>
      </c>
      <c r="AE154" s="6">
        <v>1.9390719429665326</v>
      </c>
      <c r="AF154" s="6">
        <v>1.5588457268119893</v>
      </c>
    </row>
    <row r="155" spans="8:34" x14ac:dyDescent="0.25">
      <c r="H155" t="s">
        <v>55</v>
      </c>
      <c r="I155" s="14">
        <v>1.4212670403551917</v>
      </c>
      <c r="J155" s="6">
        <v>2.2583179581272437</v>
      </c>
      <c r="K155" s="12">
        <v>0</v>
      </c>
      <c r="L155" s="6">
        <v>1.3820274961085275</v>
      </c>
      <c r="M155" s="6">
        <v>2.2803508501982739</v>
      </c>
      <c r="N155" s="6">
        <v>2.8460498941515433</v>
      </c>
      <c r="O155" s="6">
        <v>1.6970562748477114</v>
      </c>
      <c r="P155" s="6">
        <v>2.2803508501982739</v>
      </c>
      <c r="Q155" s="6">
        <v>1.5198684153570616</v>
      </c>
      <c r="R155" s="6">
        <v>3.9191835884530852</v>
      </c>
      <c r="S155" s="6">
        <v>3.2832910318763968</v>
      </c>
      <c r="T155" s="6">
        <v>3.6796738985948205</v>
      </c>
      <c r="U155" s="6">
        <v>4.7864391775097301</v>
      </c>
      <c r="V155" s="6">
        <v>4.0484564959994325</v>
      </c>
      <c r="W155" s="6">
        <v>1.9748417658131523</v>
      </c>
      <c r="X155" s="6">
        <v>1.8708286933869722</v>
      </c>
      <c r="Y155" s="6">
        <v>1.0677078252031342</v>
      </c>
      <c r="Z155" s="6">
        <v>1.7888543819998317</v>
      </c>
      <c r="AA155" s="6">
        <v>2.3151673805580431</v>
      </c>
      <c r="AB155" s="6">
        <v>2.4637369989509836</v>
      </c>
      <c r="AC155" s="6">
        <v>3.8392707640904917</v>
      </c>
      <c r="AD155" s="6">
        <v>2.5709920264364867</v>
      </c>
      <c r="AE155" s="6">
        <v>3.3970575502926041</v>
      </c>
      <c r="AF155" s="6">
        <v>2.5119713374160915</v>
      </c>
    </row>
    <row r="156" spans="8:34" x14ac:dyDescent="0.25">
      <c r="H156" t="s">
        <v>24</v>
      </c>
      <c r="I156" s="14">
        <v>1.5652475842498506</v>
      </c>
      <c r="J156" s="6">
        <v>3.0099833886584846</v>
      </c>
      <c r="K156" s="6">
        <f>MAX(K128,S128)</f>
        <v>1.3820274961085275</v>
      </c>
      <c r="L156" s="12">
        <v>0</v>
      </c>
      <c r="M156" s="6">
        <v>3.3256578296631791</v>
      </c>
      <c r="N156" s="6">
        <v>3.1559467676119031</v>
      </c>
      <c r="O156" s="6">
        <v>2.5651510676761315</v>
      </c>
      <c r="P156" s="6">
        <v>3.3256578296631791</v>
      </c>
      <c r="Q156" s="6">
        <v>2.3173260452512916</v>
      </c>
      <c r="R156" s="6">
        <v>4.8311489316724678</v>
      </c>
      <c r="S156" s="6">
        <v>3.4322004603460994</v>
      </c>
      <c r="T156" s="6">
        <v>4.3931765272977623</v>
      </c>
      <c r="U156" s="6">
        <v>5.8077534382926448</v>
      </c>
      <c r="V156" s="6">
        <v>4.8218253804964792</v>
      </c>
      <c r="W156" s="6">
        <v>2.4331050121192925</v>
      </c>
      <c r="X156" s="6">
        <v>2.1540659228538064</v>
      </c>
      <c r="Y156" s="6">
        <v>1.3711309200802118</v>
      </c>
      <c r="Z156" s="6">
        <v>2.4124676163629677</v>
      </c>
      <c r="AA156" s="6">
        <v>3.0033314835362428</v>
      </c>
      <c r="AB156" s="6">
        <v>3.217141588429087</v>
      </c>
      <c r="AC156" s="6">
        <v>4.4294469180700222</v>
      </c>
      <c r="AD156" s="6">
        <v>3.4684290392049264</v>
      </c>
      <c r="AE156" s="6">
        <v>4.3243496620879327</v>
      </c>
      <c r="AF156" s="6">
        <v>3.5142566781611175</v>
      </c>
    </row>
    <row r="157" spans="8:34" x14ac:dyDescent="0.25">
      <c r="H157" t="s">
        <v>53</v>
      </c>
      <c r="I157" s="14">
        <v>2.9308701779505713</v>
      </c>
      <c r="J157" s="6">
        <v>2.1213203435596424</v>
      </c>
      <c r="K157" s="6">
        <f t="shared" ref="K157:K162" si="90">MAX(K129,S129)</f>
        <v>2.2803508501982739</v>
      </c>
      <c r="L157" s="6">
        <v>3.3256578296631791</v>
      </c>
      <c r="M157" s="12">
        <v>0</v>
      </c>
      <c r="N157" s="6">
        <v>2.095232683975699</v>
      </c>
      <c r="O157" s="6">
        <v>1.9899748742132419</v>
      </c>
      <c r="P157" s="6">
        <v>2.222611077089288</v>
      </c>
      <c r="Q157" s="6">
        <v>1.4212670403551877</v>
      </c>
      <c r="R157" s="6">
        <v>3.3719430600174709</v>
      </c>
      <c r="S157" s="6">
        <v>3.9025632602175713</v>
      </c>
      <c r="T157" s="6">
        <v>3.8613469152615676</v>
      </c>
      <c r="U157" s="6">
        <v>4.1665333311999309</v>
      </c>
      <c r="V157" s="6">
        <v>3.3481338085566432</v>
      </c>
      <c r="W157" s="6">
        <v>1.3490737563232065</v>
      </c>
      <c r="X157" s="6">
        <v>1.2529964086141658</v>
      </c>
      <c r="Y157" s="6">
        <v>1.3453624047073747</v>
      </c>
      <c r="Z157" s="6">
        <v>1.8303005217723158</v>
      </c>
      <c r="AA157" s="6">
        <v>2.3895606290697047</v>
      </c>
      <c r="AB157" s="6">
        <v>2.1817424229271434</v>
      </c>
      <c r="AC157" s="6">
        <v>3.4539832078341073</v>
      </c>
      <c r="AD157" s="6">
        <v>2.249444375840397</v>
      </c>
      <c r="AE157" s="6">
        <v>3.1352830813181765</v>
      </c>
      <c r="AF157" s="6">
        <v>2.3194827009486385</v>
      </c>
    </row>
    <row r="158" spans="8:34" x14ac:dyDescent="0.25">
      <c r="H158" t="s">
        <v>27</v>
      </c>
      <c r="I158" s="14">
        <v>3.1288975694324059</v>
      </c>
      <c r="J158" s="6">
        <v>1.6911534525287792</v>
      </c>
      <c r="K158" s="6">
        <f t="shared" si="90"/>
        <v>2.8460498941515433</v>
      </c>
      <c r="L158" s="6">
        <v>3.1559467676119031</v>
      </c>
      <c r="M158" s="6">
        <v>2.095232683975699</v>
      </c>
      <c r="N158" s="12">
        <v>0</v>
      </c>
      <c r="O158" s="6">
        <v>3.475629439396557</v>
      </c>
      <c r="P158" s="6">
        <v>3.4583232931581183</v>
      </c>
      <c r="Q158" s="6">
        <v>1.894729532149646</v>
      </c>
      <c r="R158" s="6">
        <v>3.319638534539568</v>
      </c>
      <c r="S158" s="6">
        <v>4.9457052075512946</v>
      </c>
      <c r="T158" s="6">
        <v>4.6454278597347773</v>
      </c>
      <c r="U158" s="6">
        <v>4.7381430961928546</v>
      </c>
      <c r="V158" s="6">
        <v>4.0583247775406068</v>
      </c>
      <c r="W158" s="6">
        <v>2.2494443758404006</v>
      </c>
      <c r="X158" s="6">
        <v>1.6062378404209043</v>
      </c>
      <c r="Y158" s="6">
        <v>1.9849433241279211</v>
      </c>
      <c r="Z158" s="6">
        <v>2.7568097504180473</v>
      </c>
      <c r="AA158" s="6">
        <v>2.0396078054371132</v>
      </c>
      <c r="AB158" s="6">
        <v>2.5278449319529104</v>
      </c>
      <c r="AC158" s="6">
        <v>3.6083237105337456</v>
      </c>
      <c r="AD158" s="6">
        <v>2.5903667693977246</v>
      </c>
      <c r="AE158" s="6">
        <v>3.095157508108433</v>
      </c>
      <c r="AF158" s="6">
        <v>2.9715315916207272</v>
      </c>
    </row>
    <row r="159" spans="8:34" x14ac:dyDescent="0.25">
      <c r="H159" t="s">
        <v>28</v>
      </c>
      <c r="I159" s="14">
        <v>2.7694764848252453</v>
      </c>
      <c r="J159" s="6">
        <v>2.1725560982400451</v>
      </c>
      <c r="K159" s="6">
        <f t="shared" si="90"/>
        <v>1.6970562748477114</v>
      </c>
      <c r="L159" s="6">
        <v>2.5651510676761315</v>
      </c>
      <c r="M159" s="6">
        <v>1.9899748742132419</v>
      </c>
      <c r="N159" s="6">
        <v>3.475629439396557</v>
      </c>
      <c r="O159" s="12">
        <v>0</v>
      </c>
      <c r="P159" s="6">
        <v>1.1045361017187294</v>
      </c>
      <c r="Q159" s="6">
        <v>1.9000000000000008</v>
      </c>
      <c r="R159" s="6">
        <v>3.2093613071762452</v>
      </c>
      <c r="S159" s="6">
        <v>3.0822070014844885</v>
      </c>
      <c r="T159" s="6">
        <v>2.8809720581775919</v>
      </c>
      <c r="U159" s="6">
        <v>3.5142566781611211</v>
      </c>
      <c r="V159" s="6">
        <v>2.9580398915498076</v>
      </c>
      <c r="W159" s="6">
        <v>2.0199009876724152</v>
      </c>
      <c r="X159" s="6">
        <v>2.2671568097509263</v>
      </c>
      <c r="Y159" s="6">
        <v>2.3194827009486412</v>
      </c>
      <c r="Z159" s="6">
        <v>1.4071247279470331</v>
      </c>
      <c r="AA159" s="6">
        <v>2.8530685235374236</v>
      </c>
      <c r="AB159" s="6">
        <v>2.0223748416156719</v>
      </c>
      <c r="AC159" s="6">
        <v>3.1240998703626648</v>
      </c>
      <c r="AD159" s="6">
        <v>2.0904544960366911</v>
      </c>
      <c r="AE159" s="6">
        <v>2.9291637031753663</v>
      </c>
      <c r="AF159" s="6">
        <v>1.8303005217723152</v>
      </c>
    </row>
    <row r="160" spans="8:34" x14ac:dyDescent="0.25">
      <c r="H160" t="s">
        <v>29</v>
      </c>
      <c r="I160" s="14">
        <v>3.1606961258558224</v>
      </c>
      <c r="J160" s="6">
        <v>2.1213203435596424</v>
      </c>
      <c r="K160" s="6">
        <f t="shared" si="90"/>
        <v>2.2803508501982739</v>
      </c>
      <c r="L160" s="6">
        <v>3.3256578296631791</v>
      </c>
      <c r="M160" s="6">
        <v>2.222611077089288</v>
      </c>
      <c r="N160" s="6">
        <v>3.4583232931581183</v>
      </c>
      <c r="O160" s="6">
        <v>1.1045361017187294</v>
      </c>
      <c r="P160" s="12">
        <v>0</v>
      </c>
      <c r="Q160" s="6">
        <v>2.0174241001832027</v>
      </c>
      <c r="R160" s="6">
        <v>2.6</v>
      </c>
      <c r="S160" s="6">
        <v>2.9966648127543398</v>
      </c>
      <c r="T160" s="6">
        <v>2.0880613017821124</v>
      </c>
      <c r="U160" s="6">
        <v>2.7549954627911832</v>
      </c>
      <c r="V160" s="6">
        <v>2.951270912674739</v>
      </c>
      <c r="W160" s="6">
        <v>2.5573423705088825</v>
      </c>
      <c r="X160" s="6">
        <v>2.5729360660537197</v>
      </c>
      <c r="Y160" s="6">
        <v>2.7676705006196101</v>
      </c>
      <c r="Z160" s="6">
        <v>1.5937377450509227</v>
      </c>
      <c r="AA160" s="6">
        <v>2.5495097567963922</v>
      </c>
      <c r="AB160" s="6">
        <v>1.8193405398660241</v>
      </c>
      <c r="AC160" s="6">
        <v>3.016620625799673</v>
      </c>
      <c r="AD160" s="6">
        <v>1.4106735979665879</v>
      </c>
      <c r="AE160" s="6">
        <v>2.2715633383201119</v>
      </c>
      <c r="AF160" s="6">
        <v>1.1958260743101394</v>
      </c>
    </row>
    <row r="161" spans="8:32" x14ac:dyDescent="0.25">
      <c r="H161" t="s">
        <v>52</v>
      </c>
      <c r="I161" s="14">
        <v>2.336664289109585</v>
      </c>
      <c r="J161" s="6">
        <v>1.2609520212918501</v>
      </c>
      <c r="K161" s="6">
        <f t="shared" si="90"/>
        <v>1.5198684153570616</v>
      </c>
      <c r="L161" s="6">
        <v>2.3173260452512916</v>
      </c>
      <c r="M161" s="6">
        <v>1.4212670403551877</v>
      </c>
      <c r="N161" s="6">
        <v>1.894729532149646</v>
      </c>
      <c r="O161" s="6">
        <v>1.9000000000000008</v>
      </c>
      <c r="P161" s="6">
        <v>2.0174241001832027</v>
      </c>
      <c r="Q161" s="12">
        <v>0</v>
      </c>
      <c r="R161" s="6">
        <v>2.7730849247724128</v>
      </c>
      <c r="S161" s="6">
        <v>3.63455636907725</v>
      </c>
      <c r="T161" s="6">
        <v>3.4073450074801706</v>
      </c>
      <c r="U161" s="6">
        <v>3.939543120718445</v>
      </c>
      <c r="V161" s="6">
        <v>3.5637059362410892</v>
      </c>
      <c r="W161" s="6">
        <v>1.8466185312619345</v>
      </c>
      <c r="X161" s="6">
        <v>1.2288205727444501</v>
      </c>
      <c r="Y161" s="6">
        <v>1.3076696830621983</v>
      </c>
      <c r="Z161" s="6">
        <v>1.2288205727444537</v>
      </c>
      <c r="AA161" s="6">
        <v>1.4933184523068124</v>
      </c>
      <c r="AB161" s="6">
        <v>1.4071247279470327</v>
      </c>
      <c r="AC161" s="6">
        <v>2.9444863728670914</v>
      </c>
      <c r="AD161" s="6">
        <v>1.5684387141358156</v>
      </c>
      <c r="AE161" s="6">
        <v>2.3769728648009476</v>
      </c>
      <c r="AF161" s="6">
        <v>1.7435595774162733</v>
      </c>
    </row>
    <row r="162" spans="8:32" x14ac:dyDescent="0.25">
      <c r="H162" t="s">
        <v>32</v>
      </c>
      <c r="I162" s="14">
        <v>4.9061186288144336</v>
      </c>
      <c r="J162" s="6">
        <v>2.0639767440550294</v>
      </c>
      <c r="K162" s="6">
        <f t="shared" si="90"/>
        <v>3.9191835884530852</v>
      </c>
      <c r="L162" s="6">
        <v>4.8311489316724678</v>
      </c>
      <c r="M162" s="6">
        <v>3.3719430600174709</v>
      </c>
      <c r="N162" s="6">
        <v>3.319638534539568</v>
      </c>
      <c r="O162" s="6">
        <v>3.2093613071762452</v>
      </c>
      <c r="P162" s="6">
        <v>2.6</v>
      </c>
      <c r="Q162" s="6">
        <v>2.7730849247724128</v>
      </c>
      <c r="R162" s="12">
        <v>0</v>
      </c>
      <c r="S162" s="6">
        <v>5.0139804546886717</v>
      </c>
      <c r="T162" s="6">
        <v>3.6193922141707731</v>
      </c>
      <c r="U162" s="6">
        <v>1.977371993328519</v>
      </c>
      <c r="V162" s="6">
        <v>2.3345235059857488</v>
      </c>
      <c r="W162" s="6">
        <v>2.9999999999999969</v>
      </c>
      <c r="X162" s="6">
        <v>3.2310988842807</v>
      </c>
      <c r="Y162" s="6">
        <v>3.7040518354904255</v>
      </c>
      <c r="Z162" s="6">
        <v>2.6153393661244029</v>
      </c>
      <c r="AA162" s="6">
        <v>2.8142494558940592</v>
      </c>
      <c r="AB162" s="6">
        <v>1.7406895185529196</v>
      </c>
      <c r="AC162" s="6">
        <v>1.7492855684535926</v>
      </c>
      <c r="AD162" s="6">
        <v>2.03224014329016</v>
      </c>
      <c r="AE162" s="6">
        <v>1.0295630140987029</v>
      </c>
      <c r="AF162" s="6">
        <v>1.6703293088490068</v>
      </c>
    </row>
    <row r="163" spans="8:32" x14ac:dyDescent="0.25">
      <c r="H163" t="s">
        <v>35</v>
      </c>
      <c r="I163" s="14">
        <v>3.0116440692751163</v>
      </c>
      <c r="J163" s="6">
        <v>4.3104524124504611</v>
      </c>
      <c r="K163" s="6">
        <f>MAX(K136,S136)</f>
        <v>3.2832910318763968</v>
      </c>
      <c r="L163" s="6">
        <v>3.4322004603460994</v>
      </c>
      <c r="M163" s="6">
        <v>3.9025632602175713</v>
      </c>
      <c r="N163" s="6">
        <v>4.9457052075512946</v>
      </c>
      <c r="O163" s="6">
        <v>3.0822070014844885</v>
      </c>
      <c r="P163" s="6">
        <v>2.9966648127543398</v>
      </c>
      <c r="Q163" s="6">
        <v>3.63455636907725</v>
      </c>
      <c r="R163" s="6">
        <v>5.0139804546886717</v>
      </c>
      <c r="S163" s="12">
        <v>0</v>
      </c>
      <c r="T163" s="6">
        <v>2.1213203435596464</v>
      </c>
      <c r="U163" s="6">
        <v>5.4506880299646596</v>
      </c>
      <c r="V163" s="6">
        <v>5.7922361830298303</v>
      </c>
      <c r="W163" s="6">
        <v>4.5387222871640862</v>
      </c>
      <c r="X163" s="6">
        <v>4.1158231254513353</v>
      </c>
      <c r="Y163" s="6">
        <v>3.6027767069303627</v>
      </c>
      <c r="Z163" s="6">
        <v>3.0983866769659305</v>
      </c>
      <c r="AA163" s="6">
        <v>3.364520768252143</v>
      </c>
      <c r="AB163" s="6">
        <v>3.8301436004411111</v>
      </c>
      <c r="AC163" s="6">
        <v>5.1439284598446759</v>
      </c>
      <c r="AD163" s="6">
        <v>3.4394767043839667</v>
      </c>
      <c r="AE163" s="6">
        <v>4.1976183723630722</v>
      </c>
      <c r="AF163" s="6">
        <v>3.4249087579087427</v>
      </c>
    </row>
    <row r="164" spans="8:32" x14ac:dyDescent="0.25">
      <c r="H164" t="s">
        <v>36</v>
      </c>
      <c r="I164" s="14">
        <v>3.9408120990476103</v>
      </c>
      <c r="J164" s="6">
        <v>3.7094473981982845</v>
      </c>
      <c r="K164" s="6">
        <f t="shared" ref="K164:K176" si="91">MAX(K137,S137)</f>
        <v>3.6796738985948205</v>
      </c>
      <c r="L164" s="6">
        <v>4.3931765272977623</v>
      </c>
      <c r="M164" s="6">
        <v>3.8613469152615676</v>
      </c>
      <c r="N164" s="6">
        <v>4.6454278597347773</v>
      </c>
      <c r="O164" s="6">
        <v>2.8809720581775919</v>
      </c>
      <c r="P164" s="6">
        <v>2.0880613017821124</v>
      </c>
      <c r="Q164" s="6">
        <v>3.4073450074801706</v>
      </c>
      <c r="R164" s="6">
        <v>3.6193922141707731</v>
      </c>
      <c r="S164" s="6">
        <v>2.1213203435596464</v>
      </c>
      <c r="T164" s="12">
        <v>0</v>
      </c>
      <c r="U164" s="6">
        <v>3.7188707963574097</v>
      </c>
      <c r="V164" s="6">
        <v>4.7780749261601159</v>
      </c>
      <c r="W164" s="6">
        <v>4.3680659335683121</v>
      </c>
      <c r="X164" s="6">
        <v>3.9924929555354285</v>
      </c>
      <c r="Y164" s="6">
        <v>3.9774363602702709</v>
      </c>
      <c r="Z164" s="6">
        <v>2.8390139133156773</v>
      </c>
      <c r="AA164" s="6">
        <v>3.0430248109405897</v>
      </c>
      <c r="AB164" s="6">
        <v>3.0610455730027932</v>
      </c>
      <c r="AC164" s="6">
        <v>4.190465367951397</v>
      </c>
      <c r="AD164" s="6">
        <v>2.3473389188611011</v>
      </c>
      <c r="AE164" s="6">
        <v>2.9461839725312502</v>
      </c>
      <c r="AF164" s="6">
        <v>2.3895606290697073</v>
      </c>
    </row>
    <row r="165" spans="8:32" x14ac:dyDescent="0.25">
      <c r="H165" t="s">
        <v>37</v>
      </c>
      <c r="I165" s="14">
        <v>5.7166423711825836</v>
      </c>
      <c r="J165" s="6">
        <v>3.3451457367355473</v>
      </c>
      <c r="K165" s="6">
        <f t="shared" si="91"/>
        <v>4.7864391775097301</v>
      </c>
      <c r="L165" s="6">
        <v>5.8077534382926448</v>
      </c>
      <c r="M165" s="6">
        <v>4.1665333311999309</v>
      </c>
      <c r="N165" s="6">
        <v>4.7381430961928546</v>
      </c>
      <c r="O165" s="6">
        <v>3.5142566781611211</v>
      </c>
      <c r="P165" s="6">
        <v>2.7549954627911832</v>
      </c>
      <c r="Q165" s="6">
        <v>3.939543120718445</v>
      </c>
      <c r="R165" s="6">
        <v>1.977371993328519</v>
      </c>
      <c r="S165" s="6">
        <v>5.4506880299646596</v>
      </c>
      <c r="T165" s="6">
        <v>3.7188707963574097</v>
      </c>
      <c r="U165" s="12">
        <v>0</v>
      </c>
      <c r="V165" s="6">
        <v>2.3579652245103211</v>
      </c>
      <c r="W165" s="6">
        <v>4.0459856648287813</v>
      </c>
      <c r="X165" s="6">
        <v>4.3600458713183263</v>
      </c>
      <c r="Y165" s="6">
        <v>4.9325449820554104</v>
      </c>
      <c r="Z165" s="6">
        <v>3.6592348927063987</v>
      </c>
      <c r="AA165" s="6">
        <v>4.2461747491124289</v>
      </c>
      <c r="AB165" s="6">
        <v>3.0692018506445602</v>
      </c>
      <c r="AC165" s="6">
        <v>3.0248966924508394</v>
      </c>
      <c r="AD165" s="6">
        <v>2.8879058156387303</v>
      </c>
      <c r="AE165" s="6">
        <v>2.5903667693977273</v>
      </c>
      <c r="AF165" s="6">
        <v>2.6038433132583081</v>
      </c>
    </row>
    <row r="166" spans="8:32" x14ac:dyDescent="0.25">
      <c r="H166" t="s">
        <v>38</v>
      </c>
      <c r="I166" s="14">
        <v>5.1826634079399749</v>
      </c>
      <c r="J166" s="6">
        <v>2.5709920264364867</v>
      </c>
      <c r="K166" s="6">
        <f t="shared" si="91"/>
        <v>4.0484564959994325</v>
      </c>
      <c r="L166" s="6">
        <v>4.8218253804964792</v>
      </c>
      <c r="M166" s="6">
        <v>3.3481338085566432</v>
      </c>
      <c r="N166" s="6">
        <v>4.0583247775406068</v>
      </c>
      <c r="O166" s="6">
        <v>2.9580398915498076</v>
      </c>
      <c r="P166" s="6">
        <v>2.951270912674739</v>
      </c>
      <c r="Q166" s="6">
        <v>3.5637059362410892</v>
      </c>
      <c r="R166" s="6">
        <v>2.3345235059857488</v>
      </c>
      <c r="S166" s="6">
        <v>5.7922361830298303</v>
      </c>
      <c r="T166" s="6">
        <v>4.7780749261601159</v>
      </c>
      <c r="U166" s="6">
        <v>2.3579652245103211</v>
      </c>
      <c r="V166" s="12">
        <v>0</v>
      </c>
      <c r="W166" s="6">
        <v>2.5903667693977219</v>
      </c>
      <c r="X166" s="6">
        <v>3.4942810419312251</v>
      </c>
      <c r="Y166" s="6">
        <v>4.0360872141221131</v>
      </c>
      <c r="Z166" s="6">
        <v>3.1480152477394401</v>
      </c>
      <c r="AA166" s="6">
        <v>4.1892720131306831</v>
      </c>
      <c r="AB166" s="6">
        <v>2.6981475126464081</v>
      </c>
      <c r="AC166" s="6">
        <v>2.3345235059857505</v>
      </c>
      <c r="AD166" s="6">
        <v>3.2218007387174024</v>
      </c>
      <c r="AE166" s="6">
        <v>3.0049958402633448</v>
      </c>
      <c r="AF166" s="6">
        <v>2.7531799795872383</v>
      </c>
    </row>
    <row r="167" spans="8:32" x14ac:dyDescent="0.25">
      <c r="H167" t="s">
        <v>39</v>
      </c>
      <c r="I167" s="14">
        <v>3.0512292604784736</v>
      </c>
      <c r="J167" s="6">
        <v>1.2409673645990822</v>
      </c>
      <c r="K167" s="6">
        <f t="shared" si="91"/>
        <v>1.9748417658131523</v>
      </c>
      <c r="L167" s="6">
        <v>2.4331050121192925</v>
      </c>
      <c r="M167" s="6">
        <v>1.3490737563232065</v>
      </c>
      <c r="N167" s="6">
        <v>2.2494443758404006</v>
      </c>
      <c r="O167" s="6">
        <v>2.0199009876724152</v>
      </c>
      <c r="P167" s="6">
        <v>2.5573423705088825</v>
      </c>
      <c r="Q167" s="6">
        <v>1.8466185312619345</v>
      </c>
      <c r="R167" s="6">
        <v>2.9999999999999969</v>
      </c>
      <c r="S167" s="6">
        <v>4.5387222871640862</v>
      </c>
      <c r="T167" s="6">
        <v>4.3680659335683121</v>
      </c>
      <c r="U167" s="6">
        <v>4.0459856648287813</v>
      </c>
      <c r="V167" s="6">
        <v>2.5903667693977219</v>
      </c>
      <c r="W167" s="12">
        <v>0</v>
      </c>
      <c r="X167" s="6">
        <v>1.3784048752090197</v>
      </c>
      <c r="Y167" s="6">
        <v>1.6309506430300098</v>
      </c>
      <c r="Z167" s="6">
        <v>1.7492855684535926</v>
      </c>
      <c r="AA167" s="6">
        <v>2.672077843177477</v>
      </c>
      <c r="AB167" s="6">
        <v>1.8627936010197159</v>
      </c>
      <c r="AC167" s="6">
        <v>2.6419689627245777</v>
      </c>
      <c r="AD167" s="6">
        <v>2.5357444666211921</v>
      </c>
      <c r="AE167" s="6">
        <v>2.9461839725312444</v>
      </c>
      <c r="AF167" s="6">
        <v>2.3515952032609664</v>
      </c>
    </row>
    <row r="168" spans="8:32" x14ac:dyDescent="0.25">
      <c r="H168" t="s">
        <v>40</v>
      </c>
      <c r="I168" s="14">
        <v>2.5980762113533196</v>
      </c>
      <c r="J168" s="6">
        <v>1.3856406460551005</v>
      </c>
      <c r="K168" s="6">
        <f t="shared" si="91"/>
        <v>1.8708286933869722</v>
      </c>
      <c r="L168" s="6">
        <v>2.1540659228538064</v>
      </c>
      <c r="M168" s="6">
        <v>1.2529964086141658</v>
      </c>
      <c r="N168" s="6">
        <v>1.6062378404209043</v>
      </c>
      <c r="O168" s="6">
        <v>2.2671568097509263</v>
      </c>
      <c r="P168" s="6">
        <v>2.5729360660537197</v>
      </c>
      <c r="Q168" s="6">
        <v>1.2288205727444501</v>
      </c>
      <c r="R168" s="6">
        <v>3.2310988842807</v>
      </c>
      <c r="S168" s="6">
        <v>4.1158231254513353</v>
      </c>
      <c r="T168" s="6">
        <v>3.9924929555354285</v>
      </c>
      <c r="U168" s="6">
        <v>4.3600458713183263</v>
      </c>
      <c r="V168" s="6">
        <v>3.4942810419312251</v>
      </c>
      <c r="W168" s="6">
        <v>1.3784048752090197</v>
      </c>
      <c r="X168" s="12">
        <v>0</v>
      </c>
      <c r="Y168" s="6">
        <v>1.3564659966250541</v>
      </c>
      <c r="Z168" s="6">
        <v>1.6911534525287788</v>
      </c>
      <c r="AA168" s="6">
        <v>2.1771541057077255</v>
      </c>
      <c r="AB168" s="6">
        <v>1.813835714721705</v>
      </c>
      <c r="AC168" s="6">
        <v>2.9933259094191511</v>
      </c>
      <c r="AD168" s="6">
        <v>2.0469489490458717</v>
      </c>
      <c r="AE168" s="6">
        <v>3.0099833886584824</v>
      </c>
      <c r="AF168" s="6">
        <v>2.4392621835300932</v>
      </c>
    </row>
    <row r="169" spans="8:32" x14ac:dyDescent="0.25">
      <c r="H169" t="s">
        <v>41</v>
      </c>
      <c r="I169" s="14">
        <v>1.7860571099491787</v>
      </c>
      <c r="J169" s="6">
        <v>1.8330302779823351</v>
      </c>
      <c r="K169" s="6">
        <f t="shared" si="91"/>
        <v>1.0677078252031342</v>
      </c>
      <c r="L169" s="6">
        <v>1.3711309200802118</v>
      </c>
      <c r="M169" s="6">
        <v>1.3453624047073747</v>
      </c>
      <c r="N169" s="6">
        <v>1.9849433241279211</v>
      </c>
      <c r="O169" s="6">
        <v>2.3194827009486412</v>
      </c>
      <c r="P169" s="6">
        <v>2.7676705006196101</v>
      </c>
      <c r="Q169" s="6">
        <v>1.3076696830621983</v>
      </c>
      <c r="R169" s="6">
        <v>3.7040518354904255</v>
      </c>
      <c r="S169" s="6">
        <v>3.6027767069303627</v>
      </c>
      <c r="T169" s="6">
        <v>3.9774363602702709</v>
      </c>
      <c r="U169" s="6">
        <v>4.9325449820554104</v>
      </c>
      <c r="V169" s="6">
        <v>4.0360872141221131</v>
      </c>
      <c r="W169" s="6">
        <v>1.6309506430300098</v>
      </c>
      <c r="X169" s="6">
        <v>1.3564659966250541</v>
      </c>
      <c r="Y169" s="12">
        <v>0</v>
      </c>
      <c r="Z169" s="6">
        <v>1.7146428199482251</v>
      </c>
      <c r="AA169" s="6">
        <v>1.8601075237738263</v>
      </c>
      <c r="AB169" s="6">
        <v>2.2472205054244241</v>
      </c>
      <c r="AC169" s="6">
        <v>3.555277766926233</v>
      </c>
      <c r="AD169" s="6">
        <v>2.5748786379167452</v>
      </c>
      <c r="AE169" s="6">
        <v>3.1968734726291541</v>
      </c>
      <c r="AF169" s="6">
        <v>2.5748786379167456</v>
      </c>
    </row>
    <row r="170" spans="8:32" x14ac:dyDescent="0.25">
      <c r="H170" t="s">
        <v>43</v>
      </c>
      <c r="I170" s="14">
        <v>2.8372521918222233</v>
      </c>
      <c r="J170" s="6">
        <v>1.5620499351813326</v>
      </c>
      <c r="K170" s="6">
        <f t="shared" si="91"/>
        <v>1.7888543819998317</v>
      </c>
      <c r="L170" s="6">
        <v>2.4124676163629677</v>
      </c>
      <c r="M170" s="6">
        <v>1.8303005217723158</v>
      </c>
      <c r="N170" s="6">
        <v>2.7568097504180473</v>
      </c>
      <c r="O170" s="6">
        <v>1.4071247279470331</v>
      </c>
      <c r="P170" s="6">
        <v>1.5937377450509227</v>
      </c>
      <c r="Q170" s="6">
        <v>1.2288205727444537</v>
      </c>
      <c r="R170" s="6">
        <v>2.6153393661244029</v>
      </c>
      <c r="S170" s="6">
        <v>3.0983866769659305</v>
      </c>
      <c r="T170" s="6">
        <v>2.8390139133156773</v>
      </c>
      <c r="U170" s="6">
        <v>3.6592348927063987</v>
      </c>
      <c r="V170" s="6">
        <v>3.1480152477394401</v>
      </c>
      <c r="W170" s="6">
        <v>1.7492855684535926</v>
      </c>
      <c r="X170" s="6">
        <v>1.6911534525287788</v>
      </c>
      <c r="Y170" s="6">
        <v>1.7146428199482251</v>
      </c>
      <c r="Z170" s="12">
        <v>0</v>
      </c>
      <c r="AA170" s="6">
        <v>1.8547236990991396</v>
      </c>
      <c r="AB170" s="13">
        <v>0.98488578017961148</v>
      </c>
      <c r="AC170" s="6">
        <v>2.3323807579381208</v>
      </c>
      <c r="AD170" s="6">
        <v>1.5459624833740313</v>
      </c>
      <c r="AE170" s="6">
        <v>2.1213203435596406</v>
      </c>
      <c r="AF170" s="6">
        <v>1.3152946437965893</v>
      </c>
    </row>
    <row r="171" spans="8:32" x14ac:dyDescent="0.25">
      <c r="H171" t="s">
        <v>44</v>
      </c>
      <c r="I171" s="14">
        <v>2.7477263328068191</v>
      </c>
      <c r="J171" s="6">
        <v>1.8439088914585786</v>
      </c>
      <c r="K171" s="6">
        <f t="shared" si="91"/>
        <v>2.3151673805580431</v>
      </c>
      <c r="L171" s="6">
        <v>3.0033314835362428</v>
      </c>
      <c r="M171" s="6">
        <v>2.3895606290697047</v>
      </c>
      <c r="N171" s="6">
        <v>2.0396078054371132</v>
      </c>
      <c r="O171" s="6">
        <v>2.8530685235374236</v>
      </c>
      <c r="P171" s="6">
        <v>2.5495097567963922</v>
      </c>
      <c r="Q171" s="6">
        <v>1.4933184523068124</v>
      </c>
      <c r="R171" s="6">
        <v>2.8142494558940592</v>
      </c>
      <c r="S171" s="6">
        <v>3.364520768252143</v>
      </c>
      <c r="T171" s="6">
        <v>3.0430248109405897</v>
      </c>
      <c r="U171" s="6">
        <v>4.2461747491124289</v>
      </c>
      <c r="V171" s="6">
        <v>4.1892720131306831</v>
      </c>
      <c r="W171" s="6">
        <v>2.672077843177477</v>
      </c>
      <c r="X171" s="6">
        <v>2.1771541057077255</v>
      </c>
      <c r="Y171" s="6">
        <v>1.8601075237738263</v>
      </c>
      <c r="Z171" s="6">
        <v>1.8547236990991396</v>
      </c>
      <c r="AA171" s="12">
        <v>0</v>
      </c>
      <c r="AB171" s="6">
        <v>1.857417562100673</v>
      </c>
      <c r="AC171" s="6">
        <v>3.2863353450310004</v>
      </c>
      <c r="AD171" s="6">
        <v>1.7748239349298836</v>
      </c>
      <c r="AE171" s="6">
        <v>2.0049937655763421</v>
      </c>
      <c r="AF171" s="6">
        <v>1.8574175621006725</v>
      </c>
    </row>
    <row r="172" spans="8:32" x14ac:dyDescent="0.25">
      <c r="H172" t="s">
        <v>45</v>
      </c>
      <c r="I172" s="14">
        <v>3.5468295701936423</v>
      </c>
      <c r="J172" s="6">
        <v>1.1874342087037935</v>
      </c>
      <c r="K172" s="6">
        <f t="shared" si="91"/>
        <v>2.4637369989509836</v>
      </c>
      <c r="L172" s="6">
        <v>3.217141588429087</v>
      </c>
      <c r="M172" s="6">
        <v>2.1817424229271434</v>
      </c>
      <c r="N172" s="6">
        <v>2.5278449319529104</v>
      </c>
      <c r="O172" s="6">
        <v>2.0223748416156719</v>
      </c>
      <c r="P172" s="6">
        <v>1.8193405398660241</v>
      </c>
      <c r="Q172" s="6">
        <v>1.4071247279470327</v>
      </c>
      <c r="R172" s="6">
        <v>1.7406895185529196</v>
      </c>
      <c r="S172" s="6">
        <v>3.8301436004411111</v>
      </c>
      <c r="T172" s="6">
        <v>3.0610455730027932</v>
      </c>
      <c r="U172" s="6">
        <v>3.0692018506445602</v>
      </c>
      <c r="V172" s="6">
        <v>2.6981475126464081</v>
      </c>
      <c r="W172" s="6">
        <v>1.8627936010197159</v>
      </c>
      <c r="X172" s="6">
        <v>1.813835714721705</v>
      </c>
      <c r="Y172" s="6">
        <v>2.2472205054244241</v>
      </c>
      <c r="Z172" s="13">
        <v>0.98488578017961148</v>
      </c>
      <c r="AA172" s="6">
        <v>1.857417562100673</v>
      </c>
      <c r="AB172" s="12">
        <v>0</v>
      </c>
      <c r="AC172" s="6">
        <v>1.6155494421403529</v>
      </c>
      <c r="AD172" s="6">
        <v>1.2083045973594579</v>
      </c>
      <c r="AE172" s="6">
        <v>1.4317821063276359</v>
      </c>
      <c r="AF172" s="6">
        <v>1.0488088481701523</v>
      </c>
    </row>
    <row r="173" spans="8:32" x14ac:dyDescent="0.25">
      <c r="H173" t="s">
        <v>46</v>
      </c>
      <c r="I173" s="14">
        <v>5.0507425196697584</v>
      </c>
      <c r="J173" s="6">
        <v>2.3237900077244507</v>
      </c>
      <c r="K173" s="6">
        <f t="shared" si="91"/>
        <v>3.8392707640904917</v>
      </c>
      <c r="L173" s="6">
        <v>4.4294469180700222</v>
      </c>
      <c r="M173" s="6">
        <v>3.4539832078341073</v>
      </c>
      <c r="N173" s="6">
        <v>3.6083237105337456</v>
      </c>
      <c r="O173" s="6">
        <v>3.1240998703626648</v>
      </c>
      <c r="P173" s="6">
        <v>3.016620625799673</v>
      </c>
      <c r="Q173" s="6">
        <v>2.9444863728670914</v>
      </c>
      <c r="R173" s="6">
        <v>1.7492855684535926</v>
      </c>
      <c r="S173" s="6">
        <v>5.1439284598446759</v>
      </c>
      <c r="T173" s="6">
        <v>4.190465367951397</v>
      </c>
      <c r="U173" s="6">
        <v>3.0248966924508394</v>
      </c>
      <c r="V173" s="6">
        <v>2.3345235059857505</v>
      </c>
      <c r="W173" s="6">
        <v>2.6419689627245777</v>
      </c>
      <c r="X173" s="6">
        <v>2.9933259094191511</v>
      </c>
      <c r="Y173" s="6">
        <v>3.555277766926233</v>
      </c>
      <c r="Z173" s="6">
        <v>2.3323807579381208</v>
      </c>
      <c r="AA173" s="6">
        <v>3.2863353450310004</v>
      </c>
      <c r="AB173" s="6">
        <v>1.6155494421403529</v>
      </c>
      <c r="AC173" s="12">
        <v>0</v>
      </c>
      <c r="AD173" s="6">
        <v>2.5903667693977304</v>
      </c>
      <c r="AE173" s="6">
        <v>2.0880613017821141</v>
      </c>
      <c r="AF173" s="6">
        <v>2.2693611435820467</v>
      </c>
    </row>
    <row r="174" spans="8:32" x14ac:dyDescent="0.25">
      <c r="H174" t="s">
        <v>47</v>
      </c>
      <c r="I174" s="14">
        <v>3.3286633954186473</v>
      </c>
      <c r="J174" s="6">
        <v>1.6093476939431104</v>
      </c>
      <c r="K174" s="6">
        <f t="shared" si="91"/>
        <v>2.5709920264364867</v>
      </c>
      <c r="L174" s="6">
        <v>3.4684290392049264</v>
      </c>
      <c r="M174" s="6">
        <v>2.249444375840397</v>
      </c>
      <c r="N174" s="6">
        <v>2.5903667693977246</v>
      </c>
      <c r="O174" s="6">
        <v>2.0904544960366911</v>
      </c>
      <c r="P174" s="6">
        <v>1.4106735979665879</v>
      </c>
      <c r="Q174" s="6">
        <v>1.5684387141358156</v>
      </c>
      <c r="R174" s="6">
        <v>2.03224014329016</v>
      </c>
      <c r="S174" s="6">
        <v>3.4394767043839667</v>
      </c>
      <c r="T174" s="6">
        <v>2.3473389188611011</v>
      </c>
      <c r="U174" s="6">
        <v>2.8879058156387303</v>
      </c>
      <c r="V174" s="6">
        <v>3.2218007387174024</v>
      </c>
      <c r="W174" s="6">
        <v>2.5357444666211921</v>
      </c>
      <c r="X174" s="6">
        <v>2.0469489490458717</v>
      </c>
      <c r="Y174" s="6">
        <v>2.5748786379167452</v>
      </c>
      <c r="Z174" s="6">
        <v>1.5459624833740313</v>
      </c>
      <c r="AA174" s="6">
        <v>1.7748239349298836</v>
      </c>
      <c r="AB174" s="6">
        <v>1.2083045973594579</v>
      </c>
      <c r="AC174" s="6">
        <v>2.5903667693977304</v>
      </c>
      <c r="AD174" s="12">
        <v>0</v>
      </c>
      <c r="AE174" s="6">
        <v>1.634013463836824</v>
      </c>
      <c r="AF174" s="6">
        <v>1.086278049120025</v>
      </c>
    </row>
    <row r="175" spans="8:32" x14ac:dyDescent="0.25">
      <c r="H175" t="s">
        <v>48</v>
      </c>
      <c r="I175" s="14">
        <v>4.2953463189829071</v>
      </c>
      <c r="J175" s="6">
        <v>1.9390719429665326</v>
      </c>
      <c r="K175" s="6">
        <f t="shared" si="91"/>
        <v>3.3970575502926041</v>
      </c>
      <c r="L175" s="6">
        <v>4.3243496620879327</v>
      </c>
      <c r="M175" s="6">
        <v>3.1352830813181765</v>
      </c>
      <c r="N175" s="6">
        <v>3.095157508108433</v>
      </c>
      <c r="O175" s="6">
        <v>2.9291637031753663</v>
      </c>
      <c r="P175" s="6">
        <v>2.2715633383201119</v>
      </c>
      <c r="Q175" s="6">
        <v>2.3769728648009476</v>
      </c>
      <c r="R175" s="6">
        <v>1.0295630140987029</v>
      </c>
      <c r="S175" s="6">
        <v>4.1976183723630722</v>
      </c>
      <c r="T175" s="6">
        <v>2.9461839725312502</v>
      </c>
      <c r="U175" s="6">
        <v>2.5903667693977273</v>
      </c>
      <c r="V175" s="6">
        <v>3.0049958402633448</v>
      </c>
      <c r="W175" s="6">
        <v>2.9461839725312444</v>
      </c>
      <c r="X175" s="6">
        <v>3.0099833886584824</v>
      </c>
      <c r="Y175" s="6">
        <v>3.1968734726291541</v>
      </c>
      <c r="Z175" s="6">
        <v>2.1213203435596406</v>
      </c>
      <c r="AA175" s="6">
        <v>2.0049937655763421</v>
      </c>
      <c r="AB175" s="6">
        <v>1.4317821063276359</v>
      </c>
      <c r="AC175" s="6">
        <v>2.0880613017821141</v>
      </c>
      <c r="AD175" s="6">
        <v>1.634013463836824</v>
      </c>
      <c r="AE175" s="12">
        <v>0</v>
      </c>
      <c r="AF175" s="6">
        <v>1.1269427669584666</v>
      </c>
    </row>
    <row r="176" spans="8:32" x14ac:dyDescent="0.25">
      <c r="H176" t="s">
        <v>49</v>
      </c>
      <c r="I176" s="14">
        <v>3.4727510708370684</v>
      </c>
      <c r="J176" s="6">
        <v>1.5588457268119893</v>
      </c>
      <c r="K176" s="6">
        <f t="shared" si="91"/>
        <v>2.5119713374160915</v>
      </c>
      <c r="L176" s="6">
        <v>3.5142566781611175</v>
      </c>
      <c r="M176" s="6">
        <v>2.3194827009486385</v>
      </c>
      <c r="N176" s="6">
        <v>2.9715315916207272</v>
      </c>
      <c r="O176" s="6">
        <v>1.8303005217723152</v>
      </c>
      <c r="P176" s="6">
        <v>1.1958260743101394</v>
      </c>
      <c r="Q176" s="6">
        <v>1.7435595774162733</v>
      </c>
      <c r="R176" s="6">
        <v>1.6703293088490068</v>
      </c>
      <c r="S176" s="6">
        <v>3.4249087579087427</v>
      </c>
      <c r="T176" s="6">
        <v>2.3895606290697073</v>
      </c>
      <c r="U176" s="6">
        <v>2.6038433132583081</v>
      </c>
      <c r="V176" s="6">
        <v>2.7531799795872383</v>
      </c>
      <c r="W176" s="6">
        <v>2.3515952032609664</v>
      </c>
      <c r="X176" s="6">
        <v>2.4392621835300932</v>
      </c>
      <c r="Y176" s="6">
        <v>2.5748786379167456</v>
      </c>
      <c r="Z176" s="6">
        <v>1.3152946437965893</v>
      </c>
      <c r="AA176" s="6">
        <v>1.8574175621006725</v>
      </c>
      <c r="AB176" s="6">
        <v>1.0488088481701523</v>
      </c>
      <c r="AC176" s="6">
        <v>2.2693611435820467</v>
      </c>
      <c r="AD176" s="6">
        <v>1.086278049120025</v>
      </c>
      <c r="AE176" s="6">
        <v>1.1269427669584666</v>
      </c>
      <c r="AF176" s="12">
        <v>0</v>
      </c>
    </row>
    <row r="179" spans="8:33" x14ac:dyDescent="0.25">
      <c r="H179" t="s">
        <v>50</v>
      </c>
      <c r="I179" s="1" t="s">
        <v>54</v>
      </c>
      <c r="J179" s="1" t="s">
        <v>22</v>
      </c>
      <c r="K179" s="1" t="s">
        <v>55</v>
      </c>
      <c r="L179" s="1" t="s">
        <v>24</v>
      </c>
      <c r="M179" s="1" t="s">
        <v>53</v>
      </c>
      <c r="N179" s="1" t="s">
        <v>27</v>
      </c>
      <c r="O179" s="1" t="s">
        <v>28</v>
      </c>
      <c r="P179" s="1" t="s">
        <v>29</v>
      </c>
      <c r="Q179" s="1" t="s">
        <v>52</v>
      </c>
      <c r="R179" s="1" t="s">
        <v>32</v>
      </c>
      <c r="S179" s="1" t="s">
        <v>35</v>
      </c>
      <c r="T179" s="1" t="s">
        <v>36</v>
      </c>
      <c r="U179" s="1" t="s">
        <v>37</v>
      </c>
      <c r="V179" s="1" t="s">
        <v>38</v>
      </c>
      <c r="W179" s="1" t="s">
        <v>39</v>
      </c>
      <c r="X179" s="1" t="s">
        <v>40</v>
      </c>
      <c r="Y179" s="1" t="s">
        <v>41</v>
      </c>
      <c r="Z179" s="1" t="s">
        <v>56</v>
      </c>
      <c r="AA179" s="1" t="s">
        <v>44</v>
      </c>
      <c r="AB179" s="1" t="s">
        <v>46</v>
      </c>
      <c r="AC179" s="1" t="s">
        <v>47</v>
      </c>
      <c r="AD179" s="1" t="s">
        <v>48</v>
      </c>
      <c r="AE179" s="1" t="s">
        <v>49</v>
      </c>
    </row>
    <row r="180" spans="8:33" x14ac:dyDescent="0.25">
      <c r="H180" t="s">
        <v>54</v>
      </c>
      <c r="I180" s="12">
        <v>0</v>
      </c>
      <c r="J180" s="6">
        <v>3.1606961258558233</v>
      </c>
      <c r="K180" s="6">
        <v>1.4212670403551917</v>
      </c>
      <c r="L180" s="6">
        <v>1.5652475842498506</v>
      </c>
      <c r="M180" s="6">
        <v>2.9308701779505713</v>
      </c>
      <c r="N180" s="6">
        <v>3.1288975694324059</v>
      </c>
      <c r="O180" s="6">
        <v>2.7694764848252453</v>
      </c>
      <c r="P180" s="6">
        <v>3.1606961258558224</v>
      </c>
      <c r="Q180" s="6">
        <v>2.336664289109585</v>
      </c>
      <c r="R180" s="6">
        <v>4.9061186288144336</v>
      </c>
      <c r="S180" s="6">
        <v>3.0116440692751163</v>
      </c>
      <c r="T180" s="6">
        <v>3.9408120990476103</v>
      </c>
      <c r="U180" s="6">
        <v>5.7166423711825836</v>
      </c>
      <c r="V180" s="6">
        <v>5.1826634079399749</v>
      </c>
      <c r="W180" s="6">
        <v>3.0512292604784736</v>
      </c>
      <c r="X180" s="6">
        <v>2.5980762113533196</v>
      </c>
      <c r="Y180" s="6">
        <v>1.7860571099491787</v>
      </c>
      <c r="Z180" s="6">
        <f>MAX(Z153,AB153)</f>
        <v>3.5468295701936423</v>
      </c>
      <c r="AA180" s="6">
        <v>2.7477263328068191</v>
      </c>
      <c r="AB180" s="6">
        <v>5.0507425196697584</v>
      </c>
      <c r="AC180" s="6">
        <v>3.3286633954186473</v>
      </c>
      <c r="AD180" s="6">
        <v>4.2953463189829071</v>
      </c>
      <c r="AE180" s="6">
        <v>3.4727510708370684</v>
      </c>
      <c r="AG180" s="6">
        <f>MIN(J180:AE180,K181:AE181,L182:AE182,M183:AE183,N184:AE184,O185:AE185,P186:AE186,Q187:AE187,R188:AE188,S189:AE189,T190:AE190,U191:AE191,V192:AE192,W193:AE193,X194:AE194,Y195:AE195,Z196:AE196,AA197:AE197,AB198:AE198,AC199:AE199,AD200,AE200,AE201)</f>
        <v>1.0295630140987029</v>
      </c>
    </row>
    <row r="181" spans="8:33" x14ac:dyDescent="0.25">
      <c r="H181" t="s">
        <v>22</v>
      </c>
      <c r="I181" s="14">
        <v>3.1606961258558233</v>
      </c>
      <c r="J181" s="12">
        <v>0</v>
      </c>
      <c r="K181" s="6">
        <v>2.2583179581272437</v>
      </c>
      <c r="L181" s="6">
        <v>3.0099833886584846</v>
      </c>
      <c r="M181" s="6">
        <v>2.1213203435596424</v>
      </c>
      <c r="N181" s="6">
        <v>1.6911534525287792</v>
      </c>
      <c r="O181" s="6">
        <v>2.1725560982400451</v>
      </c>
      <c r="P181" s="6">
        <v>2.1213203435596424</v>
      </c>
      <c r="Q181" s="6">
        <v>1.2609520212918501</v>
      </c>
      <c r="R181" s="6">
        <v>2.0639767440550294</v>
      </c>
      <c r="S181" s="6">
        <v>4.3104524124504611</v>
      </c>
      <c r="T181" s="6">
        <v>3.7094473981982845</v>
      </c>
      <c r="U181" s="6">
        <v>3.3451457367355473</v>
      </c>
      <c r="V181" s="6">
        <v>2.5709920264364867</v>
      </c>
      <c r="W181" s="6">
        <v>1.2409673645990822</v>
      </c>
      <c r="X181" s="6">
        <v>1.3856406460551005</v>
      </c>
      <c r="Y181" s="6">
        <v>1.8330302779823351</v>
      </c>
      <c r="Z181" s="6">
        <f t="shared" ref="Z181:Z196" si="92">MAX(Z154,AB154)</f>
        <v>1.5620499351813326</v>
      </c>
      <c r="AA181" s="6">
        <v>1.8439088914585786</v>
      </c>
      <c r="AB181" s="6">
        <v>2.3237900077244507</v>
      </c>
      <c r="AC181" s="6">
        <v>1.6093476939431104</v>
      </c>
      <c r="AD181" s="6">
        <v>1.9390719429665326</v>
      </c>
      <c r="AE181" s="6">
        <v>1.5588457268119893</v>
      </c>
    </row>
    <row r="182" spans="8:33" x14ac:dyDescent="0.25">
      <c r="H182" t="s">
        <v>55</v>
      </c>
      <c r="I182" s="14">
        <v>1.4212670403551917</v>
      </c>
      <c r="J182" s="6">
        <v>2.2583179581272437</v>
      </c>
      <c r="K182" s="12">
        <v>0</v>
      </c>
      <c r="L182" s="6">
        <v>1.3820274961085275</v>
      </c>
      <c r="M182" s="6">
        <v>2.2803508501982739</v>
      </c>
      <c r="N182" s="6">
        <v>2.8460498941515433</v>
      </c>
      <c r="O182" s="6">
        <v>1.6970562748477114</v>
      </c>
      <c r="P182" s="6">
        <v>2.2803508501982739</v>
      </c>
      <c r="Q182" s="6">
        <v>1.5198684153570616</v>
      </c>
      <c r="R182" s="6">
        <v>3.9191835884530852</v>
      </c>
      <c r="S182" s="6">
        <v>3.2832910318763968</v>
      </c>
      <c r="T182" s="6">
        <v>3.6796738985948205</v>
      </c>
      <c r="U182" s="6">
        <v>4.7864391775097301</v>
      </c>
      <c r="V182" s="6">
        <v>4.0484564959994325</v>
      </c>
      <c r="W182" s="6">
        <v>1.9748417658131523</v>
      </c>
      <c r="X182" s="6">
        <v>1.8708286933869722</v>
      </c>
      <c r="Y182" s="6">
        <v>1.0677078252031342</v>
      </c>
      <c r="Z182" s="6">
        <f t="shared" si="92"/>
        <v>2.4637369989509836</v>
      </c>
      <c r="AA182" s="6">
        <v>2.3151673805580431</v>
      </c>
      <c r="AB182" s="6">
        <v>3.8392707640904917</v>
      </c>
      <c r="AC182" s="6">
        <v>2.5709920264364867</v>
      </c>
      <c r="AD182" s="6">
        <v>3.3970575502926041</v>
      </c>
      <c r="AE182" s="6">
        <v>2.5119713374160915</v>
      </c>
    </row>
    <row r="183" spans="8:33" x14ac:dyDescent="0.25">
      <c r="H183" t="s">
        <v>24</v>
      </c>
      <c r="I183" s="14">
        <v>1.5652475842498506</v>
      </c>
      <c r="J183" s="6">
        <v>3.0099833886584846</v>
      </c>
      <c r="K183" s="6">
        <v>1.3820274961085275</v>
      </c>
      <c r="L183" s="12">
        <v>0</v>
      </c>
      <c r="M183" s="6">
        <v>3.3256578296631791</v>
      </c>
      <c r="N183" s="6">
        <v>3.1559467676119031</v>
      </c>
      <c r="O183" s="6">
        <v>2.5651510676761315</v>
      </c>
      <c r="P183" s="6">
        <v>3.3256578296631791</v>
      </c>
      <c r="Q183" s="6">
        <v>2.3173260452512916</v>
      </c>
      <c r="R183" s="6">
        <v>4.8311489316724678</v>
      </c>
      <c r="S183" s="6">
        <v>3.4322004603460994</v>
      </c>
      <c r="T183" s="6">
        <v>4.3931765272977623</v>
      </c>
      <c r="U183" s="6">
        <v>5.8077534382926448</v>
      </c>
      <c r="V183" s="6">
        <v>4.8218253804964792</v>
      </c>
      <c r="W183" s="6">
        <v>2.4331050121192925</v>
      </c>
      <c r="X183" s="6">
        <v>2.1540659228538064</v>
      </c>
      <c r="Y183" s="6">
        <v>1.3711309200802118</v>
      </c>
      <c r="Z183" s="6">
        <f t="shared" si="92"/>
        <v>3.217141588429087</v>
      </c>
      <c r="AA183" s="6">
        <v>3.0033314835362428</v>
      </c>
      <c r="AB183" s="6">
        <v>4.4294469180700222</v>
      </c>
      <c r="AC183" s="6">
        <v>3.4684290392049264</v>
      </c>
      <c r="AD183" s="6">
        <v>4.3243496620879327</v>
      </c>
      <c r="AE183" s="6">
        <v>3.5142566781611175</v>
      </c>
    </row>
    <row r="184" spans="8:33" x14ac:dyDescent="0.25">
      <c r="H184" t="s">
        <v>53</v>
      </c>
      <c r="I184" s="14">
        <v>2.9308701779505713</v>
      </c>
      <c r="J184" s="6">
        <v>2.1213203435596424</v>
      </c>
      <c r="K184" s="6">
        <v>2.2803508501982739</v>
      </c>
      <c r="L184" s="6">
        <v>3.3256578296631791</v>
      </c>
      <c r="M184" s="12">
        <v>0</v>
      </c>
      <c r="N184" s="6">
        <v>2.095232683975699</v>
      </c>
      <c r="O184" s="6">
        <v>1.9899748742132419</v>
      </c>
      <c r="P184" s="6">
        <v>2.222611077089288</v>
      </c>
      <c r="Q184" s="6">
        <v>1.4212670403551877</v>
      </c>
      <c r="R184" s="6">
        <v>3.3719430600174709</v>
      </c>
      <c r="S184" s="6">
        <v>3.9025632602175713</v>
      </c>
      <c r="T184" s="6">
        <v>3.8613469152615676</v>
      </c>
      <c r="U184" s="6">
        <v>4.1665333311999309</v>
      </c>
      <c r="V184" s="6">
        <v>3.3481338085566432</v>
      </c>
      <c r="W184" s="6">
        <v>1.3490737563232065</v>
      </c>
      <c r="X184" s="6">
        <v>1.2529964086141658</v>
      </c>
      <c r="Y184" s="6">
        <v>1.3453624047073747</v>
      </c>
      <c r="Z184" s="6">
        <f t="shared" si="92"/>
        <v>2.1817424229271434</v>
      </c>
      <c r="AA184" s="6">
        <v>2.3895606290697047</v>
      </c>
      <c r="AB184" s="6">
        <v>3.4539832078341073</v>
      </c>
      <c r="AC184" s="6">
        <v>2.249444375840397</v>
      </c>
      <c r="AD184" s="6">
        <v>3.1352830813181765</v>
      </c>
      <c r="AE184" s="6">
        <v>2.3194827009486385</v>
      </c>
    </row>
    <row r="185" spans="8:33" x14ac:dyDescent="0.25">
      <c r="H185" t="s">
        <v>27</v>
      </c>
      <c r="I185" s="14">
        <v>3.1288975694324059</v>
      </c>
      <c r="J185" s="6">
        <v>1.6911534525287792</v>
      </c>
      <c r="K185" s="6">
        <v>2.8460498941515433</v>
      </c>
      <c r="L185" s="6">
        <v>3.1559467676119031</v>
      </c>
      <c r="M185" s="6">
        <v>2.095232683975699</v>
      </c>
      <c r="N185" s="12">
        <v>0</v>
      </c>
      <c r="O185" s="6">
        <v>3.475629439396557</v>
      </c>
      <c r="P185" s="6">
        <v>3.4583232931581183</v>
      </c>
      <c r="Q185" s="6">
        <v>1.894729532149646</v>
      </c>
      <c r="R185" s="6">
        <v>3.319638534539568</v>
      </c>
      <c r="S185" s="6">
        <v>4.9457052075512946</v>
      </c>
      <c r="T185" s="6">
        <v>4.6454278597347773</v>
      </c>
      <c r="U185" s="6">
        <v>4.7381430961928546</v>
      </c>
      <c r="V185" s="6">
        <v>4.0583247775406068</v>
      </c>
      <c r="W185" s="6">
        <v>2.2494443758404006</v>
      </c>
      <c r="X185" s="6">
        <v>1.6062378404209043</v>
      </c>
      <c r="Y185" s="6">
        <v>1.9849433241279211</v>
      </c>
      <c r="Z185" s="6">
        <f t="shared" si="92"/>
        <v>2.7568097504180473</v>
      </c>
      <c r="AA185" s="6">
        <v>2.0396078054371132</v>
      </c>
      <c r="AB185" s="6">
        <v>3.6083237105337456</v>
      </c>
      <c r="AC185" s="6">
        <v>2.5903667693977246</v>
      </c>
      <c r="AD185" s="6">
        <v>3.095157508108433</v>
      </c>
      <c r="AE185" s="6">
        <v>2.9715315916207272</v>
      </c>
    </row>
    <row r="186" spans="8:33" x14ac:dyDescent="0.25">
      <c r="H186" t="s">
        <v>28</v>
      </c>
      <c r="I186" s="14">
        <v>2.7694764848252453</v>
      </c>
      <c r="J186" s="6">
        <v>2.1725560982400451</v>
      </c>
      <c r="K186" s="6">
        <v>1.6970562748477114</v>
      </c>
      <c r="L186" s="6">
        <v>2.5651510676761315</v>
      </c>
      <c r="M186" s="6">
        <v>1.9899748742132419</v>
      </c>
      <c r="N186" s="6">
        <v>3.475629439396557</v>
      </c>
      <c r="O186" s="12">
        <v>0</v>
      </c>
      <c r="P186" s="6">
        <v>1.1045361017187294</v>
      </c>
      <c r="Q186" s="6">
        <v>1.9000000000000008</v>
      </c>
      <c r="R186" s="6">
        <v>3.2093613071762452</v>
      </c>
      <c r="S186" s="6">
        <v>3.0822070014844885</v>
      </c>
      <c r="T186" s="6">
        <v>2.8809720581775919</v>
      </c>
      <c r="U186" s="6">
        <v>3.5142566781611211</v>
      </c>
      <c r="V186" s="6">
        <v>2.9580398915498076</v>
      </c>
      <c r="W186" s="6">
        <v>2.0199009876724152</v>
      </c>
      <c r="X186" s="6">
        <v>2.2671568097509263</v>
      </c>
      <c r="Y186" s="6">
        <v>2.3194827009486412</v>
      </c>
      <c r="Z186" s="6">
        <f t="shared" si="92"/>
        <v>2.0223748416156719</v>
      </c>
      <c r="AA186" s="6">
        <v>2.8530685235374236</v>
      </c>
      <c r="AB186" s="6">
        <v>3.1240998703626648</v>
      </c>
      <c r="AC186" s="6">
        <v>2.0904544960366911</v>
      </c>
      <c r="AD186" s="6">
        <v>2.9291637031753663</v>
      </c>
      <c r="AE186" s="6">
        <v>1.8303005217723152</v>
      </c>
    </row>
    <row r="187" spans="8:33" x14ac:dyDescent="0.25">
      <c r="H187" t="s">
        <v>29</v>
      </c>
      <c r="I187" s="14">
        <v>3.1606961258558224</v>
      </c>
      <c r="J187" s="6">
        <v>2.1213203435596424</v>
      </c>
      <c r="K187" s="6">
        <v>2.2803508501982739</v>
      </c>
      <c r="L187" s="6">
        <v>3.3256578296631791</v>
      </c>
      <c r="M187" s="6">
        <v>2.222611077089288</v>
      </c>
      <c r="N187" s="6">
        <v>3.4583232931581183</v>
      </c>
      <c r="O187" s="6">
        <v>1.1045361017187294</v>
      </c>
      <c r="P187" s="12">
        <v>0</v>
      </c>
      <c r="Q187" s="6">
        <v>2.0174241001832027</v>
      </c>
      <c r="R187" s="6">
        <v>2.6</v>
      </c>
      <c r="S187" s="6">
        <v>2.9966648127543398</v>
      </c>
      <c r="T187" s="6">
        <v>2.0880613017821124</v>
      </c>
      <c r="U187" s="6">
        <v>2.7549954627911832</v>
      </c>
      <c r="V187" s="6">
        <v>2.951270912674739</v>
      </c>
      <c r="W187" s="6">
        <v>2.5573423705088825</v>
      </c>
      <c r="X187" s="6">
        <v>2.5729360660537197</v>
      </c>
      <c r="Y187" s="6">
        <v>2.7676705006196101</v>
      </c>
      <c r="Z187" s="6">
        <f t="shared" si="92"/>
        <v>1.8193405398660241</v>
      </c>
      <c r="AA187" s="6">
        <v>2.5495097567963922</v>
      </c>
      <c r="AB187" s="6">
        <v>3.016620625799673</v>
      </c>
      <c r="AC187" s="6">
        <v>1.4106735979665879</v>
      </c>
      <c r="AD187" s="6">
        <v>2.2715633383201119</v>
      </c>
      <c r="AE187" s="6">
        <v>1.1958260743101394</v>
      </c>
    </row>
    <row r="188" spans="8:33" x14ac:dyDescent="0.25">
      <c r="H188" t="s">
        <v>52</v>
      </c>
      <c r="I188" s="14">
        <v>2.336664289109585</v>
      </c>
      <c r="J188" s="6">
        <v>1.2609520212918501</v>
      </c>
      <c r="K188" s="6">
        <v>1.5198684153570616</v>
      </c>
      <c r="L188" s="6">
        <v>2.3173260452512916</v>
      </c>
      <c r="M188" s="6">
        <v>1.4212670403551877</v>
      </c>
      <c r="N188" s="6">
        <v>1.894729532149646</v>
      </c>
      <c r="O188" s="6">
        <v>1.9000000000000008</v>
      </c>
      <c r="P188" s="6">
        <v>2.0174241001832027</v>
      </c>
      <c r="Q188" s="12">
        <v>0</v>
      </c>
      <c r="R188" s="6">
        <v>2.7730849247724128</v>
      </c>
      <c r="S188" s="6">
        <v>3.63455636907725</v>
      </c>
      <c r="T188" s="6">
        <v>3.4073450074801706</v>
      </c>
      <c r="U188" s="6">
        <v>3.939543120718445</v>
      </c>
      <c r="V188" s="6">
        <v>3.5637059362410892</v>
      </c>
      <c r="W188" s="6">
        <v>1.8466185312619345</v>
      </c>
      <c r="X188" s="6">
        <v>1.2288205727444501</v>
      </c>
      <c r="Y188" s="6">
        <v>1.3076696830621983</v>
      </c>
      <c r="Z188" s="6">
        <f t="shared" si="92"/>
        <v>1.4071247279470327</v>
      </c>
      <c r="AA188" s="6">
        <v>1.4933184523068124</v>
      </c>
      <c r="AB188" s="6">
        <v>2.9444863728670914</v>
      </c>
      <c r="AC188" s="6">
        <v>1.5684387141358156</v>
      </c>
      <c r="AD188" s="6">
        <v>2.3769728648009476</v>
      </c>
      <c r="AE188" s="6">
        <v>1.7435595774162733</v>
      </c>
    </row>
    <row r="189" spans="8:33" x14ac:dyDescent="0.25">
      <c r="H189" t="s">
        <v>32</v>
      </c>
      <c r="I189" s="14">
        <v>4.9061186288144336</v>
      </c>
      <c r="J189" s="6">
        <v>2.0639767440550294</v>
      </c>
      <c r="K189" s="6">
        <v>3.9191835884530852</v>
      </c>
      <c r="L189" s="6">
        <v>4.8311489316724678</v>
      </c>
      <c r="M189" s="6">
        <v>3.3719430600174709</v>
      </c>
      <c r="N189" s="6">
        <v>3.319638534539568</v>
      </c>
      <c r="O189" s="6">
        <v>3.2093613071762452</v>
      </c>
      <c r="P189" s="6">
        <v>2.6</v>
      </c>
      <c r="Q189" s="6">
        <v>2.7730849247724128</v>
      </c>
      <c r="R189" s="12">
        <v>0</v>
      </c>
      <c r="S189" s="6">
        <v>5.0139804546886717</v>
      </c>
      <c r="T189" s="6">
        <v>3.6193922141707731</v>
      </c>
      <c r="U189" s="6">
        <v>1.977371993328519</v>
      </c>
      <c r="V189" s="6">
        <v>2.3345235059857488</v>
      </c>
      <c r="W189" s="6">
        <v>2.9999999999999969</v>
      </c>
      <c r="X189" s="6">
        <v>3.2310988842807</v>
      </c>
      <c r="Y189" s="6">
        <v>3.7040518354904255</v>
      </c>
      <c r="Z189" s="6">
        <f t="shared" si="92"/>
        <v>2.6153393661244029</v>
      </c>
      <c r="AA189" s="6">
        <v>2.8142494558940592</v>
      </c>
      <c r="AB189" s="6">
        <v>1.7492855684535926</v>
      </c>
      <c r="AC189" s="6">
        <v>2.03224014329016</v>
      </c>
      <c r="AD189" s="13">
        <v>1.0295630140987029</v>
      </c>
      <c r="AE189" s="6">
        <v>1.6703293088490068</v>
      </c>
    </row>
    <row r="190" spans="8:33" x14ac:dyDescent="0.25">
      <c r="H190" t="s">
        <v>35</v>
      </c>
      <c r="I190" s="14">
        <v>3.0116440692751163</v>
      </c>
      <c r="J190" s="6">
        <v>4.3104524124504611</v>
      </c>
      <c r="K190" s="6">
        <v>3.2832910318763968</v>
      </c>
      <c r="L190" s="6">
        <v>3.4322004603460994</v>
      </c>
      <c r="M190" s="6">
        <v>3.9025632602175713</v>
      </c>
      <c r="N190" s="6">
        <v>4.9457052075512946</v>
      </c>
      <c r="O190" s="6">
        <v>3.0822070014844885</v>
      </c>
      <c r="P190" s="6">
        <v>2.9966648127543398</v>
      </c>
      <c r="Q190" s="6">
        <v>3.63455636907725</v>
      </c>
      <c r="R190" s="6">
        <v>5.0139804546886717</v>
      </c>
      <c r="S190" s="12">
        <v>0</v>
      </c>
      <c r="T190" s="6">
        <v>2.1213203435596464</v>
      </c>
      <c r="U190" s="6">
        <v>5.4506880299646596</v>
      </c>
      <c r="V190" s="6">
        <v>5.7922361830298303</v>
      </c>
      <c r="W190" s="6">
        <v>4.5387222871640862</v>
      </c>
      <c r="X190" s="6">
        <v>4.1158231254513353</v>
      </c>
      <c r="Y190" s="6">
        <v>3.6027767069303627</v>
      </c>
      <c r="Z190" s="6">
        <f t="shared" si="92"/>
        <v>3.8301436004411111</v>
      </c>
      <c r="AA190" s="6">
        <v>3.364520768252143</v>
      </c>
      <c r="AB190" s="6">
        <v>5.1439284598446759</v>
      </c>
      <c r="AC190" s="6">
        <v>3.4394767043839667</v>
      </c>
      <c r="AD190" s="6">
        <v>4.1976183723630722</v>
      </c>
      <c r="AE190" s="6">
        <v>3.4249087579087427</v>
      </c>
    </row>
    <row r="191" spans="8:33" x14ac:dyDescent="0.25">
      <c r="H191" t="s">
        <v>36</v>
      </c>
      <c r="I191" s="14">
        <v>3.9408120990476103</v>
      </c>
      <c r="J191" s="6">
        <v>3.7094473981982845</v>
      </c>
      <c r="K191" s="6">
        <v>3.6796738985948205</v>
      </c>
      <c r="L191" s="6">
        <v>4.3931765272977623</v>
      </c>
      <c r="M191" s="6">
        <v>3.8613469152615676</v>
      </c>
      <c r="N191" s="6">
        <v>4.6454278597347773</v>
      </c>
      <c r="O191" s="6">
        <v>2.8809720581775919</v>
      </c>
      <c r="P191" s="6">
        <v>2.0880613017821124</v>
      </c>
      <c r="Q191" s="6">
        <v>3.4073450074801706</v>
      </c>
      <c r="R191" s="6">
        <v>3.6193922141707731</v>
      </c>
      <c r="S191" s="6">
        <v>2.1213203435596464</v>
      </c>
      <c r="T191" s="12">
        <v>0</v>
      </c>
      <c r="U191" s="6">
        <v>3.7188707963574097</v>
      </c>
      <c r="V191" s="6">
        <v>4.7780749261601159</v>
      </c>
      <c r="W191" s="6">
        <v>4.3680659335683121</v>
      </c>
      <c r="X191" s="6">
        <v>3.9924929555354285</v>
      </c>
      <c r="Y191" s="6">
        <v>3.9774363602702709</v>
      </c>
      <c r="Z191" s="6">
        <f t="shared" si="92"/>
        <v>3.0610455730027932</v>
      </c>
      <c r="AA191" s="6">
        <v>3.0430248109405897</v>
      </c>
      <c r="AB191" s="6">
        <v>4.190465367951397</v>
      </c>
      <c r="AC191" s="6">
        <v>2.3473389188611011</v>
      </c>
      <c r="AD191" s="6">
        <v>2.9461839725312502</v>
      </c>
      <c r="AE191" s="6">
        <v>2.3895606290697073</v>
      </c>
    </row>
    <row r="192" spans="8:33" x14ac:dyDescent="0.25">
      <c r="H192" t="s">
        <v>37</v>
      </c>
      <c r="I192" s="14">
        <v>5.7166423711825836</v>
      </c>
      <c r="J192" s="6">
        <v>3.3451457367355473</v>
      </c>
      <c r="K192" s="6">
        <v>4.7864391775097301</v>
      </c>
      <c r="L192" s="6">
        <v>5.8077534382926448</v>
      </c>
      <c r="M192" s="6">
        <v>4.1665333311999309</v>
      </c>
      <c r="N192" s="6">
        <v>4.7381430961928546</v>
      </c>
      <c r="O192" s="6">
        <v>3.5142566781611211</v>
      </c>
      <c r="P192" s="6">
        <v>2.7549954627911832</v>
      </c>
      <c r="Q192" s="6">
        <v>3.939543120718445</v>
      </c>
      <c r="R192" s="6">
        <v>1.977371993328519</v>
      </c>
      <c r="S192" s="6">
        <v>5.4506880299646596</v>
      </c>
      <c r="T192" s="6">
        <v>3.7188707963574097</v>
      </c>
      <c r="U192" s="12">
        <v>0</v>
      </c>
      <c r="V192" s="6">
        <v>2.3579652245103211</v>
      </c>
      <c r="W192" s="6">
        <v>4.0459856648287813</v>
      </c>
      <c r="X192" s="6">
        <v>4.3600458713183263</v>
      </c>
      <c r="Y192" s="6">
        <v>4.9325449820554104</v>
      </c>
      <c r="Z192" s="6">
        <f t="shared" si="92"/>
        <v>3.6592348927063987</v>
      </c>
      <c r="AA192" s="6">
        <v>4.2461747491124289</v>
      </c>
      <c r="AB192" s="6">
        <v>3.0248966924508394</v>
      </c>
      <c r="AC192" s="6">
        <v>2.8879058156387303</v>
      </c>
      <c r="AD192" s="6">
        <v>2.5903667693977273</v>
      </c>
      <c r="AE192" s="6">
        <v>2.6038433132583081</v>
      </c>
    </row>
    <row r="193" spans="8:32" x14ac:dyDescent="0.25">
      <c r="H193" t="s">
        <v>38</v>
      </c>
      <c r="I193" s="14">
        <v>5.1826634079399749</v>
      </c>
      <c r="J193" s="6">
        <v>2.5709920264364867</v>
      </c>
      <c r="K193" s="6">
        <v>4.0484564959994325</v>
      </c>
      <c r="L193" s="6">
        <v>4.8218253804964792</v>
      </c>
      <c r="M193" s="6">
        <v>3.3481338085566432</v>
      </c>
      <c r="N193" s="6">
        <v>4.0583247775406068</v>
      </c>
      <c r="O193" s="6">
        <v>2.9580398915498076</v>
      </c>
      <c r="P193" s="6">
        <v>2.951270912674739</v>
      </c>
      <c r="Q193" s="6">
        <v>3.5637059362410892</v>
      </c>
      <c r="R193" s="6">
        <v>2.3345235059857488</v>
      </c>
      <c r="S193" s="6">
        <v>5.7922361830298303</v>
      </c>
      <c r="T193" s="6">
        <v>4.7780749261601159</v>
      </c>
      <c r="U193" s="6">
        <v>2.3579652245103211</v>
      </c>
      <c r="V193" s="12">
        <v>0</v>
      </c>
      <c r="W193" s="6">
        <v>2.5903667693977219</v>
      </c>
      <c r="X193" s="6">
        <v>3.4942810419312251</v>
      </c>
      <c r="Y193" s="6">
        <v>4.0360872141221131</v>
      </c>
      <c r="Z193" s="6">
        <f t="shared" si="92"/>
        <v>3.1480152477394401</v>
      </c>
      <c r="AA193" s="6">
        <v>4.1892720131306831</v>
      </c>
      <c r="AB193" s="6">
        <v>2.3345235059857505</v>
      </c>
      <c r="AC193" s="6">
        <v>3.2218007387174024</v>
      </c>
      <c r="AD193" s="6">
        <v>3.0049958402633448</v>
      </c>
      <c r="AE193" s="6">
        <v>2.7531799795872383</v>
      </c>
    </row>
    <row r="194" spans="8:32" x14ac:dyDescent="0.25">
      <c r="H194" t="s">
        <v>39</v>
      </c>
      <c r="I194" s="14">
        <v>3.0512292604784736</v>
      </c>
      <c r="J194" s="6">
        <v>1.2409673645990822</v>
      </c>
      <c r="K194" s="6">
        <v>1.9748417658131523</v>
      </c>
      <c r="L194" s="6">
        <v>2.4331050121192925</v>
      </c>
      <c r="M194" s="6">
        <v>1.3490737563232065</v>
      </c>
      <c r="N194" s="6">
        <v>2.2494443758404006</v>
      </c>
      <c r="O194" s="6">
        <v>2.0199009876724152</v>
      </c>
      <c r="P194" s="6">
        <v>2.5573423705088825</v>
      </c>
      <c r="Q194" s="6">
        <v>1.8466185312619345</v>
      </c>
      <c r="R194" s="6">
        <v>2.9999999999999969</v>
      </c>
      <c r="S194" s="6">
        <v>4.5387222871640862</v>
      </c>
      <c r="T194" s="6">
        <v>4.3680659335683121</v>
      </c>
      <c r="U194" s="6">
        <v>4.0459856648287813</v>
      </c>
      <c r="V194" s="6">
        <v>2.5903667693977219</v>
      </c>
      <c r="W194" s="12">
        <v>0</v>
      </c>
      <c r="X194" s="6">
        <v>1.3784048752090197</v>
      </c>
      <c r="Y194" s="6">
        <v>1.6309506430300098</v>
      </c>
      <c r="Z194" s="6">
        <f t="shared" si="92"/>
        <v>1.8627936010197159</v>
      </c>
      <c r="AA194" s="6">
        <v>2.672077843177477</v>
      </c>
      <c r="AB194" s="6">
        <v>2.6419689627245777</v>
      </c>
      <c r="AC194" s="6">
        <v>2.5357444666211921</v>
      </c>
      <c r="AD194" s="6">
        <v>2.9461839725312444</v>
      </c>
      <c r="AE194" s="6">
        <v>2.3515952032609664</v>
      </c>
    </row>
    <row r="195" spans="8:32" x14ac:dyDescent="0.25">
      <c r="H195" t="s">
        <v>40</v>
      </c>
      <c r="I195" s="14">
        <v>2.5980762113533196</v>
      </c>
      <c r="J195" s="6">
        <v>1.3856406460551005</v>
      </c>
      <c r="K195" s="6">
        <v>1.8708286933869722</v>
      </c>
      <c r="L195" s="6">
        <v>2.1540659228538064</v>
      </c>
      <c r="M195" s="6">
        <v>1.2529964086141658</v>
      </c>
      <c r="N195" s="6">
        <v>1.6062378404209043</v>
      </c>
      <c r="O195" s="6">
        <v>2.2671568097509263</v>
      </c>
      <c r="P195" s="6">
        <v>2.5729360660537197</v>
      </c>
      <c r="Q195" s="6">
        <v>1.2288205727444501</v>
      </c>
      <c r="R195" s="6">
        <v>3.2310988842807</v>
      </c>
      <c r="S195" s="6">
        <v>4.1158231254513353</v>
      </c>
      <c r="T195" s="6">
        <v>3.9924929555354285</v>
      </c>
      <c r="U195" s="6">
        <v>4.3600458713183263</v>
      </c>
      <c r="V195" s="6">
        <v>3.4942810419312251</v>
      </c>
      <c r="W195" s="6">
        <v>1.3784048752090197</v>
      </c>
      <c r="X195" s="12">
        <v>0</v>
      </c>
      <c r="Y195" s="6">
        <v>1.3564659966250541</v>
      </c>
      <c r="Z195" s="6">
        <f t="shared" si="92"/>
        <v>1.813835714721705</v>
      </c>
      <c r="AA195" s="6">
        <v>2.1771541057077255</v>
      </c>
      <c r="AB195" s="6">
        <v>2.9933259094191511</v>
      </c>
      <c r="AC195" s="6">
        <v>2.0469489490458717</v>
      </c>
      <c r="AD195" s="6">
        <v>3.0099833886584824</v>
      </c>
      <c r="AE195" s="6">
        <v>2.4392621835300932</v>
      </c>
    </row>
    <row r="196" spans="8:32" x14ac:dyDescent="0.25">
      <c r="H196" t="s">
        <v>41</v>
      </c>
      <c r="I196" s="14">
        <v>1.7860571099491787</v>
      </c>
      <c r="J196" s="6">
        <v>1.8330302779823351</v>
      </c>
      <c r="K196" s="6">
        <v>1.0677078252031342</v>
      </c>
      <c r="L196" s="6">
        <v>1.3711309200802118</v>
      </c>
      <c r="M196" s="6">
        <v>1.3453624047073747</v>
      </c>
      <c r="N196" s="6">
        <v>1.9849433241279211</v>
      </c>
      <c r="O196" s="6">
        <v>2.3194827009486412</v>
      </c>
      <c r="P196" s="6">
        <v>2.7676705006196101</v>
      </c>
      <c r="Q196" s="6">
        <v>1.3076696830621983</v>
      </c>
      <c r="R196" s="6">
        <v>3.7040518354904255</v>
      </c>
      <c r="S196" s="6">
        <v>3.6027767069303627</v>
      </c>
      <c r="T196" s="6">
        <v>3.9774363602702709</v>
      </c>
      <c r="U196" s="6">
        <v>4.9325449820554104</v>
      </c>
      <c r="V196" s="6">
        <v>4.0360872141221131</v>
      </c>
      <c r="W196" s="6">
        <v>1.6309506430300098</v>
      </c>
      <c r="X196" s="6">
        <v>1.3564659966250541</v>
      </c>
      <c r="Y196" s="12">
        <v>0</v>
      </c>
      <c r="Z196" s="6">
        <f t="shared" si="92"/>
        <v>2.2472205054244241</v>
      </c>
      <c r="AA196" s="6">
        <v>1.8601075237738263</v>
      </c>
      <c r="AB196" s="6">
        <v>3.555277766926233</v>
      </c>
      <c r="AC196" s="6">
        <v>2.5748786379167452</v>
      </c>
      <c r="AD196" s="6">
        <v>3.1968734726291541</v>
      </c>
      <c r="AE196" s="6">
        <v>2.5748786379167456</v>
      </c>
    </row>
    <row r="197" spans="8:32" x14ac:dyDescent="0.25">
      <c r="H197" t="s">
        <v>56</v>
      </c>
      <c r="I197" s="14">
        <v>3.5468295701936423</v>
      </c>
      <c r="J197" s="6">
        <v>1.5620499351813326</v>
      </c>
      <c r="K197" s="6">
        <v>2.4637369989509836</v>
      </c>
      <c r="L197" s="6">
        <v>3.217141588429087</v>
      </c>
      <c r="M197" s="6">
        <v>2.1817424229271434</v>
      </c>
      <c r="N197" s="6">
        <v>2.7568097504180473</v>
      </c>
      <c r="O197" s="6">
        <v>2.0223748416156719</v>
      </c>
      <c r="P197" s="6">
        <v>1.8193405398660241</v>
      </c>
      <c r="Q197" s="6">
        <v>1.4071247279470327</v>
      </c>
      <c r="R197" s="6">
        <v>2.6153393661244029</v>
      </c>
      <c r="S197" s="6">
        <v>3.8301436004411111</v>
      </c>
      <c r="T197" s="6">
        <v>3.0610455730027932</v>
      </c>
      <c r="U197" s="6">
        <v>3.6592348927063987</v>
      </c>
      <c r="V197" s="6">
        <v>3.1480152477394401</v>
      </c>
      <c r="W197" s="6">
        <v>1.8627936010197159</v>
      </c>
      <c r="X197" s="6">
        <v>1.813835714721705</v>
      </c>
      <c r="Y197" s="6">
        <v>2.2472205054244241</v>
      </c>
      <c r="Z197" s="12">
        <v>0</v>
      </c>
      <c r="AA197" s="6">
        <v>1.857417562100673</v>
      </c>
      <c r="AB197" s="6">
        <v>2.3323807579381208</v>
      </c>
      <c r="AC197" s="6">
        <v>1.5459624833740313</v>
      </c>
      <c r="AD197" s="6">
        <v>2.1213203435596406</v>
      </c>
      <c r="AE197" s="6">
        <v>1.3152946437965893</v>
      </c>
    </row>
    <row r="198" spans="8:32" x14ac:dyDescent="0.25">
      <c r="H198" t="s">
        <v>44</v>
      </c>
      <c r="I198" s="14">
        <v>2.7477263328068191</v>
      </c>
      <c r="J198" s="6">
        <v>1.8439088914585786</v>
      </c>
      <c r="K198" s="6">
        <v>2.3151673805580431</v>
      </c>
      <c r="L198" s="6">
        <v>3.0033314835362428</v>
      </c>
      <c r="M198" s="6">
        <v>2.3895606290697047</v>
      </c>
      <c r="N198" s="6">
        <v>2.0396078054371132</v>
      </c>
      <c r="O198" s="6">
        <v>2.8530685235374236</v>
      </c>
      <c r="P198" s="6">
        <v>2.5495097567963922</v>
      </c>
      <c r="Q198" s="6">
        <v>1.4933184523068124</v>
      </c>
      <c r="R198" s="6">
        <v>2.8142494558940592</v>
      </c>
      <c r="S198" s="6">
        <v>3.364520768252143</v>
      </c>
      <c r="T198" s="6">
        <v>3.0430248109405897</v>
      </c>
      <c r="U198" s="6">
        <v>4.2461747491124289</v>
      </c>
      <c r="V198" s="6">
        <v>4.1892720131306831</v>
      </c>
      <c r="W198" s="6">
        <v>2.672077843177477</v>
      </c>
      <c r="X198" s="6">
        <v>2.1771541057077255</v>
      </c>
      <c r="Y198" s="6">
        <v>1.8601075237738263</v>
      </c>
      <c r="Z198" s="6">
        <f>MAX(Z171,AB171)</f>
        <v>1.857417562100673</v>
      </c>
      <c r="AA198" s="12">
        <v>0</v>
      </c>
      <c r="AB198" s="6">
        <v>3.2863353450310004</v>
      </c>
      <c r="AC198" s="6">
        <v>1.7748239349298836</v>
      </c>
      <c r="AD198" s="6">
        <v>2.0049937655763421</v>
      </c>
      <c r="AE198" s="6">
        <v>1.8574175621006725</v>
      </c>
    </row>
    <row r="199" spans="8:32" x14ac:dyDescent="0.25">
      <c r="H199" t="s">
        <v>46</v>
      </c>
      <c r="I199" s="14">
        <v>5.0507425196697584</v>
      </c>
      <c r="J199" s="6">
        <v>2.3237900077244507</v>
      </c>
      <c r="K199" s="6">
        <v>3.8392707640904917</v>
      </c>
      <c r="L199" s="6">
        <v>4.4294469180700222</v>
      </c>
      <c r="M199" s="6">
        <v>3.4539832078341073</v>
      </c>
      <c r="N199" s="6">
        <v>3.6083237105337456</v>
      </c>
      <c r="O199" s="6">
        <v>3.1240998703626648</v>
      </c>
      <c r="P199" s="6">
        <v>3.016620625799673</v>
      </c>
      <c r="Q199" s="6">
        <v>2.9444863728670914</v>
      </c>
      <c r="R199" s="6">
        <v>1.7492855684535926</v>
      </c>
      <c r="S199" s="6">
        <v>5.1439284598446759</v>
      </c>
      <c r="T199" s="6">
        <v>4.190465367951397</v>
      </c>
      <c r="U199" s="6">
        <v>3.0248966924508394</v>
      </c>
      <c r="V199" s="6">
        <v>2.3345235059857505</v>
      </c>
      <c r="W199" s="6">
        <v>2.6419689627245777</v>
      </c>
      <c r="X199" s="6">
        <v>2.9933259094191511</v>
      </c>
      <c r="Y199" s="6">
        <v>3.555277766926233</v>
      </c>
      <c r="Z199" s="6">
        <f>MAX(Z173,AB173)</f>
        <v>2.3323807579381208</v>
      </c>
      <c r="AA199" s="6">
        <v>3.2863353450310004</v>
      </c>
      <c r="AB199" s="12">
        <v>0</v>
      </c>
      <c r="AC199" s="6">
        <v>2.5903667693977304</v>
      </c>
      <c r="AD199" s="6">
        <v>2.0880613017821141</v>
      </c>
      <c r="AE199" s="6">
        <v>2.2693611435820467</v>
      </c>
    </row>
    <row r="200" spans="8:32" x14ac:dyDescent="0.25">
      <c r="H200" t="s">
        <v>47</v>
      </c>
      <c r="I200" s="14">
        <v>3.3286633954186473</v>
      </c>
      <c r="J200" s="6">
        <v>1.6093476939431104</v>
      </c>
      <c r="K200" s="6">
        <v>2.5709920264364867</v>
      </c>
      <c r="L200" s="6">
        <v>3.4684290392049264</v>
      </c>
      <c r="M200" s="6">
        <v>2.249444375840397</v>
      </c>
      <c r="N200" s="6">
        <v>2.5903667693977246</v>
      </c>
      <c r="O200" s="6">
        <v>2.0904544960366911</v>
      </c>
      <c r="P200" s="6">
        <v>1.4106735979665879</v>
      </c>
      <c r="Q200" s="6">
        <v>1.5684387141358156</v>
      </c>
      <c r="R200" s="6">
        <v>2.03224014329016</v>
      </c>
      <c r="S200" s="6">
        <v>3.4394767043839667</v>
      </c>
      <c r="T200" s="6">
        <v>2.3473389188611011</v>
      </c>
      <c r="U200" s="6">
        <v>2.8879058156387303</v>
      </c>
      <c r="V200" s="6">
        <v>3.2218007387174024</v>
      </c>
      <c r="W200" s="6">
        <v>2.5357444666211921</v>
      </c>
      <c r="X200" s="6">
        <v>2.0469489490458717</v>
      </c>
      <c r="Y200" s="6">
        <v>2.5748786379167452</v>
      </c>
      <c r="Z200" s="6">
        <f t="shared" ref="Z200:Z202" si="93">MAX(Z174,AB174)</f>
        <v>1.5459624833740313</v>
      </c>
      <c r="AA200" s="6">
        <v>1.7748239349298836</v>
      </c>
      <c r="AB200" s="6">
        <v>2.5903667693977304</v>
      </c>
      <c r="AC200" s="12">
        <v>0</v>
      </c>
      <c r="AD200" s="6">
        <v>1.634013463836824</v>
      </c>
      <c r="AE200" s="6">
        <v>1.086278049120025</v>
      </c>
    </row>
    <row r="201" spans="8:32" x14ac:dyDescent="0.25">
      <c r="H201" t="s">
        <v>48</v>
      </c>
      <c r="I201" s="14">
        <v>4.2953463189829071</v>
      </c>
      <c r="J201" s="6">
        <v>1.9390719429665326</v>
      </c>
      <c r="K201" s="6">
        <v>3.3970575502926041</v>
      </c>
      <c r="L201" s="6">
        <v>4.3243496620879327</v>
      </c>
      <c r="M201" s="6">
        <v>3.1352830813181765</v>
      </c>
      <c r="N201" s="6">
        <v>3.095157508108433</v>
      </c>
      <c r="O201" s="6">
        <v>2.9291637031753663</v>
      </c>
      <c r="P201" s="6">
        <v>2.2715633383201119</v>
      </c>
      <c r="Q201" s="6">
        <v>2.3769728648009476</v>
      </c>
      <c r="R201" s="13">
        <v>1.0295630140987029</v>
      </c>
      <c r="S201" s="6">
        <v>4.1976183723630722</v>
      </c>
      <c r="T201" s="6">
        <v>2.9461839725312502</v>
      </c>
      <c r="U201" s="6">
        <v>2.5903667693977273</v>
      </c>
      <c r="V201" s="6">
        <v>3.0049958402633448</v>
      </c>
      <c r="W201" s="6">
        <v>2.9461839725312444</v>
      </c>
      <c r="X201" s="6">
        <v>3.0099833886584824</v>
      </c>
      <c r="Y201" s="6">
        <v>3.1968734726291541</v>
      </c>
      <c r="Z201" s="6">
        <f t="shared" si="93"/>
        <v>2.1213203435596406</v>
      </c>
      <c r="AA201" s="6">
        <v>2.0049937655763421</v>
      </c>
      <c r="AB201" s="6">
        <v>2.0880613017821141</v>
      </c>
      <c r="AC201" s="6">
        <v>1.634013463836824</v>
      </c>
      <c r="AD201" s="12">
        <v>0</v>
      </c>
      <c r="AE201" s="6">
        <v>1.1269427669584666</v>
      </c>
    </row>
    <row r="202" spans="8:32" x14ac:dyDescent="0.25">
      <c r="H202" t="s">
        <v>49</v>
      </c>
      <c r="I202" s="14">
        <v>3.4727510708370684</v>
      </c>
      <c r="J202" s="6">
        <v>1.5588457268119893</v>
      </c>
      <c r="K202" s="6">
        <v>2.5119713374160915</v>
      </c>
      <c r="L202" s="6">
        <v>3.5142566781611175</v>
      </c>
      <c r="M202" s="6">
        <v>2.3194827009486385</v>
      </c>
      <c r="N202" s="6">
        <v>2.9715315916207272</v>
      </c>
      <c r="O202" s="6">
        <v>1.8303005217723152</v>
      </c>
      <c r="P202" s="6">
        <v>1.1958260743101394</v>
      </c>
      <c r="Q202" s="6">
        <v>1.7435595774162733</v>
      </c>
      <c r="R202" s="6">
        <v>1.6703293088490068</v>
      </c>
      <c r="S202" s="6">
        <v>3.4249087579087427</v>
      </c>
      <c r="T202" s="6">
        <v>2.3895606290697073</v>
      </c>
      <c r="U202" s="6">
        <v>2.6038433132583081</v>
      </c>
      <c r="V202" s="6">
        <v>2.7531799795872383</v>
      </c>
      <c r="W202" s="6">
        <v>2.3515952032609664</v>
      </c>
      <c r="X202" s="6">
        <v>2.4392621835300932</v>
      </c>
      <c r="Y202" s="6">
        <v>2.5748786379167456</v>
      </c>
      <c r="Z202" s="6">
        <f t="shared" si="93"/>
        <v>1.3152946437965893</v>
      </c>
      <c r="AA202" s="6">
        <v>1.8574175621006725</v>
      </c>
      <c r="AB202" s="6">
        <v>2.2693611435820467</v>
      </c>
      <c r="AC202" s="6">
        <v>1.086278049120025</v>
      </c>
      <c r="AD202" s="6">
        <v>1.1269427669584666</v>
      </c>
      <c r="AE202" s="12">
        <v>0</v>
      </c>
    </row>
    <row r="205" spans="8:32" x14ac:dyDescent="0.25">
      <c r="H205" t="s">
        <v>50</v>
      </c>
      <c r="I205" s="1" t="s">
        <v>54</v>
      </c>
      <c r="J205" s="1" t="s">
        <v>22</v>
      </c>
      <c r="K205" s="1" t="s">
        <v>55</v>
      </c>
      <c r="L205" s="1" t="s">
        <v>24</v>
      </c>
      <c r="M205" s="1" t="s">
        <v>53</v>
      </c>
      <c r="N205" s="1" t="s">
        <v>27</v>
      </c>
      <c r="O205" s="1" t="s">
        <v>28</v>
      </c>
      <c r="P205" s="1" t="s">
        <v>29</v>
      </c>
      <c r="Q205" s="1" t="s">
        <v>52</v>
      </c>
      <c r="R205" s="1" t="s">
        <v>57</v>
      </c>
      <c r="S205" s="1" t="s">
        <v>35</v>
      </c>
      <c r="T205" s="1" t="s">
        <v>36</v>
      </c>
      <c r="U205" s="1" t="s">
        <v>37</v>
      </c>
      <c r="V205" s="1" t="s">
        <v>38</v>
      </c>
      <c r="W205" s="1" t="s">
        <v>39</v>
      </c>
      <c r="X205" s="1" t="s">
        <v>40</v>
      </c>
      <c r="Y205" s="1" t="s">
        <v>41</v>
      </c>
      <c r="Z205" s="1" t="s">
        <v>56</v>
      </c>
      <c r="AA205" s="1" t="s">
        <v>44</v>
      </c>
      <c r="AB205" s="1" t="s">
        <v>46</v>
      </c>
      <c r="AC205" s="1" t="s">
        <v>47</v>
      </c>
      <c r="AD205" s="1" t="s">
        <v>49</v>
      </c>
    </row>
    <row r="206" spans="8:32" x14ac:dyDescent="0.25">
      <c r="H206" t="s">
        <v>54</v>
      </c>
      <c r="I206" s="12">
        <v>0</v>
      </c>
      <c r="J206" s="6">
        <v>3.1606961258558233</v>
      </c>
      <c r="K206" s="6">
        <v>1.4212670403551917</v>
      </c>
      <c r="L206" s="6">
        <v>1.5652475842498506</v>
      </c>
      <c r="M206" s="6">
        <v>2.9308701779505713</v>
      </c>
      <c r="N206" s="6">
        <v>3.1288975694324059</v>
      </c>
      <c r="O206" s="6">
        <v>2.7694764848252453</v>
      </c>
      <c r="P206" s="6">
        <v>3.1606961258558224</v>
      </c>
      <c r="Q206" s="6">
        <v>2.336664289109585</v>
      </c>
      <c r="R206" s="6">
        <f>MAX(R180,AD180)</f>
        <v>4.9061186288144336</v>
      </c>
      <c r="S206" s="6">
        <v>3.0116440692751163</v>
      </c>
      <c r="T206" s="6">
        <v>3.9408120990476103</v>
      </c>
      <c r="U206" s="6">
        <v>5.7166423711825836</v>
      </c>
      <c r="V206" s="6">
        <v>5.1826634079399749</v>
      </c>
      <c r="W206" s="6">
        <v>3.0512292604784736</v>
      </c>
      <c r="X206" s="6">
        <v>2.5980762113533196</v>
      </c>
      <c r="Y206" s="6">
        <v>1.7860571099491787</v>
      </c>
      <c r="Z206" s="6">
        <v>3.5468295701936423</v>
      </c>
      <c r="AA206" s="6">
        <v>2.7477263328068191</v>
      </c>
      <c r="AB206" s="6">
        <v>5.0507425196697584</v>
      </c>
      <c r="AC206" s="6">
        <v>3.3286633954186473</v>
      </c>
      <c r="AD206" s="6">
        <v>3.4727510708370684</v>
      </c>
      <c r="AF206" s="6">
        <f>MIN(J206:AD206,K207:AD207,L208:AD208,M209:AD209,N210:AD210,O211:AD211,P212:AD212,Q213:AD213,R214:AD214,S215:AD215,T216:AD216,U217:AD217,V218:AD218,W219:AD219,X220:AD220,Y221:AD221,Z222:AD222,AA223:AD223,AB224:AD224,AD225,AC225,AD226)</f>
        <v>1.0677078252031342</v>
      </c>
    </row>
    <row r="207" spans="8:32" x14ac:dyDescent="0.25">
      <c r="H207" t="s">
        <v>22</v>
      </c>
      <c r="I207" s="14">
        <v>3.1606961258558233</v>
      </c>
      <c r="J207" s="12">
        <v>0</v>
      </c>
      <c r="K207" s="6">
        <v>2.2583179581272437</v>
      </c>
      <c r="L207" s="6">
        <v>3.0099833886584846</v>
      </c>
      <c r="M207" s="6">
        <v>2.1213203435596424</v>
      </c>
      <c r="N207" s="6">
        <v>1.6911534525287792</v>
      </c>
      <c r="O207" s="6">
        <v>2.1725560982400451</v>
      </c>
      <c r="P207" s="6">
        <v>2.1213203435596424</v>
      </c>
      <c r="Q207" s="6">
        <v>1.2609520212918501</v>
      </c>
      <c r="R207" s="6">
        <f t="shared" ref="R207:R214" si="94">MAX(R181,AD181)</f>
        <v>2.0639767440550294</v>
      </c>
      <c r="S207" s="6">
        <v>4.3104524124504611</v>
      </c>
      <c r="T207" s="6">
        <v>3.7094473981982845</v>
      </c>
      <c r="U207" s="6">
        <v>3.3451457367355473</v>
      </c>
      <c r="V207" s="6">
        <v>2.5709920264364867</v>
      </c>
      <c r="W207" s="6">
        <v>1.2409673645990822</v>
      </c>
      <c r="X207" s="6">
        <v>1.3856406460551005</v>
      </c>
      <c r="Y207" s="6">
        <v>1.8330302779823351</v>
      </c>
      <c r="Z207" s="6">
        <v>1.5620499351813326</v>
      </c>
      <c r="AA207" s="6">
        <v>1.8439088914585786</v>
      </c>
      <c r="AB207" s="6">
        <v>2.3237900077244507</v>
      </c>
      <c r="AC207" s="6">
        <v>1.6093476939431104</v>
      </c>
      <c r="AD207" s="6">
        <v>1.5588457268119893</v>
      </c>
    </row>
    <row r="208" spans="8:32" x14ac:dyDescent="0.25">
      <c r="H208" t="s">
        <v>55</v>
      </c>
      <c r="I208" s="14">
        <v>1.4212670403551917</v>
      </c>
      <c r="J208" s="6">
        <v>2.2583179581272437</v>
      </c>
      <c r="K208" s="12">
        <v>0</v>
      </c>
      <c r="L208" s="6">
        <v>1.3820274961085275</v>
      </c>
      <c r="M208" s="6">
        <v>2.2803508501982739</v>
      </c>
      <c r="N208" s="6">
        <v>2.8460498941515433</v>
      </c>
      <c r="O208" s="6">
        <v>1.6970562748477114</v>
      </c>
      <c r="P208" s="6">
        <v>2.2803508501982739</v>
      </c>
      <c r="Q208" s="6">
        <v>1.5198684153570616</v>
      </c>
      <c r="R208" s="6">
        <f t="shared" si="94"/>
        <v>3.9191835884530852</v>
      </c>
      <c r="S208" s="6">
        <v>3.2832910318763968</v>
      </c>
      <c r="T208" s="6">
        <v>3.6796738985948205</v>
      </c>
      <c r="U208" s="6">
        <v>4.7864391775097301</v>
      </c>
      <c r="V208" s="6">
        <v>4.0484564959994325</v>
      </c>
      <c r="W208" s="6">
        <v>1.9748417658131523</v>
      </c>
      <c r="X208" s="6">
        <v>1.8708286933869722</v>
      </c>
      <c r="Y208" s="13">
        <v>1.0677078252031342</v>
      </c>
      <c r="Z208" s="6">
        <v>2.4637369989509836</v>
      </c>
      <c r="AA208" s="6">
        <v>2.3151673805580431</v>
      </c>
      <c r="AB208" s="6">
        <v>3.8392707640904917</v>
      </c>
      <c r="AC208" s="6">
        <v>2.5709920264364867</v>
      </c>
      <c r="AD208" s="6">
        <v>2.5119713374160915</v>
      </c>
    </row>
    <row r="209" spans="8:30" x14ac:dyDescent="0.25">
      <c r="H209" t="s">
        <v>24</v>
      </c>
      <c r="I209" s="14">
        <v>1.5652475842498506</v>
      </c>
      <c r="J209" s="6">
        <v>3.0099833886584846</v>
      </c>
      <c r="K209" s="6">
        <v>1.3820274961085275</v>
      </c>
      <c r="L209" s="12">
        <v>0</v>
      </c>
      <c r="M209" s="6">
        <v>3.3256578296631791</v>
      </c>
      <c r="N209" s="6">
        <v>3.1559467676119031</v>
      </c>
      <c r="O209" s="6">
        <v>2.5651510676761315</v>
      </c>
      <c r="P209" s="6">
        <v>3.3256578296631791</v>
      </c>
      <c r="Q209" s="6">
        <v>2.3173260452512916</v>
      </c>
      <c r="R209" s="6">
        <f t="shared" si="94"/>
        <v>4.8311489316724678</v>
      </c>
      <c r="S209" s="6">
        <v>3.4322004603460994</v>
      </c>
      <c r="T209" s="6">
        <v>4.3931765272977623</v>
      </c>
      <c r="U209" s="6">
        <v>5.8077534382926448</v>
      </c>
      <c r="V209" s="6">
        <v>4.8218253804964792</v>
      </c>
      <c r="W209" s="6">
        <v>2.4331050121192925</v>
      </c>
      <c r="X209" s="6">
        <v>2.1540659228538064</v>
      </c>
      <c r="Y209" s="6">
        <v>1.3711309200802118</v>
      </c>
      <c r="Z209" s="6">
        <v>3.217141588429087</v>
      </c>
      <c r="AA209" s="6">
        <v>3.0033314835362428</v>
      </c>
      <c r="AB209" s="6">
        <v>4.4294469180700222</v>
      </c>
      <c r="AC209" s="6">
        <v>3.4684290392049264</v>
      </c>
      <c r="AD209" s="6">
        <v>3.5142566781611175</v>
      </c>
    </row>
    <row r="210" spans="8:30" x14ac:dyDescent="0.25">
      <c r="H210" t="s">
        <v>53</v>
      </c>
      <c r="I210" s="14">
        <v>2.9308701779505713</v>
      </c>
      <c r="J210" s="6">
        <v>2.1213203435596424</v>
      </c>
      <c r="K210" s="6">
        <v>2.2803508501982739</v>
      </c>
      <c r="L210" s="6">
        <v>3.3256578296631791</v>
      </c>
      <c r="M210" s="12">
        <v>0</v>
      </c>
      <c r="N210" s="6">
        <v>2.095232683975699</v>
      </c>
      <c r="O210" s="6">
        <v>1.9899748742132419</v>
      </c>
      <c r="P210" s="6">
        <v>2.222611077089288</v>
      </c>
      <c r="Q210" s="6">
        <v>1.4212670403551877</v>
      </c>
      <c r="R210" s="6">
        <f t="shared" si="94"/>
        <v>3.3719430600174709</v>
      </c>
      <c r="S210" s="6">
        <v>3.9025632602175713</v>
      </c>
      <c r="T210" s="6">
        <v>3.8613469152615676</v>
      </c>
      <c r="U210" s="6">
        <v>4.1665333311999309</v>
      </c>
      <c r="V210" s="6">
        <v>3.3481338085566432</v>
      </c>
      <c r="W210" s="6">
        <v>1.3490737563232065</v>
      </c>
      <c r="X210" s="6">
        <v>1.2529964086141658</v>
      </c>
      <c r="Y210" s="6">
        <v>1.3453624047073747</v>
      </c>
      <c r="Z210" s="6">
        <v>2.1817424229271434</v>
      </c>
      <c r="AA210" s="6">
        <v>2.3895606290697047</v>
      </c>
      <c r="AB210" s="6">
        <v>3.4539832078341073</v>
      </c>
      <c r="AC210" s="6">
        <v>2.249444375840397</v>
      </c>
      <c r="AD210" s="6">
        <v>2.3194827009486385</v>
      </c>
    </row>
    <row r="211" spans="8:30" x14ac:dyDescent="0.25">
      <c r="H211" t="s">
        <v>27</v>
      </c>
      <c r="I211" s="14">
        <v>3.1288975694324059</v>
      </c>
      <c r="J211" s="6">
        <v>1.6911534525287792</v>
      </c>
      <c r="K211" s="6">
        <v>2.8460498941515433</v>
      </c>
      <c r="L211" s="6">
        <v>3.1559467676119031</v>
      </c>
      <c r="M211" s="6">
        <v>2.095232683975699</v>
      </c>
      <c r="N211" s="12">
        <v>0</v>
      </c>
      <c r="O211" s="6">
        <v>3.475629439396557</v>
      </c>
      <c r="P211" s="6">
        <v>3.4583232931581183</v>
      </c>
      <c r="Q211" s="6">
        <v>1.894729532149646</v>
      </c>
      <c r="R211" s="6">
        <f t="shared" si="94"/>
        <v>3.319638534539568</v>
      </c>
      <c r="S211" s="6">
        <v>4.9457052075512946</v>
      </c>
      <c r="T211" s="6">
        <v>4.6454278597347773</v>
      </c>
      <c r="U211" s="6">
        <v>4.7381430961928546</v>
      </c>
      <c r="V211" s="6">
        <v>4.0583247775406068</v>
      </c>
      <c r="W211" s="6">
        <v>2.2494443758404006</v>
      </c>
      <c r="X211" s="6">
        <v>1.6062378404209043</v>
      </c>
      <c r="Y211" s="6">
        <v>1.9849433241279211</v>
      </c>
      <c r="Z211" s="6">
        <v>2.7568097504180473</v>
      </c>
      <c r="AA211" s="6">
        <v>2.0396078054371132</v>
      </c>
      <c r="AB211" s="6">
        <v>3.6083237105337456</v>
      </c>
      <c r="AC211" s="6">
        <v>2.5903667693977246</v>
      </c>
      <c r="AD211" s="6">
        <v>2.9715315916207272</v>
      </c>
    </row>
    <row r="212" spans="8:30" x14ac:dyDescent="0.25">
      <c r="H212" t="s">
        <v>28</v>
      </c>
      <c r="I212" s="14">
        <v>2.7694764848252453</v>
      </c>
      <c r="J212" s="6">
        <v>2.1725560982400451</v>
      </c>
      <c r="K212" s="6">
        <v>1.6970562748477114</v>
      </c>
      <c r="L212" s="6">
        <v>2.5651510676761315</v>
      </c>
      <c r="M212" s="6">
        <v>1.9899748742132419</v>
      </c>
      <c r="N212" s="6">
        <v>3.475629439396557</v>
      </c>
      <c r="O212" s="12">
        <v>0</v>
      </c>
      <c r="P212" s="6">
        <v>1.1045361017187294</v>
      </c>
      <c r="Q212" s="6">
        <v>1.9000000000000008</v>
      </c>
      <c r="R212" s="6">
        <f t="shared" si="94"/>
        <v>3.2093613071762452</v>
      </c>
      <c r="S212" s="6">
        <v>3.0822070014844885</v>
      </c>
      <c r="T212" s="6">
        <v>2.8809720581775919</v>
      </c>
      <c r="U212" s="6">
        <v>3.5142566781611211</v>
      </c>
      <c r="V212" s="6">
        <v>2.9580398915498076</v>
      </c>
      <c r="W212" s="6">
        <v>2.0199009876724152</v>
      </c>
      <c r="X212" s="6">
        <v>2.2671568097509263</v>
      </c>
      <c r="Y212" s="6">
        <v>2.3194827009486412</v>
      </c>
      <c r="Z212" s="6">
        <v>2.0223748416156719</v>
      </c>
      <c r="AA212" s="6">
        <v>2.8530685235374236</v>
      </c>
      <c r="AB212" s="6">
        <v>3.1240998703626648</v>
      </c>
      <c r="AC212" s="6">
        <v>2.0904544960366911</v>
      </c>
      <c r="AD212" s="6">
        <v>1.8303005217723152</v>
      </c>
    </row>
    <row r="213" spans="8:30" x14ac:dyDescent="0.25">
      <c r="H213" t="s">
        <v>29</v>
      </c>
      <c r="I213" s="14">
        <v>3.1606961258558224</v>
      </c>
      <c r="J213" s="6">
        <v>2.1213203435596424</v>
      </c>
      <c r="K213" s="6">
        <v>2.2803508501982739</v>
      </c>
      <c r="L213" s="6">
        <v>3.3256578296631791</v>
      </c>
      <c r="M213" s="6">
        <v>2.222611077089288</v>
      </c>
      <c r="N213" s="6">
        <v>3.4583232931581183</v>
      </c>
      <c r="O213" s="6">
        <v>1.1045361017187294</v>
      </c>
      <c r="P213" s="12">
        <v>0</v>
      </c>
      <c r="Q213" s="6">
        <v>2.0174241001832027</v>
      </c>
      <c r="R213" s="6">
        <f t="shared" si="94"/>
        <v>2.6</v>
      </c>
      <c r="S213" s="6">
        <v>2.9966648127543398</v>
      </c>
      <c r="T213" s="6">
        <v>2.0880613017821124</v>
      </c>
      <c r="U213" s="6">
        <v>2.7549954627911832</v>
      </c>
      <c r="V213" s="6">
        <v>2.951270912674739</v>
      </c>
      <c r="W213" s="6">
        <v>2.5573423705088825</v>
      </c>
      <c r="X213" s="6">
        <v>2.5729360660537197</v>
      </c>
      <c r="Y213" s="6">
        <v>2.7676705006196101</v>
      </c>
      <c r="Z213" s="6">
        <v>1.8193405398660241</v>
      </c>
      <c r="AA213" s="6">
        <v>2.5495097567963922</v>
      </c>
      <c r="AB213" s="6">
        <v>3.016620625799673</v>
      </c>
      <c r="AC213" s="6">
        <v>1.4106735979665879</v>
      </c>
      <c r="AD213" s="6">
        <v>1.1958260743101394</v>
      </c>
    </row>
    <row r="214" spans="8:30" x14ac:dyDescent="0.25">
      <c r="H214" t="s">
        <v>52</v>
      </c>
      <c r="I214" s="14">
        <v>2.336664289109585</v>
      </c>
      <c r="J214" s="6">
        <v>1.2609520212918501</v>
      </c>
      <c r="K214" s="6">
        <v>1.5198684153570616</v>
      </c>
      <c r="L214" s="6">
        <v>2.3173260452512916</v>
      </c>
      <c r="M214" s="6">
        <v>1.4212670403551877</v>
      </c>
      <c r="N214" s="6">
        <v>1.894729532149646</v>
      </c>
      <c r="O214" s="6">
        <v>1.9000000000000008</v>
      </c>
      <c r="P214" s="6">
        <v>2.0174241001832027</v>
      </c>
      <c r="Q214" s="12">
        <v>0</v>
      </c>
      <c r="R214" s="6">
        <f t="shared" si="94"/>
        <v>2.7730849247724128</v>
      </c>
      <c r="S214" s="6">
        <v>3.63455636907725</v>
      </c>
      <c r="T214" s="6">
        <v>3.4073450074801706</v>
      </c>
      <c r="U214" s="6">
        <v>3.939543120718445</v>
      </c>
      <c r="V214" s="6">
        <v>3.5637059362410892</v>
      </c>
      <c r="W214" s="6">
        <v>1.8466185312619345</v>
      </c>
      <c r="X214" s="6">
        <v>1.2288205727444501</v>
      </c>
      <c r="Y214" s="6">
        <v>1.3076696830621983</v>
      </c>
      <c r="Z214" s="6">
        <v>1.4071247279470327</v>
      </c>
      <c r="AA214" s="6">
        <v>1.4933184523068124</v>
      </c>
      <c r="AB214" s="6">
        <v>2.9444863728670914</v>
      </c>
      <c r="AC214" s="6">
        <v>1.5684387141358156</v>
      </c>
      <c r="AD214" s="6">
        <v>1.7435595774162733</v>
      </c>
    </row>
    <row r="215" spans="8:30" x14ac:dyDescent="0.25">
      <c r="H215" t="s">
        <v>57</v>
      </c>
      <c r="I215" s="14">
        <v>4.9061186288144336</v>
      </c>
      <c r="J215" s="6">
        <v>2.0639767440550294</v>
      </c>
      <c r="K215" s="6">
        <v>3.9191835884530852</v>
      </c>
      <c r="L215" s="6">
        <v>4.8311489316724678</v>
      </c>
      <c r="M215" s="6">
        <v>3.3719430600174709</v>
      </c>
      <c r="N215" s="6">
        <v>3.319638534539568</v>
      </c>
      <c r="O215" s="6">
        <v>3.2093613071762452</v>
      </c>
      <c r="P215" s="6">
        <v>2.6</v>
      </c>
      <c r="Q215" s="6">
        <v>2.7730849247724128</v>
      </c>
      <c r="R215" s="12">
        <v>0</v>
      </c>
      <c r="S215" s="6">
        <v>5.0139804546886717</v>
      </c>
      <c r="T215" s="6">
        <v>3.6193922141707731</v>
      </c>
      <c r="U215" s="6">
        <v>2.5903667693977273</v>
      </c>
      <c r="V215" s="6">
        <v>3.0049958402633448</v>
      </c>
      <c r="W215" s="6">
        <v>2.9999999999999969</v>
      </c>
      <c r="X215" s="6">
        <v>3.2310988842807</v>
      </c>
      <c r="Y215" s="6">
        <v>3.7040518354904255</v>
      </c>
      <c r="Z215" s="6">
        <v>2.6153393661244029</v>
      </c>
      <c r="AA215" s="6">
        <v>2.8142494558940592</v>
      </c>
      <c r="AB215" s="6">
        <v>2.0880613017821141</v>
      </c>
      <c r="AC215" s="6">
        <v>2.03224014329016</v>
      </c>
      <c r="AD215" s="6">
        <v>1.6703293088490068</v>
      </c>
    </row>
    <row r="216" spans="8:30" x14ac:dyDescent="0.25">
      <c r="H216" t="s">
        <v>35</v>
      </c>
      <c r="I216" s="14">
        <v>3.0116440692751163</v>
      </c>
      <c r="J216" s="6">
        <v>4.3104524124504611</v>
      </c>
      <c r="K216" s="6">
        <v>3.2832910318763968</v>
      </c>
      <c r="L216" s="6">
        <v>3.4322004603460994</v>
      </c>
      <c r="M216" s="6">
        <v>3.9025632602175713</v>
      </c>
      <c r="N216" s="6">
        <v>4.9457052075512946</v>
      </c>
      <c r="O216" s="6">
        <v>3.0822070014844885</v>
      </c>
      <c r="P216" s="6">
        <v>2.9966648127543398</v>
      </c>
      <c r="Q216" s="6">
        <v>3.63455636907725</v>
      </c>
      <c r="R216" s="6">
        <f>MAX(R190,AD190)</f>
        <v>5.0139804546886717</v>
      </c>
      <c r="S216" s="12">
        <v>0</v>
      </c>
      <c r="T216" s="6">
        <v>2.1213203435596464</v>
      </c>
      <c r="U216" s="6">
        <v>5.4506880299646596</v>
      </c>
      <c r="V216" s="6">
        <v>5.7922361830298303</v>
      </c>
      <c r="W216" s="6">
        <v>4.5387222871640862</v>
      </c>
      <c r="X216" s="6">
        <v>4.1158231254513353</v>
      </c>
      <c r="Y216" s="6">
        <v>3.6027767069303627</v>
      </c>
      <c r="Z216" s="6">
        <v>3.8301436004411111</v>
      </c>
      <c r="AA216" s="6">
        <v>3.364520768252143</v>
      </c>
      <c r="AB216" s="6">
        <v>5.1439284598446759</v>
      </c>
      <c r="AC216" s="6">
        <v>3.4394767043839667</v>
      </c>
      <c r="AD216" s="6">
        <v>3.4249087579087427</v>
      </c>
    </row>
    <row r="217" spans="8:30" x14ac:dyDescent="0.25">
      <c r="H217" t="s">
        <v>36</v>
      </c>
      <c r="I217" s="14">
        <v>3.9408120990476103</v>
      </c>
      <c r="J217" s="6">
        <v>3.7094473981982845</v>
      </c>
      <c r="K217" s="6">
        <v>3.6796738985948205</v>
      </c>
      <c r="L217" s="6">
        <v>4.3931765272977623</v>
      </c>
      <c r="M217" s="6">
        <v>3.8613469152615676</v>
      </c>
      <c r="N217" s="6">
        <v>4.6454278597347773</v>
      </c>
      <c r="O217" s="6">
        <v>2.8809720581775919</v>
      </c>
      <c r="P217" s="6">
        <v>2.0880613017821124</v>
      </c>
      <c r="Q217" s="6">
        <v>3.4073450074801706</v>
      </c>
      <c r="R217" s="6">
        <f t="shared" ref="R217:R226" si="95">MAX(R191,AD191)</f>
        <v>3.6193922141707731</v>
      </c>
      <c r="S217" s="6">
        <v>2.1213203435596464</v>
      </c>
      <c r="T217" s="12">
        <v>0</v>
      </c>
      <c r="U217" s="6">
        <v>3.7188707963574097</v>
      </c>
      <c r="V217" s="6">
        <v>4.7780749261601159</v>
      </c>
      <c r="W217" s="6">
        <v>4.3680659335683121</v>
      </c>
      <c r="X217" s="6">
        <v>3.9924929555354285</v>
      </c>
      <c r="Y217" s="6">
        <v>3.9774363602702709</v>
      </c>
      <c r="Z217" s="6">
        <v>3.0610455730027932</v>
      </c>
      <c r="AA217" s="6">
        <v>3.0430248109405897</v>
      </c>
      <c r="AB217" s="6">
        <v>4.190465367951397</v>
      </c>
      <c r="AC217" s="6">
        <v>2.3473389188611011</v>
      </c>
      <c r="AD217" s="6">
        <v>2.3895606290697073</v>
      </c>
    </row>
    <row r="218" spans="8:30" x14ac:dyDescent="0.25">
      <c r="H218" t="s">
        <v>37</v>
      </c>
      <c r="I218" s="14">
        <v>5.7166423711825836</v>
      </c>
      <c r="J218" s="6">
        <v>3.3451457367355473</v>
      </c>
      <c r="K218" s="6">
        <v>4.7864391775097301</v>
      </c>
      <c r="L218" s="6">
        <v>5.8077534382926448</v>
      </c>
      <c r="M218" s="6">
        <v>4.1665333311999309</v>
      </c>
      <c r="N218" s="6">
        <v>4.7381430961928546</v>
      </c>
      <c r="O218" s="6">
        <v>3.5142566781611211</v>
      </c>
      <c r="P218" s="6">
        <v>2.7549954627911832</v>
      </c>
      <c r="Q218" s="6">
        <v>3.939543120718445</v>
      </c>
      <c r="R218" s="6">
        <f t="shared" si="95"/>
        <v>2.5903667693977273</v>
      </c>
      <c r="S218" s="6">
        <v>5.4506880299646596</v>
      </c>
      <c r="T218" s="6">
        <v>3.7188707963574097</v>
      </c>
      <c r="U218" s="12">
        <v>0</v>
      </c>
      <c r="V218" s="6">
        <v>2.3579652245103211</v>
      </c>
      <c r="W218" s="6">
        <v>4.0459856648287813</v>
      </c>
      <c r="X218" s="6">
        <v>4.3600458713183263</v>
      </c>
      <c r="Y218" s="6">
        <v>4.9325449820554104</v>
      </c>
      <c r="Z218" s="6">
        <v>3.6592348927063987</v>
      </c>
      <c r="AA218" s="6">
        <v>4.2461747491124289</v>
      </c>
      <c r="AB218" s="6">
        <v>3.0248966924508394</v>
      </c>
      <c r="AC218" s="6">
        <v>2.8879058156387303</v>
      </c>
      <c r="AD218" s="6">
        <v>2.6038433132583081</v>
      </c>
    </row>
    <row r="219" spans="8:30" x14ac:dyDescent="0.25">
      <c r="H219" t="s">
        <v>38</v>
      </c>
      <c r="I219" s="14">
        <v>5.1826634079399749</v>
      </c>
      <c r="J219" s="6">
        <v>2.5709920264364867</v>
      </c>
      <c r="K219" s="6">
        <v>4.0484564959994325</v>
      </c>
      <c r="L219" s="6">
        <v>4.8218253804964792</v>
      </c>
      <c r="M219" s="6">
        <v>3.3481338085566432</v>
      </c>
      <c r="N219" s="6">
        <v>4.0583247775406068</v>
      </c>
      <c r="O219" s="6">
        <v>2.9580398915498076</v>
      </c>
      <c r="P219" s="6">
        <v>2.951270912674739</v>
      </c>
      <c r="Q219" s="6">
        <v>3.5637059362410892</v>
      </c>
      <c r="R219" s="6">
        <f t="shared" si="95"/>
        <v>3.0049958402633448</v>
      </c>
      <c r="S219" s="6">
        <v>5.7922361830298303</v>
      </c>
      <c r="T219" s="6">
        <v>4.7780749261601159</v>
      </c>
      <c r="U219" s="6">
        <v>2.3579652245103211</v>
      </c>
      <c r="V219" s="12">
        <v>0</v>
      </c>
      <c r="W219" s="6">
        <v>2.5903667693977219</v>
      </c>
      <c r="X219" s="6">
        <v>3.4942810419312251</v>
      </c>
      <c r="Y219" s="6">
        <v>4.0360872141221131</v>
      </c>
      <c r="Z219" s="6">
        <v>3.1480152477394401</v>
      </c>
      <c r="AA219" s="6">
        <v>4.1892720131306831</v>
      </c>
      <c r="AB219" s="6">
        <v>2.3345235059857505</v>
      </c>
      <c r="AC219" s="6">
        <v>3.2218007387174024</v>
      </c>
      <c r="AD219" s="6">
        <v>2.7531799795872383</v>
      </c>
    </row>
    <row r="220" spans="8:30" x14ac:dyDescent="0.25">
      <c r="H220" t="s">
        <v>39</v>
      </c>
      <c r="I220" s="14">
        <v>3.0512292604784736</v>
      </c>
      <c r="J220" s="6">
        <v>1.2409673645990822</v>
      </c>
      <c r="K220" s="6">
        <v>1.9748417658131523</v>
      </c>
      <c r="L220" s="6">
        <v>2.4331050121192925</v>
      </c>
      <c r="M220" s="6">
        <v>1.3490737563232065</v>
      </c>
      <c r="N220" s="6">
        <v>2.2494443758404006</v>
      </c>
      <c r="O220" s="6">
        <v>2.0199009876724152</v>
      </c>
      <c r="P220" s="6">
        <v>2.5573423705088825</v>
      </c>
      <c r="Q220" s="6">
        <v>1.8466185312619345</v>
      </c>
      <c r="R220" s="6">
        <f t="shared" si="95"/>
        <v>2.9999999999999969</v>
      </c>
      <c r="S220" s="6">
        <v>4.5387222871640862</v>
      </c>
      <c r="T220" s="6">
        <v>4.3680659335683121</v>
      </c>
      <c r="U220" s="6">
        <v>4.0459856648287813</v>
      </c>
      <c r="V220" s="6">
        <v>2.5903667693977219</v>
      </c>
      <c r="W220" s="12">
        <v>0</v>
      </c>
      <c r="X220" s="6">
        <v>1.3784048752090197</v>
      </c>
      <c r="Y220" s="6">
        <v>1.6309506430300098</v>
      </c>
      <c r="Z220" s="6">
        <v>1.8627936010197159</v>
      </c>
      <c r="AA220" s="6">
        <v>2.672077843177477</v>
      </c>
      <c r="AB220" s="6">
        <v>2.6419689627245777</v>
      </c>
      <c r="AC220" s="6">
        <v>2.5357444666211921</v>
      </c>
      <c r="AD220" s="6">
        <v>2.3515952032609664</v>
      </c>
    </row>
    <row r="221" spans="8:30" x14ac:dyDescent="0.25">
      <c r="H221" t="s">
        <v>40</v>
      </c>
      <c r="I221" s="14">
        <v>2.5980762113533196</v>
      </c>
      <c r="J221" s="6">
        <v>1.3856406460551005</v>
      </c>
      <c r="K221" s="6">
        <v>1.8708286933869722</v>
      </c>
      <c r="L221" s="6">
        <v>2.1540659228538064</v>
      </c>
      <c r="M221" s="6">
        <v>1.2529964086141658</v>
      </c>
      <c r="N221" s="6">
        <v>1.6062378404209043</v>
      </c>
      <c r="O221" s="6">
        <v>2.2671568097509263</v>
      </c>
      <c r="P221" s="6">
        <v>2.5729360660537197</v>
      </c>
      <c r="Q221" s="6">
        <v>1.2288205727444501</v>
      </c>
      <c r="R221" s="6">
        <f t="shared" si="95"/>
        <v>3.2310988842807</v>
      </c>
      <c r="S221" s="6">
        <v>4.1158231254513353</v>
      </c>
      <c r="T221" s="6">
        <v>3.9924929555354285</v>
      </c>
      <c r="U221" s="6">
        <v>4.3600458713183263</v>
      </c>
      <c r="V221" s="6">
        <v>3.4942810419312251</v>
      </c>
      <c r="W221" s="6">
        <v>1.3784048752090197</v>
      </c>
      <c r="X221" s="12">
        <v>0</v>
      </c>
      <c r="Y221" s="6">
        <v>1.3564659966250541</v>
      </c>
      <c r="Z221" s="6">
        <v>1.813835714721705</v>
      </c>
      <c r="AA221" s="6">
        <v>2.1771541057077255</v>
      </c>
      <c r="AB221" s="6">
        <v>2.9933259094191511</v>
      </c>
      <c r="AC221" s="6">
        <v>2.0469489490458717</v>
      </c>
      <c r="AD221" s="6">
        <v>2.4392621835300932</v>
      </c>
    </row>
    <row r="222" spans="8:30" x14ac:dyDescent="0.25">
      <c r="H222" t="s">
        <v>41</v>
      </c>
      <c r="I222" s="14">
        <v>1.7860571099491787</v>
      </c>
      <c r="J222" s="6">
        <v>1.8330302779823351</v>
      </c>
      <c r="K222" s="13">
        <v>1.0677078252031342</v>
      </c>
      <c r="L222" s="6">
        <v>1.3711309200802118</v>
      </c>
      <c r="M222" s="6">
        <v>1.3453624047073747</v>
      </c>
      <c r="N222" s="6">
        <v>1.9849433241279211</v>
      </c>
      <c r="O222" s="6">
        <v>2.3194827009486412</v>
      </c>
      <c r="P222" s="6">
        <v>2.7676705006196101</v>
      </c>
      <c r="Q222" s="6">
        <v>1.3076696830621983</v>
      </c>
      <c r="R222" s="6">
        <f t="shared" si="95"/>
        <v>3.7040518354904255</v>
      </c>
      <c r="S222" s="6">
        <v>3.6027767069303627</v>
      </c>
      <c r="T222" s="6">
        <v>3.9774363602702709</v>
      </c>
      <c r="U222" s="6">
        <v>4.9325449820554104</v>
      </c>
      <c r="V222" s="6">
        <v>4.0360872141221131</v>
      </c>
      <c r="W222" s="6">
        <v>1.6309506430300098</v>
      </c>
      <c r="X222" s="6">
        <v>1.3564659966250541</v>
      </c>
      <c r="Y222" s="12">
        <v>0</v>
      </c>
      <c r="Z222" s="6">
        <v>2.2472205054244241</v>
      </c>
      <c r="AA222" s="6">
        <v>1.8601075237738263</v>
      </c>
      <c r="AB222" s="6">
        <v>3.555277766926233</v>
      </c>
      <c r="AC222" s="6">
        <v>2.5748786379167452</v>
      </c>
      <c r="AD222" s="6">
        <v>2.5748786379167456</v>
      </c>
    </row>
    <row r="223" spans="8:30" x14ac:dyDescent="0.25">
      <c r="H223" t="s">
        <v>56</v>
      </c>
      <c r="I223" s="14">
        <v>3.5468295701936423</v>
      </c>
      <c r="J223" s="6">
        <v>1.5620499351813326</v>
      </c>
      <c r="K223" s="6">
        <v>2.4637369989509836</v>
      </c>
      <c r="L223" s="6">
        <v>3.217141588429087</v>
      </c>
      <c r="M223" s="6">
        <v>2.1817424229271434</v>
      </c>
      <c r="N223" s="6">
        <v>2.7568097504180473</v>
      </c>
      <c r="O223" s="6">
        <v>2.0223748416156719</v>
      </c>
      <c r="P223" s="6">
        <v>1.8193405398660241</v>
      </c>
      <c r="Q223" s="6">
        <v>1.4071247279470327</v>
      </c>
      <c r="R223" s="6">
        <f t="shared" si="95"/>
        <v>2.6153393661244029</v>
      </c>
      <c r="S223" s="6">
        <v>3.8301436004411111</v>
      </c>
      <c r="T223" s="6">
        <v>3.0610455730027932</v>
      </c>
      <c r="U223" s="6">
        <v>3.6592348927063987</v>
      </c>
      <c r="V223" s="6">
        <v>3.1480152477394401</v>
      </c>
      <c r="W223" s="6">
        <v>1.8627936010197159</v>
      </c>
      <c r="X223" s="6">
        <v>1.813835714721705</v>
      </c>
      <c r="Y223" s="6">
        <v>2.2472205054244241</v>
      </c>
      <c r="Z223" s="12">
        <v>0</v>
      </c>
      <c r="AA223" s="6">
        <v>1.857417562100673</v>
      </c>
      <c r="AB223" s="6">
        <v>2.3323807579381208</v>
      </c>
      <c r="AC223" s="6">
        <v>1.5459624833740313</v>
      </c>
      <c r="AD223" s="6">
        <v>1.3152946437965893</v>
      </c>
    </row>
    <row r="224" spans="8:30" x14ac:dyDescent="0.25">
      <c r="H224" t="s">
        <v>44</v>
      </c>
      <c r="I224" s="14">
        <v>2.7477263328068191</v>
      </c>
      <c r="J224" s="6">
        <v>1.8439088914585786</v>
      </c>
      <c r="K224" s="6">
        <v>2.3151673805580431</v>
      </c>
      <c r="L224" s="6">
        <v>3.0033314835362428</v>
      </c>
      <c r="M224" s="6">
        <v>2.3895606290697047</v>
      </c>
      <c r="N224" s="6">
        <v>2.0396078054371132</v>
      </c>
      <c r="O224" s="6">
        <v>2.8530685235374236</v>
      </c>
      <c r="P224" s="6">
        <v>2.5495097567963922</v>
      </c>
      <c r="Q224" s="6">
        <v>1.4933184523068124</v>
      </c>
      <c r="R224" s="6">
        <f t="shared" si="95"/>
        <v>2.8142494558940592</v>
      </c>
      <c r="S224" s="6">
        <v>3.364520768252143</v>
      </c>
      <c r="T224" s="6">
        <v>3.0430248109405897</v>
      </c>
      <c r="U224" s="6">
        <v>4.2461747491124289</v>
      </c>
      <c r="V224" s="6">
        <v>4.1892720131306831</v>
      </c>
      <c r="W224" s="6">
        <v>2.672077843177477</v>
      </c>
      <c r="X224" s="6">
        <v>2.1771541057077255</v>
      </c>
      <c r="Y224" s="6">
        <v>1.8601075237738263</v>
      </c>
      <c r="Z224" s="6">
        <v>1.857417562100673</v>
      </c>
      <c r="AA224" s="12">
        <v>0</v>
      </c>
      <c r="AB224" s="6">
        <v>3.2863353450310004</v>
      </c>
      <c r="AC224" s="6">
        <v>1.7748239349298836</v>
      </c>
      <c r="AD224" s="6">
        <v>1.8574175621006725</v>
      </c>
    </row>
    <row r="225" spans="8:31" x14ac:dyDescent="0.25">
      <c r="H225" t="s">
        <v>46</v>
      </c>
      <c r="I225" s="14">
        <v>5.0507425196697584</v>
      </c>
      <c r="J225" s="6">
        <v>2.3237900077244507</v>
      </c>
      <c r="K225" s="6">
        <v>3.8392707640904917</v>
      </c>
      <c r="L225" s="6">
        <v>4.4294469180700222</v>
      </c>
      <c r="M225" s="6">
        <v>3.4539832078341073</v>
      </c>
      <c r="N225" s="6">
        <v>3.6083237105337456</v>
      </c>
      <c r="O225" s="6">
        <v>3.1240998703626648</v>
      </c>
      <c r="P225" s="6">
        <v>3.016620625799673</v>
      </c>
      <c r="Q225" s="6">
        <v>2.9444863728670914</v>
      </c>
      <c r="R225" s="6">
        <f t="shared" si="95"/>
        <v>2.0880613017821141</v>
      </c>
      <c r="S225" s="6">
        <v>5.1439284598446759</v>
      </c>
      <c r="T225" s="6">
        <v>4.190465367951397</v>
      </c>
      <c r="U225" s="6">
        <v>3.0248966924508394</v>
      </c>
      <c r="V225" s="6">
        <v>2.3345235059857505</v>
      </c>
      <c r="W225" s="6">
        <v>2.6419689627245777</v>
      </c>
      <c r="X225" s="6">
        <v>2.9933259094191511</v>
      </c>
      <c r="Y225" s="6">
        <v>3.555277766926233</v>
      </c>
      <c r="Z225" s="6">
        <v>2.3323807579381208</v>
      </c>
      <c r="AA225" s="6">
        <v>3.2863353450310004</v>
      </c>
      <c r="AB225" s="12">
        <v>0</v>
      </c>
      <c r="AC225" s="6">
        <v>2.5903667693977304</v>
      </c>
      <c r="AD225" s="6">
        <v>2.2693611435820467</v>
      </c>
    </row>
    <row r="226" spans="8:31" x14ac:dyDescent="0.25">
      <c r="H226" t="s">
        <v>47</v>
      </c>
      <c r="I226" s="14">
        <v>3.3286633954186473</v>
      </c>
      <c r="J226" s="6">
        <v>1.6093476939431104</v>
      </c>
      <c r="K226" s="6">
        <v>2.5709920264364867</v>
      </c>
      <c r="L226" s="6">
        <v>3.4684290392049264</v>
      </c>
      <c r="M226" s="6">
        <v>2.249444375840397</v>
      </c>
      <c r="N226" s="6">
        <v>2.5903667693977246</v>
      </c>
      <c r="O226" s="6">
        <v>2.0904544960366911</v>
      </c>
      <c r="P226" s="6">
        <v>1.4106735979665879</v>
      </c>
      <c r="Q226" s="6">
        <v>1.5684387141358156</v>
      </c>
      <c r="R226" s="6">
        <f t="shared" si="95"/>
        <v>2.03224014329016</v>
      </c>
      <c r="S226" s="6">
        <v>3.4394767043839667</v>
      </c>
      <c r="T226" s="6">
        <v>2.3473389188611011</v>
      </c>
      <c r="U226" s="6">
        <v>2.8879058156387303</v>
      </c>
      <c r="V226" s="6">
        <v>3.2218007387174024</v>
      </c>
      <c r="W226" s="6">
        <v>2.5357444666211921</v>
      </c>
      <c r="X226" s="6">
        <v>2.0469489490458717</v>
      </c>
      <c r="Y226" s="6">
        <v>2.5748786379167452</v>
      </c>
      <c r="Z226" s="6">
        <v>1.5459624833740313</v>
      </c>
      <c r="AA226" s="6">
        <v>1.7748239349298836</v>
      </c>
      <c r="AB226" s="6">
        <v>2.5903667693977304</v>
      </c>
      <c r="AC226" s="12">
        <v>0</v>
      </c>
      <c r="AD226" s="6">
        <v>1.086278049120025</v>
      </c>
    </row>
    <row r="227" spans="8:31" x14ac:dyDescent="0.25">
      <c r="H227" t="s">
        <v>49</v>
      </c>
      <c r="I227" s="14">
        <v>3.4727510708370684</v>
      </c>
      <c r="J227" s="6">
        <v>1.5588457268119893</v>
      </c>
      <c r="K227" s="6">
        <v>2.5119713374160915</v>
      </c>
      <c r="L227" s="6">
        <v>3.5142566781611175</v>
      </c>
      <c r="M227" s="6">
        <v>2.3194827009486385</v>
      </c>
      <c r="N227" s="6">
        <v>2.9715315916207272</v>
      </c>
      <c r="O227" s="6">
        <v>1.8303005217723152</v>
      </c>
      <c r="P227" s="6">
        <v>1.1958260743101394</v>
      </c>
      <c r="Q227" s="6">
        <v>1.7435595774162733</v>
      </c>
      <c r="R227" s="6">
        <f>MAX(R202,AD202)</f>
        <v>1.6703293088490068</v>
      </c>
      <c r="S227" s="6">
        <v>3.4249087579087427</v>
      </c>
      <c r="T227" s="6">
        <v>2.3895606290697073</v>
      </c>
      <c r="U227" s="6">
        <v>2.6038433132583081</v>
      </c>
      <c r="V227" s="6">
        <v>2.7531799795872383</v>
      </c>
      <c r="W227" s="6">
        <v>2.3515952032609664</v>
      </c>
      <c r="X227" s="6">
        <v>2.4392621835300932</v>
      </c>
      <c r="Y227" s="6">
        <v>2.5748786379167456</v>
      </c>
      <c r="Z227" s="6">
        <v>1.3152946437965893</v>
      </c>
      <c r="AA227" s="6">
        <v>1.8574175621006725</v>
      </c>
      <c r="AB227" s="6">
        <v>2.2693611435820467</v>
      </c>
      <c r="AC227" s="6">
        <v>1.086278049120025</v>
      </c>
      <c r="AD227" s="12">
        <v>0</v>
      </c>
    </row>
    <row r="230" spans="8:31" x14ac:dyDescent="0.25">
      <c r="H230" t="s">
        <v>50</v>
      </c>
      <c r="I230" s="1" t="s">
        <v>54</v>
      </c>
      <c r="J230" s="1" t="s">
        <v>22</v>
      </c>
      <c r="K230" s="1" t="s">
        <v>58</v>
      </c>
      <c r="L230" s="1" t="s">
        <v>24</v>
      </c>
      <c r="M230" s="1" t="s">
        <v>53</v>
      </c>
      <c r="N230" s="1" t="s">
        <v>27</v>
      </c>
      <c r="O230" s="1" t="s">
        <v>28</v>
      </c>
      <c r="P230" s="1" t="s">
        <v>29</v>
      </c>
      <c r="Q230" s="1" t="s">
        <v>52</v>
      </c>
      <c r="R230" s="1" t="s">
        <v>57</v>
      </c>
      <c r="S230" s="1" t="s">
        <v>35</v>
      </c>
      <c r="T230" s="1" t="s">
        <v>36</v>
      </c>
      <c r="U230" s="1" t="s">
        <v>37</v>
      </c>
      <c r="V230" s="1" t="s">
        <v>38</v>
      </c>
      <c r="W230" s="1" t="s">
        <v>39</v>
      </c>
      <c r="X230" s="1" t="s">
        <v>40</v>
      </c>
      <c r="Y230" s="1" t="s">
        <v>56</v>
      </c>
      <c r="Z230" s="1" t="s">
        <v>44</v>
      </c>
      <c r="AA230" s="1" t="s">
        <v>46</v>
      </c>
      <c r="AB230" s="1" t="s">
        <v>47</v>
      </c>
      <c r="AC230" s="1" t="s">
        <v>49</v>
      </c>
    </row>
    <row r="231" spans="8:31" x14ac:dyDescent="0.25">
      <c r="H231" t="s">
        <v>54</v>
      </c>
      <c r="I231" s="12">
        <v>0</v>
      </c>
      <c r="J231" s="6">
        <v>3.1606961258558233</v>
      </c>
      <c r="K231" s="6">
        <f>MAX(K206,Y206)</f>
        <v>1.7860571099491787</v>
      </c>
      <c r="L231" s="6">
        <v>1.5652475842498506</v>
      </c>
      <c r="M231" s="6">
        <v>2.9308701779505713</v>
      </c>
      <c r="N231" s="6">
        <v>3.1288975694324059</v>
      </c>
      <c r="O231" s="6">
        <v>2.7694764848252453</v>
      </c>
      <c r="P231" s="6">
        <v>3.1606961258558224</v>
      </c>
      <c r="Q231" s="6">
        <v>2.336664289109585</v>
      </c>
      <c r="R231" s="6">
        <v>4.9061186288144336</v>
      </c>
      <c r="S231" s="6">
        <v>3.0116440692751163</v>
      </c>
      <c r="T231" s="6">
        <v>3.9408120990476103</v>
      </c>
      <c r="U231" s="6">
        <v>5.7166423711825836</v>
      </c>
      <c r="V231" s="6">
        <v>5.1826634079399749</v>
      </c>
      <c r="W231" s="6">
        <v>3.0512292604784736</v>
      </c>
      <c r="X231" s="6">
        <v>2.5980762113533196</v>
      </c>
      <c r="Y231" s="6">
        <v>3.5468295701936423</v>
      </c>
      <c r="Z231" s="6">
        <v>2.7477263328068191</v>
      </c>
      <c r="AA231" s="6">
        <v>5.0507425196697584</v>
      </c>
      <c r="AB231" s="6">
        <v>3.3286633954186473</v>
      </c>
      <c r="AC231" s="6">
        <v>3.4727510708370684</v>
      </c>
      <c r="AE231" s="6">
        <f>MIN(J231:AC231,K232:AC232,L233:AC233,M234:AC234,N235:AC235,O236:AC236,P237:AC237,Q238:AC238,R239:AC239,S240:AC240,T241:AC241,U242:AC242,V243:AC243,W244:AC244,X245:AC245,Y246:AC246,Z247:AC247,AA248:AC248,AB249,AC249,AC250)</f>
        <v>1.086278049120025</v>
      </c>
    </row>
    <row r="232" spans="8:31" x14ac:dyDescent="0.25">
      <c r="H232" t="s">
        <v>22</v>
      </c>
      <c r="I232" s="14">
        <v>3.1606961258558233</v>
      </c>
      <c r="J232" s="12">
        <v>0</v>
      </c>
      <c r="K232" s="6">
        <f>MAX(K207,Y207)</f>
        <v>2.2583179581272437</v>
      </c>
      <c r="L232" s="6">
        <v>3.0099833886584846</v>
      </c>
      <c r="M232" s="6">
        <v>2.1213203435596424</v>
      </c>
      <c r="N232" s="6">
        <v>1.6911534525287792</v>
      </c>
      <c r="O232" s="6">
        <v>2.1725560982400451</v>
      </c>
      <c r="P232" s="6">
        <v>2.1213203435596424</v>
      </c>
      <c r="Q232" s="6">
        <v>1.2609520212918501</v>
      </c>
      <c r="R232" s="6">
        <v>2.0639767440550294</v>
      </c>
      <c r="S232" s="6">
        <v>4.3104524124504611</v>
      </c>
      <c r="T232" s="6">
        <v>3.7094473981982845</v>
      </c>
      <c r="U232" s="6">
        <v>3.3451457367355473</v>
      </c>
      <c r="V232" s="6">
        <v>2.5709920264364867</v>
      </c>
      <c r="W232" s="6">
        <v>1.2409673645990822</v>
      </c>
      <c r="X232" s="6">
        <v>1.3856406460551005</v>
      </c>
      <c r="Y232" s="6">
        <v>1.5620499351813326</v>
      </c>
      <c r="Z232" s="6">
        <v>1.8439088914585786</v>
      </c>
      <c r="AA232" s="6">
        <v>2.3237900077244507</v>
      </c>
      <c r="AB232" s="6">
        <v>1.6093476939431104</v>
      </c>
      <c r="AC232" s="6">
        <v>1.5588457268119893</v>
      </c>
    </row>
    <row r="233" spans="8:31" x14ac:dyDescent="0.25">
      <c r="H233" t="s">
        <v>58</v>
      </c>
      <c r="I233" s="14">
        <v>1.7860571099491787</v>
      </c>
      <c r="J233" s="6">
        <v>2.2583179581272437</v>
      </c>
      <c r="K233" s="12">
        <v>0</v>
      </c>
      <c r="L233" s="6">
        <v>1.3820274961085275</v>
      </c>
      <c r="M233" s="6">
        <v>2.2803508501982739</v>
      </c>
      <c r="N233" s="6">
        <v>2.8460498941515433</v>
      </c>
      <c r="O233" s="6">
        <v>2.3194827009486412</v>
      </c>
      <c r="P233" s="6">
        <v>2.7676705006196101</v>
      </c>
      <c r="Q233" s="6">
        <v>1.5198684153570616</v>
      </c>
      <c r="R233" s="6">
        <v>3.9191835884530852</v>
      </c>
      <c r="S233" s="6">
        <v>3.6027767069303627</v>
      </c>
      <c r="T233" s="6">
        <v>3.9774363602702709</v>
      </c>
      <c r="U233" s="6">
        <v>4.9325449820554104</v>
      </c>
      <c r="V233" s="6">
        <v>4.0484564959994325</v>
      </c>
      <c r="W233" s="6">
        <v>1.9748417658131523</v>
      </c>
      <c r="X233" s="6">
        <v>1.8708286933869722</v>
      </c>
      <c r="Y233" s="6">
        <v>2.4637369989509836</v>
      </c>
      <c r="Z233" s="6">
        <v>2.3151673805580431</v>
      </c>
      <c r="AA233" s="6">
        <v>3.8392707640904917</v>
      </c>
      <c r="AB233" s="6">
        <v>2.5748786379167452</v>
      </c>
      <c r="AC233" s="6">
        <v>2.5748786379167456</v>
      </c>
    </row>
    <row r="234" spans="8:31" x14ac:dyDescent="0.25">
      <c r="H234" t="s">
        <v>24</v>
      </c>
      <c r="I234" s="14">
        <v>1.5652475842498506</v>
      </c>
      <c r="J234" s="6">
        <v>3.0099833886584846</v>
      </c>
      <c r="K234" s="6">
        <f>MAX(K209,Y209)</f>
        <v>1.3820274961085275</v>
      </c>
      <c r="L234" s="12">
        <v>0</v>
      </c>
      <c r="M234" s="6">
        <v>3.3256578296631791</v>
      </c>
      <c r="N234" s="6">
        <v>3.1559467676119031</v>
      </c>
      <c r="O234" s="6">
        <v>2.5651510676761315</v>
      </c>
      <c r="P234" s="6">
        <v>3.3256578296631791</v>
      </c>
      <c r="Q234" s="6">
        <v>2.3173260452512916</v>
      </c>
      <c r="R234" s="6">
        <v>4.8311489316724678</v>
      </c>
      <c r="S234" s="6">
        <v>3.4322004603460994</v>
      </c>
      <c r="T234" s="6">
        <v>4.3931765272977623</v>
      </c>
      <c r="U234" s="6">
        <v>5.8077534382926448</v>
      </c>
      <c r="V234" s="6">
        <v>4.8218253804964792</v>
      </c>
      <c r="W234" s="6">
        <v>2.4331050121192925</v>
      </c>
      <c r="X234" s="6">
        <v>2.1540659228538064</v>
      </c>
      <c r="Y234" s="6">
        <v>3.217141588429087</v>
      </c>
      <c r="Z234" s="6">
        <v>3.0033314835362428</v>
      </c>
      <c r="AA234" s="6">
        <v>4.4294469180700222</v>
      </c>
      <c r="AB234" s="6">
        <v>3.4684290392049264</v>
      </c>
      <c r="AC234" s="6">
        <v>3.5142566781611175</v>
      </c>
    </row>
    <row r="235" spans="8:31" x14ac:dyDescent="0.25">
      <c r="H235" t="s">
        <v>53</v>
      </c>
      <c r="I235" s="14">
        <v>2.9308701779505713</v>
      </c>
      <c r="J235" s="6">
        <v>2.1213203435596424</v>
      </c>
      <c r="K235" s="6">
        <f t="shared" ref="K235:K246" si="96">MAX(K210,Y210)</f>
        <v>2.2803508501982739</v>
      </c>
      <c r="L235" s="6">
        <v>3.3256578296631791</v>
      </c>
      <c r="M235" s="12">
        <v>0</v>
      </c>
      <c r="N235" s="6">
        <v>2.095232683975699</v>
      </c>
      <c r="O235" s="6">
        <v>1.9899748742132419</v>
      </c>
      <c r="P235" s="6">
        <v>2.222611077089288</v>
      </c>
      <c r="Q235" s="6">
        <v>1.4212670403551877</v>
      </c>
      <c r="R235" s="6">
        <v>3.3719430600174709</v>
      </c>
      <c r="S235" s="6">
        <v>3.9025632602175713</v>
      </c>
      <c r="T235" s="6">
        <v>3.8613469152615676</v>
      </c>
      <c r="U235" s="6">
        <v>4.1665333311999309</v>
      </c>
      <c r="V235" s="6">
        <v>3.3481338085566432</v>
      </c>
      <c r="W235" s="6">
        <v>1.3490737563232065</v>
      </c>
      <c r="X235" s="6">
        <v>1.2529964086141658</v>
      </c>
      <c r="Y235" s="6">
        <v>2.1817424229271434</v>
      </c>
      <c r="Z235" s="6">
        <v>2.3895606290697047</v>
      </c>
      <c r="AA235" s="6">
        <v>3.4539832078341073</v>
      </c>
      <c r="AB235" s="6">
        <v>2.249444375840397</v>
      </c>
      <c r="AC235" s="6">
        <v>2.3194827009486385</v>
      </c>
    </row>
    <row r="236" spans="8:31" x14ac:dyDescent="0.25">
      <c r="H236" t="s">
        <v>27</v>
      </c>
      <c r="I236" s="14">
        <v>3.1288975694324059</v>
      </c>
      <c r="J236" s="6">
        <v>1.6911534525287792</v>
      </c>
      <c r="K236" s="6">
        <f t="shared" si="96"/>
        <v>2.8460498941515433</v>
      </c>
      <c r="L236" s="6">
        <v>3.1559467676119031</v>
      </c>
      <c r="M236" s="6">
        <v>2.095232683975699</v>
      </c>
      <c r="N236" s="12">
        <v>0</v>
      </c>
      <c r="O236" s="6">
        <v>3.475629439396557</v>
      </c>
      <c r="P236" s="6">
        <v>3.4583232931581183</v>
      </c>
      <c r="Q236" s="6">
        <v>1.894729532149646</v>
      </c>
      <c r="R236" s="6">
        <v>3.319638534539568</v>
      </c>
      <c r="S236" s="6">
        <v>4.9457052075512946</v>
      </c>
      <c r="T236" s="6">
        <v>4.6454278597347773</v>
      </c>
      <c r="U236" s="6">
        <v>4.7381430961928546</v>
      </c>
      <c r="V236" s="6">
        <v>4.0583247775406068</v>
      </c>
      <c r="W236" s="6">
        <v>2.2494443758404006</v>
      </c>
      <c r="X236" s="6">
        <v>1.6062378404209043</v>
      </c>
      <c r="Y236" s="6">
        <v>2.7568097504180473</v>
      </c>
      <c r="Z236" s="6">
        <v>2.0396078054371132</v>
      </c>
      <c r="AA236" s="6">
        <v>3.6083237105337456</v>
      </c>
      <c r="AB236" s="6">
        <v>2.5903667693977246</v>
      </c>
      <c r="AC236" s="6">
        <v>2.9715315916207272</v>
      </c>
    </row>
    <row r="237" spans="8:31" x14ac:dyDescent="0.25">
      <c r="H237" t="s">
        <v>28</v>
      </c>
      <c r="I237" s="14">
        <v>2.7694764848252453</v>
      </c>
      <c r="J237" s="6">
        <v>2.1725560982400451</v>
      </c>
      <c r="K237" s="6">
        <f t="shared" si="96"/>
        <v>2.3194827009486412</v>
      </c>
      <c r="L237" s="6">
        <v>2.5651510676761315</v>
      </c>
      <c r="M237" s="6">
        <v>1.9899748742132419</v>
      </c>
      <c r="N237" s="6">
        <v>3.475629439396557</v>
      </c>
      <c r="O237" s="12">
        <v>0</v>
      </c>
      <c r="P237" s="6">
        <v>1.1045361017187294</v>
      </c>
      <c r="Q237" s="6">
        <v>1.9000000000000008</v>
      </c>
      <c r="R237" s="6">
        <v>3.2093613071762452</v>
      </c>
      <c r="S237" s="6">
        <v>3.0822070014844885</v>
      </c>
      <c r="T237" s="6">
        <v>2.8809720581775919</v>
      </c>
      <c r="U237" s="6">
        <v>3.5142566781611211</v>
      </c>
      <c r="V237" s="6">
        <v>2.9580398915498076</v>
      </c>
      <c r="W237" s="6">
        <v>2.0199009876724152</v>
      </c>
      <c r="X237" s="6">
        <v>2.2671568097509263</v>
      </c>
      <c r="Y237" s="6">
        <v>2.0223748416156719</v>
      </c>
      <c r="Z237" s="6">
        <v>2.8530685235374236</v>
      </c>
      <c r="AA237" s="6">
        <v>3.1240998703626648</v>
      </c>
      <c r="AB237" s="6">
        <v>2.0904544960366911</v>
      </c>
      <c r="AC237" s="6">
        <v>1.8303005217723152</v>
      </c>
    </row>
    <row r="238" spans="8:31" x14ac:dyDescent="0.25">
      <c r="H238" t="s">
        <v>29</v>
      </c>
      <c r="I238" s="14">
        <v>3.1606961258558224</v>
      </c>
      <c r="J238" s="6">
        <v>2.1213203435596424</v>
      </c>
      <c r="K238" s="6">
        <f t="shared" si="96"/>
        <v>2.7676705006196101</v>
      </c>
      <c r="L238" s="6">
        <v>3.3256578296631791</v>
      </c>
      <c r="M238" s="6">
        <v>2.222611077089288</v>
      </c>
      <c r="N238" s="6">
        <v>3.4583232931581183</v>
      </c>
      <c r="O238" s="6">
        <v>1.1045361017187294</v>
      </c>
      <c r="P238" s="12">
        <v>0</v>
      </c>
      <c r="Q238" s="6">
        <v>2.0174241001832027</v>
      </c>
      <c r="R238" s="6">
        <v>2.6</v>
      </c>
      <c r="S238" s="6">
        <v>2.9966648127543398</v>
      </c>
      <c r="T238" s="6">
        <v>2.0880613017821124</v>
      </c>
      <c r="U238" s="6">
        <v>2.7549954627911832</v>
      </c>
      <c r="V238" s="6">
        <v>2.951270912674739</v>
      </c>
      <c r="W238" s="6">
        <v>2.5573423705088825</v>
      </c>
      <c r="X238" s="6">
        <v>2.5729360660537197</v>
      </c>
      <c r="Y238" s="6">
        <v>1.8193405398660241</v>
      </c>
      <c r="Z238" s="6">
        <v>2.5495097567963922</v>
      </c>
      <c r="AA238" s="6">
        <v>3.016620625799673</v>
      </c>
      <c r="AB238" s="6">
        <v>1.4106735979665879</v>
      </c>
      <c r="AC238" s="6">
        <v>1.1958260743101394</v>
      </c>
    </row>
    <row r="239" spans="8:31" x14ac:dyDescent="0.25">
      <c r="H239" t="s">
        <v>52</v>
      </c>
      <c r="I239" s="14">
        <v>2.336664289109585</v>
      </c>
      <c r="J239" s="6">
        <v>1.2609520212918501</v>
      </c>
      <c r="K239" s="6">
        <f t="shared" si="96"/>
        <v>1.5198684153570616</v>
      </c>
      <c r="L239" s="6">
        <v>2.3173260452512916</v>
      </c>
      <c r="M239" s="6">
        <v>1.4212670403551877</v>
      </c>
      <c r="N239" s="6">
        <v>1.894729532149646</v>
      </c>
      <c r="O239" s="6">
        <v>1.9000000000000008</v>
      </c>
      <c r="P239" s="6">
        <v>2.0174241001832027</v>
      </c>
      <c r="Q239" s="12">
        <v>0</v>
      </c>
      <c r="R239" s="6">
        <v>2.7730849247724128</v>
      </c>
      <c r="S239" s="6">
        <v>3.63455636907725</v>
      </c>
      <c r="T239" s="6">
        <v>3.4073450074801706</v>
      </c>
      <c r="U239" s="6">
        <v>3.939543120718445</v>
      </c>
      <c r="V239" s="6">
        <v>3.5637059362410892</v>
      </c>
      <c r="W239" s="6">
        <v>1.8466185312619345</v>
      </c>
      <c r="X239" s="6">
        <v>1.2288205727444501</v>
      </c>
      <c r="Y239" s="6">
        <v>1.4071247279470327</v>
      </c>
      <c r="Z239" s="6">
        <v>1.4933184523068124</v>
      </c>
      <c r="AA239" s="6">
        <v>2.9444863728670914</v>
      </c>
      <c r="AB239" s="6">
        <v>1.5684387141358156</v>
      </c>
      <c r="AC239" s="6">
        <v>1.7435595774162733</v>
      </c>
    </row>
    <row r="240" spans="8:31" x14ac:dyDescent="0.25">
      <c r="H240" t="s">
        <v>57</v>
      </c>
      <c r="I240" s="14">
        <v>4.9061186288144336</v>
      </c>
      <c r="J240" s="6">
        <v>2.0639767440550294</v>
      </c>
      <c r="K240" s="6">
        <f t="shared" si="96"/>
        <v>3.9191835884530852</v>
      </c>
      <c r="L240" s="6">
        <v>4.8311489316724678</v>
      </c>
      <c r="M240" s="6">
        <v>3.3719430600174709</v>
      </c>
      <c r="N240" s="6">
        <v>3.319638534539568</v>
      </c>
      <c r="O240" s="6">
        <v>3.2093613071762452</v>
      </c>
      <c r="P240" s="6">
        <v>2.6</v>
      </c>
      <c r="Q240" s="6">
        <v>2.7730849247724128</v>
      </c>
      <c r="R240" s="12">
        <v>0</v>
      </c>
      <c r="S240" s="6">
        <v>5.0139804546886717</v>
      </c>
      <c r="T240" s="6">
        <v>3.6193922141707731</v>
      </c>
      <c r="U240" s="6">
        <v>2.5903667693977273</v>
      </c>
      <c r="V240" s="6">
        <v>3.0049958402633448</v>
      </c>
      <c r="W240" s="6">
        <v>2.9999999999999969</v>
      </c>
      <c r="X240" s="6">
        <v>3.2310988842807</v>
      </c>
      <c r="Y240" s="6">
        <v>2.6153393661244029</v>
      </c>
      <c r="Z240" s="6">
        <v>2.8142494558940592</v>
      </c>
      <c r="AA240" s="6">
        <v>2.0880613017821141</v>
      </c>
      <c r="AB240" s="6">
        <v>2.03224014329016</v>
      </c>
      <c r="AC240" s="6">
        <v>1.6703293088490068</v>
      </c>
    </row>
    <row r="241" spans="8:30" x14ac:dyDescent="0.25">
      <c r="H241" t="s">
        <v>35</v>
      </c>
      <c r="I241" s="14">
        <v>3.0116440692751163</v>
      </c>
      <c r="J241" s="6">
        <v>4.3104524124504611</v>
      </c>
      <c r="K241" s="6">
        <f t="shared" si="96"/>
        <v>3.6027767069303627</v>
      </c>
      <c r="L241" s="6">
        <v>3.4322004603460994</v>
      </c>
      <c r="M241" s="6">
        <v>3.9025632602175713</v>
      </c>
      <c r="N241" s="6">
        <v>4.9457052075512946</v>
      </c>
      <c r="O241" s="6">
        <v>3.0822070014844885</v>
      </c>
      <c r="P241" s="6">
        <v>2.9966648127543398</v>
      </c>
      <c r="Q241" s="6">
        <v>3.63455636907725</v>
      </c>
      <c r="R241" s="6">
        <v>5.0139804546886717</v>
      </c>
      <c r="S241" s="12">
        <v>0</v>
      </c>
      <c r="T241" s="6">
        <v>2.1213203435596464</v>
      </c>
      <c r="U241" s="6">
        <v>5.4506880299646596</v>
      </c>
      <c r="V241" s="6">
        <v>5.7922361830298303</v>
      </c>
      <c r="W241" s="6">
        <v>4.5387222871640862</v>
      </c>
      <c r="X241" s="6">
        <v>4.1158231254513353</v>
      </c>
      <c r="Y241" s="6">
        <v>3.8301436004411111</v>
      </c>
      <c r="Z241" s="6">
        <v>3.364520768252143</v>
      </c>
      <c r="AA241" s="6">
        <v>5.1439284598446759</v>
      </c>
      <c r="AB241" s="6">
        <v>3.4394767043839667</v>
      </c>
      <c r="AC241" s="6">
        <v>3.4249087579087427</v>
      </c>
    </row>
    <row r="242" spans="8:30" x14ac:dyDescent="0.25">
      <c r="H242" t="s">
        <v>36</v>
      </c>
      <c r="I242" s="14">
        <v>3.9408120990476103</v>
      </c>
      <c r="J242" s="6">
        <v>3.7094473981982845</v>
      </c>
      <c r="K242" s="6">
        <f t="shared" si="96"/>
        <v>3.9774363602702709</v>
      </c>
      <c r="L242" s="6">
        <v>4.3931765272977623</v>
      </c>
      <c r="M242" s="6">
        <v>3.8613469152615676</v>
      </c>
      <c r="N242" s="6">
        <v>4.6454278597347773</v>
      </c>
      <c r="O242" s="6">
        <v>2.8809720581775919</v>
      </c>
      <c r="P242" s="6">
        <v>2.0880613017821124</v>
      </c>
      <c r="Q242" s="6">
        <v>3.4073450074801706</v>
      </c>
      <c r="R242" s="6">
        <v>3.6193922141707731</v>
      </c>
      <c r="S242" s="6">
        <v>2.1213203435596464</v>
      </c>
      <c r="T242" s="12">
        <v>0</v>
      </c>
      <c r="U242" s="6">
        <v>3.7188707963574097</v>
      </c>
      <c r="V242" s="6">
        <v>4.7780749261601159</v>
      </c>
      <c r="W242" s="6">
        <v>4.3680659335683121</v>
      </c>
      <c r="X242" s="6">
        <v>3.9924929555354285</v>
      </c>
      <c r="Y242" s="6">
        <v>3.0610455730027932</v>
      </c>
      <c r="Z242" s="6">
        <v>3.0430248109405897</v>
      </c>
      <c r="AA242" s="6">
        <v>4.190465367951397</v>
      </c>
      <c r="AB242" s="6">
        <v>2.3473389188611011</v>
      </c>
      <c r="AC242" s="6">
        <v>2.3895606290697073</v>
      </c>
    </row>
    <row r="243" spans="8:30" x14ac:dyDescent="0.25">
      <c r="H243" t="s">
        <v>37</v>
      </c>
      <c r="I243" s="14">
        <v>5.7166423711825836</v>
      </c>
      <c r="J243" s="6">
        <v>3.3451457367355473</v>
      </c>
      <c r="K243" s="6">
        <f t="shared" si="96"/>
        <v>4.9325449820554104</v>
      </c>
      <c r="L243" s="6">
        <v>5.8077534382926448</v>
      </c>
      <c r="M243" s="6">
        <v>4.1665333311999309</v>
      </c>
      <c r="N243" s="6">
        <v>4.7381430961928546</v>
      </c>
      <c r="O243" s="6">
        <v>3.5142566781611211</v>
      </c>
      <c r="P243" s="6">
        <v>2.7549954627911832</v>
      </c>
      <c r="Q243" s="6">
        <v>3.939543120718445</v>
      </c>
      <c r="R243" s="6">
        <v>2.5903667693977273</v>
      </c>
      <c r="S243" s="6">
        <v>5.4506880299646596</v>
      </c>
      <c r="T243" s="6">
        <v>3.7188707963574097</v>
      </c>
      <c r="U243" s="12">
        <v>0</v>
      </c>
      <c r="V243" s="6">
        <v>2.3579652245103211</v>
      </c>
      <c r="W243" s="6">
        <v>4.0459856648287813</v>
      </c>
      <c r="X243" s="6">
        <v>4.3600458713183263</v>
      </c>
      <c r="Y243" s="6">
        <v>3.6592348927063987</v>
      </c>
      <c r="Z243" s="6">
        <v>4.2461747491124289</v>
      </c>
      <c r="AA243" s="6">
        <v>3.0248966924508394</v>
      </c>
      <c r="AB243" s="6">
        <v>2.8879058156387303</v>
      </c>
      <c r="AC243" s="6">
        <v>2.6038433132583081</v>
      </c>
    </row>
    <row r="244" spans="8:30" x14ac:dyDescent="0.25">
      <c r="H244" t="s">
        <v>38</v>
      </c>
      <c r="I244" s="14">
        <v>5.1826634079399749</v>
      </c>
      <c r="J244" s="6">
        <v>2.5709920264364867</v>
      </c>
      <c r="K244" s="6">
        <f t="shared" si="96"/>
        <v>4.0484564959994325</v>
      </c>
      <c r="L244" s="6">
        <v>4.8218253804964792</v>
      </c>
      <c r="M244" s="6">
        <v>3.3481338085566432</v>
      </c>
      <c r="N244" s="6">
        <v>4.0583247775406068</v>
      </c>
      <c r="O244" s="6">
        <v>2.9580398915498076</v>
      </c>
      <c r="P244" s="6">
        <v>2.951270912674739</v>
      </c>
      <c r="Q244" s="6">
        <v>3.5637059362410892</v>
      </c>
      <c r="R244" s="6">
        <v>3.0049958402633448</v>
      </c>
      <c r="S244" s="6">
        <v>5.7922361830298303</v>
      </c>
      <c r="T244" s="6">
        <v>4.7780749261601159</v>
      </c>
      <c r="U244" s="6">
        <v>2.3579652245103211</v>
      </c>
      <c r="V244" s="12">
        <v>0</v>
      </c>
      <c r="W244" s="6">
        <v>2.5903667693977219</v>
      </c>
      <c r="X244" s="6">
        <v>3.4942810419312251</v>
      </c>
      <c r="Y244" s="6">
        <v>3.1480152477394401</v>
      </c>
      <c r="Z244" s="6">
        <v>4.1892720131306831</v>
      </c>
      <c r="AA244" s="6">
        <v>2.3345235059857505</v>
      </c>
      <c r="AB244" s="6">
        <v>3.2218007387174024</v>
      </c>
      <c r="AC244" s="6">
        <v>2.7531799795872383</v>
      </c>
    </row>
    <row r="245" spans="8:30" x14ac:dyDescent="0.25">
      <c r="H245" t="s">
        <v>39</v>
      </c>
      <c r="I245" s="14">
        <v>3.0512292604784736</v>
      </c>
      <c r="J245" s="6">
        <v>1.2409673645990822</v>
      </c>
      <c r="K245" s="6">
        <f t="shared" si="96"/>
        <v>1.9748417658131523</v>
      </c>
      <c r="L245" s="6">
        <v>2.4331050121192925</v>
      </c>
      <c r="M245" s="6">
        <v>1.3490737563232065</v>
      </c>
      <c r="N245" s="6">
        <v>2.2494443758404006</v>
      </c>
      <c r="O245" s="6">
        <v>2.0199009876724152</v>
      </c>
      <c r="P245" s="6">
        <v>2.5573423705088825</v>
      </c>
      <c r="Q245" s="6">
        <v>1.8466185312619345</v>
      </c>
      <c r="R245" s="6">
        <v>2.9999999999999969</v>
      </c>
      <c r="S245" s="6">
        <v>4.5387222871640862</v>
      </c>
      <c r="T245" s="6">
        <v>4.3680659335683121</v>
      </c>
      <c r="U245" s="6">
        <v>4.0459856648287813</v>
      </c>
      <c r="V245" s="6">
        <v>2.5903667693977219</v>
      </c>
      <c r="W245" s="12">
        <v>0</v>
      </c>
      <c r="X245" s="6">
        <v>1.3784048752090197</v>
      </c>
      <c r="Y245" s="6">
        <v>1.8627936010197159</v>
      </c>
      <c r="Z245" s="6">
        <v>2.672077843177477</v>
      </c>
      <c r="AA245" s="6">
        <v>2.6419689627245777</v>
      </c>
      <c r="AB245" s="6">
        <v>2.5357444666211921</v>
      </c>
      <c r="AC245" s="6">
        <v>2.3515952032609664</v>
      </c>
    </row>
    <row r="246" spans="8:30" x14ac:dyDescent="0.25">
      <c r="H246" t="s">
        <v>40</v>
      </c>
      <c r="I246" s="14">
        <v>2.5980762113533196</v>
      </c>
      <c r="J246" s="6">
        <v>1.3856406460551005</v>
      </c>
      <c r="K246" s="6">
        <f t="shared" si="96"/>
        <v>1.8708286933869722</v>
      </c>
      <c r="L246" s="6">
        <v>2.1540659228538064</v>
      </c>
      <c r="M246" s="6">
        <v>1.2529964086141658</v>
      </c>
      <c r="N246" s="6">
        <v>1.6062378404209043</v>
      </c>
      <c r="O246" s="6">
        <v>2.2671568097509263</v>
      </c>
      <c r="P246" s="6">
        <v>2.5729360660537197</v>
      </c>
      <c r="Q246" s="6">
        <v>1.2288205727444501</v>
      </c>
      <c r="R246" s="6">
        <v>3.2310988842807</v>
      </c>
      <c r="S246" s="6">
        <v>4.1158231254513353</v>
      </c>
      <c r="T246" s="6">
        <v>3.9924929555354285</v>
      </c>
      <c r="U246" s="6">
        <v>4.3600458713183263</v>
      </c>
      <c r="V246" s="6">
        <v>3.4942810419312251</v>
      </c>
      <c r="W246" s="6">
        <v>1.3784048752090197</v>
      </c>
      <c r="X246" s="12">
        <v>0</v>
      </c>
      <c r="Y246" s="6">
        <v>1.813835714721705</v>
      </c>
      <c r="Z246" s="6">
        <v>2.1771541057077255</v>
      </c>
      <c r="AA246" s="6">
        <v>2.9933259094191511</v>
      </c>
      <c r="AB246" s="6">
        <v>2.0469489490458717</v>
      </c>
      <c r="AC246" s="6">
        <v>2.4392621835300932</v>
      </c>
    </row>
    <row r="247" spans="8:30" x14ac:dyDescent="0.25">
      <c r="H247" t="s">
        <v>56</v>
      </c>
      <c r="I247" s="14">
        <v>3.5468295701936423</v>
      </c>
      <c r="J247" s="6">
        <v>1.5620499351813326</v>
      </c>
      <c r="K247" s="6">
        <f>MAX(K223,Y223)</f>
        <v>2.4637369989509836</v>
      </c>
      <c r="L247" s="6">
        <v>3.217141588429087</v>
      </c>
      <c r="M247" s="6">
        <v>2.1817424229271434</v>
      </c>
      <c r="N247" s="6">
        <v>2.7568097504180473</v>
      </c>
      <c r="O247" s="6">
        <v>2.0223748416156719</v>
      </c>
      <c r="P247" s="6">
        <v>1.8193405398660241</v>
      </c>
      <c r="Q247" s="6">
        <v>1.4071247279470327</v>
      </c>
      <c r="R247" s="6">
        <v>2.6153393661244029</v>
      </c>
      <c r="S247" s="6">
        <v>3.8301436004411111</v>
      </c>
      <c r="T247" s="6">
        <v>3.0610455730027932</v>
      </c>
      <c r="U247" s="6">
        <v>3.6592348927063987</v>
      </c>
      <c r="V247" s="6">
        <v>3.1480152477394401</v>
      </c>
      <c r="W247" s="6">
        <v>1.8627936010197159</v>
      </c>
      <c r="X247" s="6">
        <v>1.813835714721705</v>
      </c>
      <c r="Y247" s="12">
        <v>0</v>
      </c>
      <c r="Z247" s="6">
        <v>1.857417562100673</v>
      </c>
      <c r="AA247" s="6">
        <v>2.3323807579381208</v>
      </c>
      <c r="AB247" s="6">
        <v>1.5459624833740313</v>
      </c>
      <c r="AC247" s="6">
        <v>1.3152946437965893</v>
      </c>
    </row>
    <row r="248" spans="8:30" x14ac:dyDescent="0.25">
      <c r="H248" t="s">
        <v>44</v>
      </c>
      <c r="I248" s="14">
        <v>2.7477263328068191</v>
      </c>
      <c r="J248" s="6">
        <v>1.8439088914585786</v>
      </c>
      <c r="K248" s="6">
        <f t="shared" ref="K248:K251" si="97">MAX(K224,Y224)</f>
        <v>2.3151673805580431</v>
      </c>
      <c r="L248" s="6">
        <v>3.0033314835362428</v>
      </c>
      <c r="M248" s="6">
        <v>2.3895606290697047</v>
      </c>
      <c r="N248" s="6">
        <v>2.0396078054371132</v>
      </c>
      <c r="O248" s="6">
        <v>2.8530685235374236</v>
      </c>
      <c r="P248" s="6">
        <v>2.5495097567963922</v>
      </c>
      <c r="Q248" s="6">
        <v>1.4933184523068124</v>
      </c>
      <c r="R248" s="6">
        <v>2.8142494558940592</v>
      </c>
      <c r="S248" s="6">
        <v>3.364520768252143</v>
      </c>
      <c r="T248" s="6">
        <v>3.0430248109405897</v>
      </c>
      <c r="U248" s="6">
        <v>4.2461747491124289</v>
      </c>
      <c r="V248" s="6">
        <v>4.1892720131306831</v>
      </c>
      <c r="W248" s="6">
        <v>2.672077843177477</v>
      </c>
      <c r="X248" s="6">
        <v>2.1771541057077255</v>
      </c>
      <c r="Y248" s="6">
        <v>1.857417562100673</v>
      </c>
      <c r="Z248" s="12">
        <v>0</v>
      </c>
      <c r="AA248" s="6">
        <v>3.2863353450310004</v>
      </c>
      <c r="AB248" s="6">
        <v>1.7748239349298836</v>
      </c>
      <c r="AC248" s="6">
        <v>1.8574175621006725</v>
      </c>
    </row>
    <row r="249" spans="8:30" x14ac:dyDescent="0.25">
      <c r="H249" t="s">
        <v>46</v>
      </c>
      <c r="I249" s="14">
        <v>5.0507425196697584</v>
      </c>
      <c r="J249" s="6">
        <v>2.3237900077244507</v>
      </c>
      <c r="K249" s="6">
        <f t="shared" si="97"/>
        <v>3.8392707640904917</v>
      </c>
      <c r="L249" s="6">
        <v>4.4294469180700222</v>
      </c>
      <c r="M249" s="6">
        <v>3.4539832078341073</v>
      </c>
      <c r="N249" s="6">
        <v>3.6083237105337456</v>
      </c>
      <c r="O249" s="6">
        <v>3.1240998703626648</v>
      </c>
      <c r="P249" s="6">
        <v>3.016620625799673</v>
      </c>
      <c r="Q249" s="6">
        <v>2.9444863728670914</v>
      </c>
      <c r="R249" s="6">
        <v>2.0880613017821141</v>
      </c>
      <c r="S249" s="6">
        <v>5.1439284598446759</v>
      </c>
      <c r="T249" s="6">
        <v>4.190465367951397</v>
      </c>
      <c r="U249" s="6">
        <v>3.0248966924508394</v>
      </c>
      <c r="V249" s="6">
        <v>2.3345235059857505</v>
      </c>
      <c r="W249" s="6">
        <v>2.6419689627245777</v>
      </c>
      <c r="X249" s="6">
        <v>2.9933259094191511</v>
      </c>
      <c r="Y249" s="6">
        <v>2.3323807579381208</v>
      </c>
      <c r="Z249" s="6">
        <v>3.2863353450310004</v>
      </c>
      <c r="AA249" s="12">
        <v>0</v>
      </c>
      <c r="AB249" s="6">
        <v>2.5903667693977304</v>
      </c>
      <c r="AC249" s="6">
        <v>2.2693611435820467</v>
      </c>
    </row>
    <row r="250" spans="8:30" x14ac:dyDescent="0.25">
      <c r="H250" t="s">
        <v>47</v>
      </c>
      <c r="I250" s="14">
        <v>3.3286633954186473</v>
      </c>
      <c r="J250" s="6">
        <v>1.6093476939431104</v>
      </c>
      <c r="K250" s="6">
        <f t="shared" si="97"/>
        <v>2.5748786379167452</v>
      </c>
      <c r="L250" s="6">
        <v>3.4684290392049264</v>
      </c>
      <c r="M250" s="6">
        <v>2.249444375840397</v>
      </c>
      <c r="N250" s="6">
        <v>2.5903667693977246</v>
      </c>
      <c r="O250" s="6">
        <v>2.0904544960366911</v>
      </c>
      <c r="P250" s="6">
        <v>1.4106735979665879</v>
      </c>
      <c r="Q250" s="6">
        <v>1.5684387141358156</v>
      </c>
      <c r="R250" s="6">
        <v>2.03224014329016</v>
      </c>
      <c r="S250" s="6">
        <v>3.4394767043839667</v>
      </c>
      <c r="T250" s="6">
        <v>2.3473389188611011</v>
      </c>
      <c r="U250" s="6">
        <v>2.8879058156387303</v>
      </c>
      <c r="V250" s="6">
        <v>3.2218007387174024</v>
      </c>
      <c r="W250" s="6">
        <v>2.5357444666211921</v>
      </c>
      <c r="X250" s="6">
        <v>2.0469489490458717</v>
      </c>
      <c r="Y250" s="6">
        <v>1.5459624833740313</v>
      </c>
      <c r="Z250" s="6">
        <v>1.7748239349298836</v>
      </c>
      <c r="AA250" s="6">
        <v>2.5903667693977304</v>
      </c>
      <c r="AB250" s="12">
        <v>0</v>
      </c>
      <c r="AC250" s="13">
        <v>1.086278049120025</v>
      </c>
    </row>
    <row r="251" spans="8:30" x14ac:dyDescent="0.25">
      <c r="H251" t="s">
        <v>49</v>
      </c>
      <c r="I251" s="14">
        <v>3.4727510708370684</v>
      </c>
      <c r="J251" s="6">
        <v>1.5588457268119893</v>
      </c>
      <c r="K251" s="6">
        <f t="shared" si="97"/>
        <v>2.5748786379167456</v>
      </c>
      <c r="L251" s="6">
        <v>3.5142566781611175</v>
      </c>
      <c r="M251" s="6">
        <v>2.3194827009486385</v>
      </c>
      <c r="N251" s="6">
        <v>2.9715315916207272</v>
      </c>
      <c r="O251" s="6">
        <v>1.8303005217723152</v>
      </c>
      <c r="P251" s="6">
        <v>1.1958260743101394</v>
      </c>
      <c r="Q251" s="6">
        <v>1.7435595774162733</v>
      </c>
      <c r="R251" s="6">
        <v>1.6703293088490068</v>
      </c>
      <c r="S251" s="6">
        <v>3.4249087579087427</v>
      </c>
      <c r="T251" s="6">
        <v>2.3895606290697073</v>
      </c>
      <c r="U251" s="6">
        <v>2.6038433132583081</v>
      </c>
      <c r="V251" s="6">
        <v>2.7531799795872383</v>
      </c>
      <c r="W251" s="6">
        <v>2.3515952032609664</v>
      </c>
      <c r="X251" s="6">
        <v>2.4392621835300932</v>
      </c>
      <c r="Y251" s="6">
        <v>1.3152946437965893</v>
      </c>
      <c r="Z251" s="6">
        <v>1.8574175621006725</v>
      </c>
      <c r="AA251" s="6">
        <v>2.2693611435820467</v>
      </c>
      <c r="AB251" s="13">
        <v>1.086278049120025</v>
      </c>
      <c r="AC251" s="12">
        <v>0</v>
      </c>
    </row>
    <row r="254" spans="8:30" x14ac:dyDescent="0.25">
      <c r="H254" t="s">
        <v>50</v>
      </c>
      <c r="I254" s="1" t="s">
        <v>54</v>
      </c>
      <c r="J254" s="1" t="s">
        <v>22</v>
      </c>
      <c r="K254" s="1" t="s">
        <v>58</v>
      </c>
      <c r="L254" s="1" t="s">
        <v>24</v>
      </c>
      <c r="M254" s="1" t="s">
        <v>53</v>
      </c>
      <c r="N254" s="1" t="s">
        <v>27</v>
      </c>
      <c r="O254" s="1" t="s">
        <v>28</v>
      </c>
      <c r="P254" s="1" t="s">
        <v>29</v>
      </c>
      <c r="Q254" s="1" t="s">
        <v>52</v>
      </c>
      <c r="R254" s="1" t="s">
        <v>57</v>
      </c>
      <c r="S254" s="1" t="s">
        <v>35</v>
      </c>
      <c r="T254" s="1" t="s">
        <v>36</v>
      </c>
      <c r="U254" s="1" t="s">
        <v>37</v>
      </c>
      <c r="V254" s="1" t="s">
        <v>38</v>
      </c>
      <c r="W254" s="1" t="s">
        <v>39</v>
      </c>
      <c r="X254" s="1" t="s">
        <v>40</v>
      </c>
      <c r="Y254" s="1" t="s">
        <v>56</v>
      </c>
      <c r="Z254" s="1" t="s">
        <v>44</v>
      </c>
      <c r="AA254" s="1" t="s">
        <v>46</v>
      </c>
      <c r="AB254" s="1" t="s">
        <v>59</v>
      </c>
    </row>
    <row r="255" spans="8:30" x14ac:dyDescent="0.25">
      <c r="H255" t="s">
        <v>54</v>
      </c>
      <c r="I255" s="12">
        <v>0</v>
      </c>
      <c r="J255" s="6">
        <v>3.1606961258558233</v>
      </c>
      <c r="K255" s="6">
        <v>1.7860571099491787</v>
      </c>
      <c r="L255" s="6">
        <v>1.5652475842498506</v>
      </c>
      <c r="M255" s="6">
        <v>2.9308701779505713</v>
      </c>
      <c r="N255" s="6">
        <v>3.1288975694324059</v>
      </c>
      <c r="O255" s="6">
        <v>2.7694764848252453</v>
      </c>
      <c r="P255" s="6">
        <v>3.1606961258558224</v>
      </c>
      <c r="Q255" s="6">
        <v>2.336664289109585</v>
      </c>
      <c r="R255" s="6">
        <v>4.9061186288144336</v>
      </c>
      <c r="S255" s="6">
        <v>3.0116440692751163</v>
      </c>
      <c r="T255" s="6">
        <v>3.9408120990476103</v>
      </c>
      <c r="U255" s="6">
        <v>5.7166423711825836</v>
      </c>
      <c r="V255" s="6">
        <v>5.1826634079399749</v>
      </c>
      <c r="W255" s="6">
        <v>3.0512292604784736</v>
      </c>
      <c r="X255" s="6">
        <v>2.5980762113533196</v>
      </c>
      <c r="Y255" s="6">
        <v>3.5468295701936423</v>
      </c>
      <c r="Z255" s="6">
        <v>2.7477263328068191</v>
      </c>
      <c r="AA255" s="6">
        <v>5.0507425196697584</v>
      </c>
      <c r="AB255" s="6">
        <f>MAX(AB231,AC231)</f>
        <v>3.4727510708370684</v>
      </c>
      <c r="AD255" s="6">
        <f>MIN(J255:AB255,K256:AB256,L257:AB257,M258:AB258,N259:AB259,O260:AB260,P261:AB261,Q262:AB262,R263:AB263,S264:AB264,T265:AB265,U266:AB266,V267:AB267,W268:AB268,X269:AB269,Y270:AB270,Z271:AB271,AB272,AA272,AB273)</f>
        <v>1.1045361017187294</v>
      </c>
    </row>
    <row r="256" spans="8:30" x14ac:dyDescent="0.25">
      <c r="H256" t="s">
        <v>22</v>
      </c>
      <c r="I256" s="14">
        <v>3.1606961258558233</v>
      </c>
      <c r="J256" s="12">
        <v>0</v>
      </c>
      <c r="K256" s="6">
        <v>2.2583179581272437</v>
      </c>
      <c r="L256" s="6">
        <v>3.0099833886584846</v>
      </c>
      <c r="M256" s="6">
        <v>2.1213203435596424</v>
      </c>
      <c r="N256" s="6">
        <v>1.6911534525287792</v>
      </c>
      <c r="O256" s="6">
        <v>2.1725560982400451</v>
      </c>
      <c r="P256" s="6">
        <v>2.1213203435596424</v>
      </c>
      <c r="Q256" s="6">
        <v>1.2609520212918501</v>
      </c>
      <c r="R256" s="6">
        <v>2.0639767440550294</v>
      </c>
      <c r="S256" s="6">
        <v>4.3104524124504611</v>
      </c>
      <c r="T256" s="6">
        <v>3.7094473981982845</v>
      </c>
      <c r="U256" s="6">
        <v>3.3451457367355473</v>
      </c>
      <c r="V256" s="6">
        <v>2.5709920264364867</v>
      </c>
      <c r="W256" s="6">
        <v>1.2409673645990822</v>
      </c>
      <c r="X256" s="6">
        <v>1.3856406460551005</v>
      </c>
      <c r="Y256" s="6">
        <v>1.5620499351813326</v>
      </c>
      <c r="Z256" s="6">
        <v>1.8439088914585786</v>
      </c>
      <c r="AA256" s="6">
        <v>2.3237900077244507</v>
      </c>
      <c r="AB256" s="6">
        <f t="shared" ref="AB256:AB273" si="98">MAX(AB232,AC232)</f>
        <v>1.6093476939431104</v>
      </c>
    </row>
    <row r="257" spans="8:28" x14ac:dyDescent="0.25">
      <c r="H257" t="s">
        <v>58</v>
      </c>
      <c r="I257" s="14">
        <v>1.7860571099491787</v>
      </c>
      <c r="J257" s="6">
        <v>2.2583179581272437</v>
      </c>
      <c r="K257" s="12">
        <v>0</v>
      </c>
      <c r="L257" s="6">
        <v>1.3820274961085275</v>
      </c>
      <c r="M257" s="6">
        <v>2.2803508501982739</v>
      </c>
      <c r="N257" s="6">
        <v>2.8460498941515433</v>
      </c>
      <c r="O257" s="6">
        <v>2.3194827009486412</v>
      </c>
      <c r="P257" s="6">
        <v>2.7676705006196101</v>
      </c>
      <c r="Q257" s="6">
        <v>1.5198684153570616</v>
      </c>
      <c r="R257" s="6">
        <v>3.9191835884530852</v>
      </c>
      <c r="S257" s="6">
        <v>3.6027767069303627</v>
      </c>
      <c r="T257" s="6">
        <v>3.9774363602702709</v>
      </c>
      <c r="U257" s="6">
        <v>4.9325449820554104</v>
      </c>
      <c r="V257" s="6">
        <v>4.0484564959994325</v>
      </c>
      <c r="W257" s="6">
        <v>1.9748417658131523</v>
      </c>
      <c r="X257" s="6">
        <v>1.8708286933869722</v>
      </c>
      <c r="Y257" s="6">
        <v>2.4637369989509836</v>
      </c>
      <c r="Z257" s="6">
        <v>2.3151673805580431</v>
      </c>
      <c r="AA257" s="6">
        <v>3.8392707640904917</v>
      </c>
      <c r="AB257" s="6">
        <f t="shared" si="98"/>
        <v>2.5748786379167456</v>
      </c>
    </row>
    <row r="258" spans="8:28" x14ac:dyDescent="0.25">
      <c r="H258" t="s">
        <v>24</v>
      </c>
      <c r="I258" s="14">
        <v>1.5652475842498506</v>
      </c>
      <c r="J258" s="6">
        <v>3.0099833886584846</v>
      </c>
      <c r="K258" s="6">
        <v>1.3820274961085275</v>
      </c>
      <c r="L258" s="12">
        <v>0</v>
      </c>
      <c r="M258" s="6">
        <v>3.3256578296631791</v>
      </c>
      <c r="N258" s="6">
        <v>3.1559467676119031</v>
      </c>
      <c r="O258" s="6">
        <v>2.5651510676761315</v>
      </c>
      <c r="P258" s="6">
        <v>3.3256578296631791</v>
      </c>
      <c r="Q258" s="6">
        <v>2.3173260452512916</v>
      </c>
      <c r="R258" s="6">
        <v>4.8311489316724678</v>
      </c>
      <c r="S258" s="6">
        <v>3.4322004603460994</v>
      </c>
      <c r="T258" s="6">
        <v>4.3931765272977623</v>
      </c>
      <c r="U258" s="6">
        <v>5.8077534382926448</v>
      </c>
      <c r="V258" s="6">
        <v>4.8218253804964792</v>
      </c>
      <c r="W258" s="6">
        <v>2.4331050121192925</v>
      </c>
      <c r="X258" s="6">
        <v>2.1540659228538064</v>
      </c>
      <c r="Y258" s="6">
        <v>3.217141588429087</v>
      </c>
      <c r="Z258" s="6">
        <v>3.0033314835362428</v>
      </c>
      <c r="AA258" s="6">
        <v>4.4294469180700222</v>
      </c>
      <c r="AB258" s="6">
        <f t="shared" si="98"/>
        <v>3.5142566781611175</v>
      </c>
    </row>
    <row r="259" spans="8:28" x14ac:dyDescent="0.25">
      <c r="H259" t="s">
        <v>53</v>
      </c>
      <c r="I259" s="14">
        <v>2.9308701779505713</v>
      </c>
      <c r="J259" s="6">
        <v>2.1213203435596424</v>
      </c>
      <c r="K259" s="6">
        <v>2.2803508501982739</v>
      </c>
      <c r="L259" s="6">
        <v>3.3256578296631791</v>
      </c>
      <c r="M259" s="12">
        <v>0</v>
      </c>
      <c r="N259" s="6">
        <v>2.095232683975699</v>
      </c>
      <c r="O259" s="6">
        <v>1.9899748742132419</v>
      </c>
      <c r="P259" s="6">
        <v>2.222611077089288</v>
      </c>
      <c r="Q259" s="6">
        <v>1.4212670403551877</v>
      </c>
      <c r="R259" s="6">
        <v>3.3719430600174709</v>
      </c>
      <c r="S259" s="6">
        <v>3.9025632602175713</v>
      </c>
      <c r="T259" s="6">
        <v>3.8613469152615676</v>
      </c>
      <c r="U259" s="6">
        <v>4.1665333311999309</v>
      </c>
      <c r="V259" s="6">
        <v>3.3481338085566432</v>
      </c>
      <c r="W259" s="6">
        <v>1.3490737563232065</v>
      </c>
      <c r="X259" s="6">
        <v>1.2529964086141658</v>
      </c>
      <c r="Y259" s="6">
        <v>2.1817424229271434</v>
      </c>
      <c r="Z259" s="6">
        <v>2.3895606290697047</v>
      </c>
      <c r="AA259" s="6">
        <v>3.4539832078341073</v>
      </c>
      <c r="AB259" s="6">
        <f t="shared" si="98"/>
        <v>2.3194827009486385</v>
      </c>
    </row>
    <row r="260" spans="8:28" x14ac:dyDescent="0.25">
      <c r="H260" t="s">
        <v>27</v>
      </c>
      <c r="I260" s="14">
        <v>3.1288975694324059</v>
      </c>
      <c r="J260" s="6">
        <v>1.6911534525287792</v>
      </c>
      <c r="K260" s="6">
        <v>2.8460498941515433</v>
      </c>
      <c r="L260" s="6">
        <v>3.1559467676119031</v>
      </c>
      <c r="M260" s="6">
        <v>2.095232683975699</v>
      </c>
      <c r="N260" s="12">
        <v>0</v>
      </c>
      <c r="O260" s="6">
        <v>3.475629439396557</v>
      </c>
      <c r="P260" s="6">
        <v>3.4583232931581183</v>
      </c>
      <c r="Q260" s="6">
        <v>1.894729532149646</v>
      </c>
      <c r="R260" s="6">
        <v>3.319638534539568</v>
      </c>
      <c r="S260" s="6">
        <v>4.9457052075512946</v>
      </c>
      <c r="T260" s="6">
        <v>4.6454278597347773</v>
      </c>
      <c r="U260" s="6">
        <v>4.7381430961928546</v>
      </c>
      <c r="V260" s="6">
        <v>4.0583247775406068</v>
      </c>
      <c r="W260" s="6">
        <v>2.2494443758404006</v>
      </c>
      <c r="X260" s="6">
        <v>1.6062378404209043</v>
      </c>
      <c r="Y260" s="6">
        <v>2.7568097504180473</v>
      </c>
      <c r="Z260" s="6">
        <v>2.0396078054371132</v>
      </c>
      <c r="AA260" s="6">
        <v>3.6083237105337456</v>
      </c>
      <c r="AB260" s="6">
        <f t="shared" si="98"/>
        <v>2.9715315916207272</v>
      </c>
    </row>
    <row r="261" spans="8:28" x14ac:dyDescent="0.25">
      <c r="H261" t="s">
        <v>28</v>
      </c>
      <c r="I261" s="14">
        <v>2.7694764848252453</v>
      </c>
      <c r="J261" s="6">
        <v>2.1725560982400451</v>
      </c>
      <c r="K261" s="6">
        <v>2.3194827009486412</v>
      </c>
      <c r="L261" s="6">
        <v>2.5651510676761315</v>
      </c>
      <c r="M261" s="6">
        <v>1.9899748742132419</v>
      </c>
      <c r="N261" s="6">
        <v>3.475629439396557</v>
      </c>
      <c r="O261" s="12">
        <v>0</v>
      </c>
      <c r="P261" s="13">
        <v>1.1045361017187294</v>
      </c>
      <c r="Q261" s="6">
        <v>1.9000000000000008</v>
      </c>
      <c r="R261" s="6">
        <v>3.2093613071762452</v>
      </c>
      <c r="S261" s="6">
        <v>3.0822070014844885</v>
      </c>
      <c r="T261" s="6">
        <v>2.8809720581775919</v>
      </c>
      <c r="U261" s="6">
        <v>3.5142566781611211</v>
      </c>
      <c r="V261" s="6">
        <v>2.9580398915498076</v>
      </c>
      <c r="W261" s="6">
        <v>2.0199009876724152</v>
      </c>
      <c r="X261" s="6">
        <v>2.2671568097509263</v>
      </c>
      <c r="Y261" s="6">
        <v>2.0223748416156719</v>
      </c>
      <c r="Z261" s="6">
        <v>2.8530685235374236</v>
      </c>
      <c r="AA261" s="6">
        <v>3.1240998703626648</v>
      </c>
      <c r="AB261" s="6">
        <f t="shared" si="98"/>
        <v>2.0904544960366911</v>
      </c>
    </row>
    <row r="262" spans="8:28" x14ac:dyDescent="0.25">
      <c r="H262" t="s">
        <v>29</v>
      </c>
      <c r="I262" s="14">
        <v>3.1606961258558224</v>
      </c>
      <c r="J262" s="6">
        <v>2.1213203435596424</v>
      </c>
      <c r="K262" s="6">
        <v>2.7676705006196101</v>
      </c>
      <c r="L262" s="6">
        <v>3.3256578296631791</v>
      </c>
      <c r="M262" s="6">
        <v>2.222611077089288</v>
      </c>
      <c r="N262" s="6">
        <v>3.4583232931581183</v>
      </c>
      <c r="O262" s="13">
        <v>1.1045361017187294</v>
      </c>
      <c r="P262" s="12">
        <v>0</v>
      </c>
      <c r="Q262" s="6">
        <v>2.0174241001832027</v>
      </c>
      <c r="R262" s="6">
        <v>2.6</v>
      </c>
      <c r="S262" s="6">
        <v>2.9966648127543398</v>
      </c>
      <c r="T262" s="6">
        <v>2.0880613017821124</v>
      </c>
      <c r="U262" s="6">
        <v>2.7549954627911832</v>
      </c>
      <c r="V262" s="6">
        <v>2.951270912674739</v>
      </c>
      <c r="W262" s="6">
        <v>2.5573423705088825</v>
      </c>
      <c r="X262" s="6">
        <v>2.5729360660537197</v>
      </c>
      <c r="Y262" s="6">
        <v>1.8193405398660241</v>
      </c>
      <c r="Z262" s="6">
        <v>2.5495097567963922</v>
      </c>
      <c r="AA262" s="6">
        <v>3.016620625799673</v>
      </c>
      <c r="AB262" s="6">
        <f t="shared" si="98"/>
        <v>1.4106735979665879</v>
      </c>
    </row>
    <row r="263" spans="8:28" x14ac:dyDescent="0.25">
      <c r="H263" t="s">
        <v>52</v>
      </c>
      <c r="I263" s="14">
        <v>2.336664289109585</v>
      </c>
      <c r="J263" s="6">
        <v>1.2609520212918501</v>
      </c>
      <c r="K263" s="6">
        <v>1.5198684153570616</v>
      </c>
      <c r="L263" s="6">
        <v>2.3173260452512916</v>
      </c>
      <c r="M263" s="6">
        <v>1.4212670403551877</v>
      </c>
      <c r="N263" s="6">
        <v>1.894729532149646</v>
      </c>
      <c r="O263" s="6">
        <v>1.9000000000000008</v>
      </c>
      <c r="P263" s="6">
        <v>2.0174241001832027</v>
      </c>
      <c r="Q263" s="12">
        <v>0</v>
      </c>
      <c r="R263" s="6">
        <v>2.7730849247724128</v>
      </c>
      <c r="S263" s="6">
        <v>3.63455636907725</v>
      </c>
      <c r="T263" s="6">
        <v>3.4073450074801706</v>
      </c>
      <c r="U263" s="6">
        <v>3.939543120718445</v>
      </c>
      <c r="V263" s="6">
        <v>3.5637059362410892</v>
      </c>
      <c r="W263" s="6">
        <v>1.8466185312619345</v>
      </c>
      <c r="X263" s="6">
        <v>1.2288205727444501</v>
      </c>
      <c r="Y263" s="6">
        <v>1.4071247279470327</v>
      </c>
      <c r="Z263" s="6">
        <v>1.4933184523068124</v>
      </c>
      <c r="AA263" s="6">
        <v>2.9444863728670914</v>
      </c>
      <c r="AB263" s="6">
        <f t="shared" si="98"/>
        <v>1.7435595774162733</v>
      </c>
    </row>
    <row r="264" spans="8:28" x14ac:dyDescent="0.25">
      <c r="H264" t="s">
        <v>57</v>
      </c>
      <c r="I264" s="14">
        <v>4.9061186288144336</v>
      </c>
      <c r="J264" s="6">
        <v>2.0639767440550294</v>
      </c>
      <c r="K264" s="6">
        <v>3.9191835884530852</v>
      </c>
      <c r="L264" s="6">
        <v>4.8311489316724678</v>
      </c>
      <c r="M264" s="6">
        <v>3.3719430600174709</v>
      </c>
      <c r="N264" s="6">
        <v>3.319638534539568</v>
      </c>
      <c r="O264" s="6">
        <v>3.2093613071762452</v>
      </c>
      <c r="P264" s="6">
        <v>2.6</v>
      </c>
      <c r="Q264" s="6">
        <v>2.7730849247724128</v>
      </c>
      <c r="R264" s="12">
        <v>0</v>
      </c>
      <c r="S264" s="6">
        <v>5.0139804546886717</v>
      </c>
      <c r="T264" s="6">
        <v>3.6193922141707731</v>
      </c>
      <c r="U264" s="6">
        <v>2.5903667693977273</v>
      </c>
      <c r="V264" s="6">
        <v>3.0049958402633448</v>
      </c>
      <c r="W264" s="6">
        <v>2.9999999999999969</v>
      </c>
      <c r="X264" s="6">
        <v>3.2310988842807</v>
      </c>
      <c r="Y264" s="6">
        <v>2.6153393661244029</v>
      </c>
      <c r="Z264" s="6">
        <v>2.8142494558940592</v>
      </c>
      <c r="AA264" s="6">
        <v>2.0880613017821141</v>
      </c>
      <c r="AB264" s="6">
        <f t="shared" si="98"/>
        <v>2.03224014329016</v>
      </c>
    </row>
    <row r="265" spans="8:28" x14ac:dyDescent="0.25">
      <c r="H265" t="s">
        <v>35</v>
      </c>
      <c r="I265" s="14">
        <v>3.0116440692751163</v>
      </c>
      <c r="J265" s="6">
        <v>4.3104524124504611</v>
      </c>
      <c r="K265" s="6">
        <v>3.6027767069303627</v>
      </c>
      <c r="L265" s="6">
        <v>3.4322004603460994</v>
      </c>
      <c r="M265" s="6">
        <v>3.9025632602175713</v>
      </c>
      <c r="N265" s="6">
        <v>4.9457052075512946</v>
      </c>
      <c r="O265" s="6">
        <v>3.0822070014844885</v>
      </c>
      <c r="P265" s="6">
        <v>2.9966648127543398</v>
      </c>
      <c r="Q265" s="6">
        <v>3.63455636907725</v>
      </c>
      <c r="R265" s="6">
        <v>5.0139804546886717</v>
      </c>
      <c r="S265" s="12">
        <v>0</v>
      </c>
      <c r="T265" s="6">
        <v>2.1213203435596464</v>
      </c>
      <c r="U265" s="6">
        <v>5.4506880299646596</v>
      </c>
      <c r="V265" s="6">
        <v>5.7922361830298303</v>
      </c>
      <c r="W265" s="6">
        <v>4.5387222871640862</v>
      </c>
      <c r="X265" s="6">
        <v>4.1158231254513353</v>
      </c>
      <c r="Y265" s="6">
        <v>3.8301436004411111</v>
      </c>
      <c r="Z265" s="6">
        <v>3.364520768252143</v>
      </c>
      <c r="AA265" s="6">
        <v>5.1439284598446759</v>
      </c>
      <c r="AB265" s="6">
        <f t="shared" si="98"/>
        <v>3.4394767043839667</v>
      </c>
    </row>
    <row r="266" spans="8:28" x14ac:dyDescent="0.25">
      <c r="H266" t="s">
        <v>36</v>
      </c>
      <c r="I266" s="14">
        <v>3.9408120990476103</v>
      </c>
      <c r="J266" s="6">
        <v>3.7094473981982845</v>
      </c>
      <c r="K266" s="6">
        <v>3.9774363602702709</v>
      </c>
      <c r="L266" s="6">
        <v>4.3931765272977623</v>
      </c>
      <c r="M266" s="6">
        <v>3.8613469152615676</v>
      </c>
      <c r="N266" s="6">
        <v>4.6454278597347773</v>
      </c>
      <c r="O266" s="6">
        <v>2.8809720581775919</v>
      </c>
      <c r="P266" s="6">
        <v>2.0880613017821124</v>
      </c>
      <c r="Q266" s="6">
        <v>3.4073450074801706</v>
      </c>
      <c r="R266" s="6">
        <v>3.6193922141707731</v>
      </c>
      <c r="S266" s="6">
        <v>2.1213203435596464</v>
      </c>
      <c r="T266" s="12">
        <v>0</v>
      </c>
      <c r="U266" s="6">
        <v>3.7188707963574097</v>
      </c>
      <c r="V266" s="6">
        <v>4.7780749261601159</v>
      </c>
      <c r="W266" s="6">
        <v>4.3680659335683121</v>
      </c>
      <c r="X266" s="6">
        <v>3.9924929555354285</v>
      </c>
      <c r="Y266" s="6">
        <v>3.0610455730027932</v>
      </c>
      <c r="Z266" s="6">
        <v>3.0430248109405897</v>
      </c>
      <c r="AA266" s="6">
        <v>4.190465367951397</v>
      </c>
      <c r="AB266" s="6">
        <f t="shared" si="98"/>
        <v>2.3895606290697073</v>
      </c>
    </row>
    <row r="267" spans="8:28" x14ac:dyDescent="0.25">
      <c r="H267" t="s">
        <v>37</v>
      </c>
      <c r="I267" s="14">
        <v>5.7166423711825836</v>
      </c>
      <c r="J267" s="6">
        <v>3.3451457367355473</v>
      </c>
      <c r="K267" s="6">
        <v>4.9325449820554104</v>
      </c>
      <c r="L267" s="6">
        <v>5.8077534382926448</v>
      </c>
      <c r="M267" s="6">
        <v>4.1665333311999309</v>
      </c>
      <c r="N267" s="6">
        <v>4.7381430961928546</v>
      </c>
      <c r="O267" s="6">
        <v>3.5142566781611211</v>
      </c>
      <c r="P267" s="6">
        <v>2.7549954627911832</v>
      </c>
      <c r="Q267" s="6">
        <v>3.939543120718445</v>
      </c>
      <c r="R267" s="6">
        <v>2.5903667693977273</v>
      </c>
      <c r="S267" s="6">
        <v>5.4506880299646596</v>
      </c>
      <c r="T267" s="6">
        <v>3.7188707963574097</v>
      </c>
      <c r="U267" s="12">
        <v>0</v>
      </c>
      <c r="V267" s="6">
        <v>2.3579652245103211</v>
      </c>
      <c r="W267" s="6">
        <v>4.0459856648287813</v>
      </c>
      <c r="X267" s="6">
        <v>4.3600458713183263</v>
      </c>
      <c r="Y267" s="6">
        <v>3.6592348927063987</v>
      </c>
      <c r="Z267" s="6">
        <v>4.2461747491124289</v>
      </c>
      <c r="AA267" s="6">
        <v>3.0248966924508394</v>
      </c>
      <c r="AB267" s="6">
        <f t="shared" si="98"/>
        <v>2.8879058156387303</v>
      </c>
    </row>
    <row r="268" spans="8:28" x14ac:dyDescent="0.25">
      <c r="H268" t="s">
        <v>38</v>
      </c>
      <c r="I268" s="14">
        <v>5.1826634079399749</v>
      </c>
      <c r="J268" s="6">
        <v>2.5709920264364867</v>
      </c>
      <c r="K268" s="6">
        <v>4.0484564959994325</v>
      </c>
      <c r="L268" s="6">
        <v>4.8218253804964792</v>
      </c>
      <c r="M268" s="6">
        <v>3.3481338085566432</v>
      </c>
      <c r="N268" s="6">
        <v>4.0583247775406068</v>
      </c>
      <c r="O268" s="6">
        <v>2.9580398915498076</v>
      </c>
      <c r="P268" s="6">
        <v>2.951270912674739</v>
      </c>
      <c r="Q268" s="6">
        <v>3.5637059362410892</v>
      </c>
      <c r="R268" s="6">
        <v>3.0049958402633448</v>
      </c>
      <c r="S268" s="6">
        <v>5.7922361830298303</v>
      </c>
      <c r="T268" s="6">
        <v>4.7780749261601159</v>
      </c>
      <c r="U268" s="6">
        <v>2.3579652245103211</v>
      </c>
      <c r="V268" s="12">
        <v>0</v>
      </c>
      <c r="W268" s="6">
        <v>2.5903667693977219</v>
      </c>
      <c r="X268" s="6">
        <v>3.4942810419312251</v>
      </c>
      <c r="Y268" s="6">
        <v>3.1480152477394401</v>
      </c>
      <c r="Z268" s="6">
        <v>4.1892720131306831</v>
      </c>
      <c r="AA268" s="6">
        <v>2.3345235059857505</v>
      </c>
      <c r="AB268" s="6">
        <f t="shared" si="98"/>
        <v>3.2218007387174024</v>
      </c>
    </row>
    <row r="269" spans="8:28" x14ac:dyDescent="0.25">
      <c r="H269" t="s">
        <v>39</v>
      </c>
      <c r="I269" s="14">
        <v>3.0512292604784736</v>
      </c>
      <c r="J269" s="6">
        <v>1.2409673645990822</v>
      </c>
      <c r="K269" s="6">
        <v>1.9748417658131523</v>
      </c>
      <c r="L269" s="6">
        <v>2.4331050121192925</v>
      </c>
      <c r="M269" s="6">
        <v>1.3490737563232065</v>
      </c>
      <c r="N269" s="6">
        <v>2.2494443758404006</v>
      </c>
      <c r="O269" s="6">
        <v>2.0199009876724152</v>
      </c>
      <c r="P269" s="6">
        <v>2.5573423705088825</v>
      </c>
      <c r="Q269" s="6">
        <v>1.8466185312619345</v>
      </c>
      <c r="R269" s="6">
        <v>2.9999999999999969</v>
      </c>
      <c r="S269" s="6">
        <v>4.5387222871640862</v>
      </c>
      <c r="T269" s="6">
        <v>4.3680659335683121</v>
      </c>
      <c r="U269" s="6">
        <v>4.0459856648287813</v>
      </c>
      <c r="V269" s="6">
        <v>2.5903667693977219</v>
      </c>
      <c r="W269" s="12">
        <v>0</v>
      </c>
      <c r="X269" s="6">
        <v>1.3784048752090197</v>
      </c>
      <c r="Y269" s="6">
        <v>1.8627936010197159</v>
      </c>
      <c r="Z269" s="6">
        <v>2.672077843177477</v>
      </c>
      <c r="AA269" s="6">
        <v>2.6419689627245777</v>
      </c>
      <c r="AB269" s="6">
        <f t="shared" si="98"/>
        <v>2.5357444666211921</v>
      </c>
    </row>
    <row r="270" spans="8:28" x14ac:dyDescent="0.25">
      <c r="H270" t="s">
        <v>40</v>
      </c>
      <c r="I270" s="14">
        <v>2.5980762113533196</v>
      </c>
      <c r="J270" s="6">
        <v>1.3856406460551005</v>
      </c>
      <c r="K270" s="6">
        <v>1.8708286933869722</v>
      </c>
      <c r="L270" s="6">
        <v>2.1540659228538064</v>
      </c>
      <c r="M270" s="6">
        <v>1.2529964086141658</v>
      </c>
      <c r="N270" s="6">
        <v>1.6062378404209043</v>
      </c>
      <c r="O270" s="6">
        <v>2.2671568097509263</v>
      </c>
      <c r="P270" s="6">
        <v>2.5729360660537197</v>
      </c>
      <c r="Q270" s="6">
        <v>1.2288205727444501</v>
      </c>
      <c r="R270" s="6">
        <v>3.2310988842807</v>
      </c>
      <c r="S270" s="6">
        <v>4.1158231254513353</v>
      </c>
      <c r="T270" s="6">
        <v>3.9924929555354285</v>
      </c>
      <c r="U270" s="6">
        <v>4.3600458713183263</v>
      </c>
      <c r="V270" s="6">
        <v>3.4942810419312251</v>
      </c>
      <c r="W270" s="6">
        <v>1.3784048752090197</v>
      </c>
      <c r="X270" s="12">
        <v>0</v>
      </c>
      <c r="Y270" s="6">
        <v>1.813835714721705</v>
      </c>
      <c r="Z270" s="6">
        <v>2.1771541057077255</v>
      </c>
      <c r="AA270" s="6">
        <v>2.9933259094191511</v>
      </c>
      <c r="AB270" s="6">
        <f t="shared" si="98"/>
        <v>2.4392621835300932</v>
      </c>
    </row>
    <row r="271" spans="8:28" x14ac:dyDescent="0.25">
      <c r="H271" t="s">
        <v>56</v>
      </c>
      <c r="I271" s="14">
        <v>3.5468295701936423</v>
      </c>
      <c r="J271" s="6">
        <v>1.5620499351813326</v>
      </c>
      <c r="K271" s="6">
        <v>2.4637369989509836</v>
      </c>
      <c r="L271" s="6">
        <v>3.217141588429087</v>
      </c>
      <c r="M271" s="6">
        <v>2.1817424229271434</v>
      </c>
      <c r="N271" s="6">
        <v>2.7568097504180473</v>
      </c>
      <c r="O271" s="6">
        <v>2.0223748416156719</v>
      </c>
      <c r="P271" s="6">
        <v>1.8193405398660241</v>
      </c>
      <c r="Q271" s="6">
        <v>1.4071247279470327</v>
      </c>
      <c r="R271" s="6">
        <v>2.6153393661244029</v>
      </c>
      <c r="S271" s="6">
        <v>3.8301436004411111</v>
      </c>
      <c r="T271" s="6">
        <v>3.0610455730027932</v>
      </c>
      <c r="U271" s="6">
        <v>3.6592348927063987</v>
      </c>
      <c r="V271" s="6">
        <v>3.1480152477394401</v>
      </c>
      <c r="W271" s="6">
        <v>1.8627936010197159</v>
      </c>
      <c r="X271" s="6">
        <v>1.813835714721705</v>
      </c>
      <c r="Y271" s="12">
        <v>0</v>
      </c>
      <c r="Z271" s="6">
        <v>1.857417562100673</v>
      </c>
      <c r="AA271" s="6">
        <v>2.3323807579381208</v>
      </c>
      <c r="AB271" s="6">
        <f t="shared" si="98"/>
        <v>1.5459624833740313</v>
      </c>
    </row>
    <row r="272" spans="8:28" x14ac:dyDescent="0.25">
      <c r="H272" t="s">
        <v>44</v>
      </c>
      <c r="I272" s="14">
        <v>2.7477263328068191</v>
      </c>
      <c r="J272" s="6">
        <v>1.8439088914585786</v>
      </c>
      <c r="K272" s="6">
        <v>2.3151673805580431</v>
      </c>
      <c r="L272" s="6">
        <v>3.0033314835362428</v>
      </c>
      <c r="M272" s="6">
        <v>2.3895606290697047</v>
      </c>
      <c r="N272" s="6">
        <v>2.0396078054371132</v>
      </c>
      <c r="O272" s="6">
        <v>2.8530685235374236</v>
      </c>
      <c r="P272" s="6">
        <v>2.5495097567963922</v>
      </c>
      <c r="Q272" s="6">
        <v>1.4933184523068124</v>
      </c>
      <c r="R272" s="6">
        <v>2.8142494558940592</v>
      </c>
      <c r="S272" s="6">
        <v>3.364520768252143</v>
      </c>
      <c r="T272" s="6">
        <v>3.0430248109405897</v>
      </c>
      <c r="U272" s="6">
        <v>4.2461747491124289</v>
      </c>
      <c r="V272" s="6">
        <v>4.1892720131306831</v>
      </c>
      <c r="W272" s="6">
        <v>2.672077843177477</v>
      </c>
      <c r="X272" s="6">
        <v>2.1771541057077255</v>
      </c>
      <c r="Y272" s="6">
        <v>1.857417562100673</v>
      </c>
      <c r="Z272" s="12">
        <v>0</v>
      </c>
      <c r="AA272" s="6">
        <v>3.2863353450310004</v>
      </c>
      <c r="AB272" s="6">
        <f t="shared" si="98"/>
        <v>1.8574175621006725</v>
      </c>
    </row>
    <row r="273" spans="8:29" x14ac:dyDescent="0.25">
      <c r="H273" t="s">
        <v>46</v>
      </c>
      <c r="I273" s="14">
        <v>5.0507425196697584</v>
      </c>
      <c r="J273" s="6">
        <v>2.3237900077244507</v>
      </c>
      <c r="K273" s="6">
        <v>3.8392707640904917</v>
      </c>
      <c r="L273" s="6">
        <v>4.4294469180700222</v>
      </c>
      <c r="M273" s="6">
        <v>3.4539832078341073</v>
      </c>
      <c r="N273" s="6">
        <v>3.6083237105337456</v>
      </c>
      <c r="O273" s="6">
        <v>3.1240998703626648</v>
      </c>
      <c r="P273" s="6">
        <v>3.016620625799673</v>
      </c>
      <c r="Q273" s="6">
        <v>2.9444863728670914</v>
      </c>
      <c r="R273" s="6">
        <v>2.0880613017821141</v>
      </c>
      <c r="S273" s="6">
        <v>5.1439284598446759</v>
      </c>
      <c r="T273" s="6">
        <v>4.190465367951397</v>
      </c>
      <c r="U273" s="6">
        <v>3.0248966924508394</v>
      </c>
      <c r="V273" s="6">
        <v>2.3345235059857505</v>
      </c>
      <c r="W273" s="6">
        <v>2.6419689627245777</v>
      </c>
      <c r="X273" s="6">
        <v>2.9933259094191511</v>
      </c>
      <c r="Y273" s="6">
        <v>2.3323807579381208</v>
      </c>
      <c r="Z273" s="6">
        <v>3.2863353450310004</v>
      </c>
      <c r="AA273" s="12">
        <v>0</v>
      </c>
      <c r="AB273" s="6">
        <f t="shared" si="98"/>
        <v>2.5903667693977304</v>
      </c>
    </row>
    <row r="274" spans="8:29" x14ac:dyDescent="0.25">
      <c r="H274" t="s">
        <v>59</v>
      </c>
      <c r="I274" s="14">
        <v>3.4727510708370684</v>
      </c>
      <c r="J274" s="6">
        <v>1.6093476939431104</v>
      </c>
      <c r="K274" s="6">
        <v>2.5748786379167456</v>
      </c>
      <c r="L274" s="6">
        <v>3.5142566781611175</v>
      </c>
      <c r="M274" s="6">
        <v>2.3194827009486385</v>
      </c>
      <c r="N274" s="6">
        <v>2.9715315916207272</v>
      </c>
      <c r="O274" s="6">
        <v>2.0904544960366911</v>
      </c>
      <c r="P274" s="6">
        <v>1.4106735979665879</v>
      </c>
      <c r="Q274" s="6">
        <v>1.7435595774162733</v>
      </c>
      <c r="R274" s="6">
        <v>2.03224014329016</v>
      </c>
      <c r="S274" s="6">
        <v>3.4394767043839667</v>
      </c>
      <c r="T274" s="6">
        <v>2.3895606290697073</v>
      </c>
      <c r="U274" s="6">
        <v>2.8879058156387303</v>
      </c>
      <c r="V274" s="6">
        <v>3.2218007387174024</v>
      </c>
      <c r="W274" s="6">
        <v>2.5357444666211921</v>
      </c>
      <c r="X274" s="6">
        <v>2.4392621835300932</v>
      </c>
      <c r="Y274" s="6">
        <v>1.5459624833740313</v>
      </c>
      <c r="Z274" s="6">
        <v>1.8574175621006725</v>
      </c>
      <c r="AA274" s="6">
        <v>2.5903667693977304</v>
      </c>
      <c r="AB274" s="12">
        <v>0</v>
      </c>
    </row>
    <row r="277" spans="8:29" x14ac:dyDescent="0.25">
      <c r="H277" t="s">
        <v>50</v>
      </c>
      <c r="I277" s="1" t="s">
        <v>54</v>
      </c>
      <c r="J277" s="1" t="s">
        <v>22</v>
      </c>
      <c r="K277" s="1" t="s">
        <v>58</v>
      </c>
      <c r="L277" s="1" t="s">
        <v>24</v>
      </c>
      <c r="M277" s="1" t="s">
        <v>53</v>
      </c>
      <c r="N277" s="1" t="s">
        <v>27</v>
      </c>
      <c r="O277" s="1" t="s">
        <v>60</v>
      </c>
      <c r="P277" s="1" t="s">
        <v>52</v>
      </c>
      <c r="Q277" s="1" t="s">
        <v>57</v>
      </c>
      <c r="R277" s="1" t="s">
        <v>35</v>
      </c>
      <c r="S277" s="1" t="s">
        <v>36</v>
      </c>
      <c r="T277" s="1" t="s">
        <v>37</v>
      </c>
      <c r="U277" s="1" t="s">
        <v>38</v>
      </c>
      <c r="V277" s="1" t="s">
        <v>39</v>
      </c>
      <c r="W277" s="1" t="s">
        <v>40</v>
      </c>
      <c r="X277" s="1" t="s">
        <v>56</v>
      </c>
      <c r="Y277" s="1" t="s">
        <v>44</v>
      </c>
      <c r="Z277" s="1" t="s">
        <v>46</v>
      </c>
      <c r="AA277" s="1" t="s">
        <v>59</v>
      </c>
    </row>
    <row r="278" spans="8:29" x14ac:dyDescent="0.25">
      <c r="H278" t="s">
        <v>54</v>
      </c>
      <c r="I278" s="12">
        <v>0</v>
      </c>
      <c r="J278" s="6">
        <v>3.1606961258558233</v>
      </c>
      <c r="K278" s="6">
        <v>1.7860571099491787</v>
      </c>
      <c r="L278" s="6">
        <v>1.5652475842498506</v>
      </c>
      <c r="M278" s="6">
        <v>2.9308701779505713</v>
      </c>
      <c r="N278" s="6">
        <v>3.1288975694324059</v>
      </c>
      <c r="O278" s="6">
        <f>MAX(O255,P255)</f>
        <v>3.1606961258558224</v>
      </c>
      <c r="P278" s="6">
        <v>2.336664289109585</v>
      </c>
      <c r="Q278" s="6">
        <v>4.9061186288144336</v>
      </c>
      <c r="R278" s="6">
        <v>3.0116440692751163</v>
      </c>
      <c r="S278" s="6">
        <v>3.9408120990476103</v>
      </c>
      <c r="T278" s="6">
        <v>5.7166423711825836</v>
      </c>
      <c r="U278" s="6">
        <v>5.1826634079399749</v>
      </c>
      <c r="V278" s="6">
        <v>3.0512292604784736</v>
      </c>
      <c r="W278" s="6">
        <v>2.5980762113533196</v>
      </c>
      <c r="X278" s="6">
        <v>3.5468295701936423</v>
      </c>
      <c r="Y278" s="6">
        <v>2.7477263328068191</v>
      </c>
      <c r="Z278" s="6">
        <v>5.0507425196697584</v>
      </c>
      <c r="AA278" s="6">
        <v>3.4727510708370684</v>
      </c>
      <c r="AC278" s="6">
        <f>MIN(J278:AA278,K279:AA279,L280:AA280,M281:AA281,N282:AA282,O283:AA283,P284:AA284,Q285:AA285,R286:AA286,S287:AA287,T288:AA288,U289:AA289,V290:AA290,W291:AA291,X292:AA292,Y293:AA293,Z294,AA294,AA295)</f>
        <v>1.2288205727444501</v>
      </c>
    </row>
    <row r="279" spans="8:29" x14ac:dyDescent="0.25">
      <c r="H279" t="s">
        <v>22</v>
      </c>
      <c r="I279" s="14">
        <v>3.1606961258558233</v>
      </c>
      <c r="J279" s="12">
        <v>0</v>
      </c>
      <c r="K279" s="6">
        <v>2.2583179581272437</v>
      </c>
      <c r="L279" s="6">
        <v>3.0099833886584846</v>
      </c>
      <c r="M279" s="6">
        <v>2.1213203435596424</v>
      </c>
      <c r="N279" s="6">
        <v>1.6911534525287792</v>
      </c>
      <c r="O279" s="6">
        <f t="shared" ref="O279:O283" si="99">MAX(O256,P256)</f>
        <v>2.1725560982400451</v>
      </c>
      <c r="P279" s="6">
        <v>1.2609520212918501</v>
      </c>
      <c r="Q279" s="6">
        <v>2.0639767440550294</v>
      </c>
      <c r="R279" s="6">
        <v>4.3104524124504611</v>
      </c>
      <c r="S279" s="6">
        <v>3.7094473981982845</v>
      </c>
      <c r="T279" s="6">
        <v>3.3451457367355473</v>
      </c>
      <c r="U279" s="6">
        <v>2.5709920264364867</v>
      </c>
      <c r="V279" s="6">
        <v>1.2409673645990822</v>
      </c>
      <c r="W279" s="6">
        <v>1.3856406460551005</v>
      </c>
      <c r="X279" s="6">
        <v>1.5620499351813326</v>
      </c>
      <c r="Y279" s="6">
        <v>1.8439088914585786</v>
      </c>
      <c r="Z279" s="6">
        <v>2.3237900077244507</v>
      </c>
      <c r="AA279" s="6">
        <v>1.6093476939431104</v>
      </c>
    </row>
    <row r="280" spans="8:29" x14ac:dyDescent="0.25">
      <c r="H280" t="s">
        <v>58</v>
      </c>
      <c r="I280" s="14">
        <v>1.7860571099491787</v>
      </c>
      <c r="J280" s="6">
        <v>2.2583179581272437</v>
      </c>
      <c r="K280" s="12">
        <v>0</v>
      </c>
      <c r="L280" s="6">
        <v>1.3820274961085275</v>
      </c>
      <c r="M280" s="6">
        <v>2.2803508501982739</v>
      </c>
      <c r="N280" s="6">
        <v>2.8460498941515433</v>
      </c>
      <c r="O280" s="6">
        <f t="shared" si="99"/>
        <v>2.7676705006196101</v>
      </c>
      <c r="P280" s="6">
        <v>1.5198684153570616</v>
      </c>
      <c r="Q280" s="6">
        <v>3.9191835884530852</v>
      </c>
      <c r="R280" s="6">
        <v>3.6027767069303627</v>
      </c>
      <c r="S280" s="6">
        <v>3.9774363602702709</v>
      </c>
      <c r="T280" s="6">
        <v>4.9325449820554104</v>
      </c>
      <c r="U280" s="6">
        <v>4.0484564959994325</v>
      </c>
      <c r="V280" s="6">
        <v>1.9748417658131523</v>
      </c>
      <c r="W280" s="6">
        <v>1.8708286933869722</v>
      </c>
      <c r="X280" s="6">
        <v>2.4637369989509836</v>
      </c>
      <c r="Y280" s="6">
        <v>2.3151673805580431</v>
      </c>
      <c r="Z280" s="6">
        <v>3.8392707640904917</v>
      </c>
      <c r="AA280" s="6">
        <v>2.5748786379167456</v>
      </c>
    </row>
    <row r="281" spans="8:29" x14ac:dyDescent="0.25">
      <c r="H281" t="s">
        <v>24</v>
      </c>
      <c r="I281" s="14">
        <v>1.5652475842498506</v>
      </c>
      <c r="J281" s="6">
        <v>3.0099833886584846</v>
      </c>
      <c r="K281" s="6">
        <v>1.3820274961085275</v>
      </c>
      <c r="L281" s="12">
        <v>0</v>
      </c>
      <c r="M281" s="6">
        <v>3.3256578296631791</v>
      </c>
      <c r="N281" s="6">
        <v>3.1559467676119031</v>
      </c>
      <c r="O281" s="6">
        <f t="shared" si="99"/>
        <v>3.3256578296631791</v>
      </c>
      <c r="P281" s="6">
        <v>2.3173260452512916</v>
      </c>
      <c r="Q281" s="6">
        <v>4.8311489316724678</v>
      </c>
      <c r="R281" s="6">
        <v>3.4322004603460994</v>
      </c>
      <c r="S281" s="6">
        <v>4.3931765272977623</v>
      </c>
      <c r="T281" s="6">
        <v>5.8077534382926448</v>
      </c>
      <c r="U281" s="6">
        <v>4.8218253804964792</v>
      </c>
      <c r="V281" s="6">
        <v>2.4331050121192925</v>
      </c>
      <c r="W281" s="6">
        <v>2.1540659228538064</v>
      </c>
      <c r="X281" s="6">
        <v>3.217141588429087</v>
      </c>
      <c r="Y281" s="6">
        <v>3.0033314835362428</v>
      </c>
      <c r="Z281" s="6">
        <v>4.4294469180700222</v>
      </c>
      <c r="AA281" s="6">
        <v>3.5142566781611175</v>
      </c>
    </row>
    <row r="282" spans="8:29" x14ac:dyDescent="0.25">
      <c r="H282" t="s">
        <v>53</v>
      </c>
      <c r="I282" s="14">
        <v>2.9308701779505713</v>
      </c>
      <c r="J282" s="6">
        <v>2.1213203435596424</v>
      </c>
      <c r="K282" s="6">
        <v>2.2803508501982739</v>
      </c>
      <c r="L282" s="6">
        <v>3.3256578296631791</v>
      </c>
      <c r="M282" s="12">
        <v>0</v>
      </c>
      <c r="N282" s="6">
        <v>2.095232683975699</v>
      </c>
      <c r="O282" s="6">
        <f t="shared" si="99"/>
        <v>2.222611077089288</v>
      </c>
      <c r="P282" s="6">
        <v>1.4212670403551877</v>
      </c>
      <c r="Q282" s="6">
        <v>3.3719430600174709</v>
      </c>
      <c r="R282" s="6">
        <v>3.9025632602175713</v>
      </c>
      <c r="S282" s="6">
        <v>3.8613469152615676</v>
      </c>
      <c r="T282" s="6">
        <v>4.1665333311999309</v>
      </c>
      <c r="U282" s="6">
        <v>3.3481338085566432</v>
      </c>
      <c r="V282" s="6">
        <v>1.3490737563232065</v>
      </c>
      <c r="W282" s="6">
        <v>1.2529964086141658</v>
      </c>
      <c r="X282" s="6">
        <v>2.1817424229271434</v>
      </c>
      <c r="Y282" s="6">
        <v>2.3895606290697047</v>
      </c>
      <c r="Z282" s="6">
        <v>3.4539832078341073</v>
      </c>
      <c r="AA282" s="6">
        <v>2.3194827009486385</v>
      </c>
    </row>
    <row r="283" spans="8:29" x14ac:dyDescent="0.25">
      <c r="H283" t="s">
        <v>27</v>
      </c>
      <c r="I283" s="14">
        <v>3.1288975694324059</v>
      </c>
      <c r="J283" s="6">
        <v>1.6911534525287792</v>
      </c>
      <c r="K283" s="6">
        <v>2.8460498941515433</v>
      </c>
      <c r="L283" s="6">
        <v>3.1559467676119031</v>
      </c>
      <c r="M283" s="6">
        <v>2.095232683975699</v>
      </c>
      <c r="N283" s="12">
        <v>0</v>
      </c>
      <c r="O283" s="6">
        <f t="shared" si="99"/>
        <v>3.475629439396557</v>
      </c>
      <c r="P283" s="6">
        <v>1.894729532149646</v>
      </c>
      <c r="Q283" s="6">
        <v>3.319638534539568</v>
      </c>
      <c r="R283" s="6">
        <v>4.9457052075512946</v>
      </c>
      <c r="S283" s="6">
        <v>4.6454278597347773</v>
      </c>
      <c r="T283" s="6">
        <v>4.7381430961928546</v>
      </c>
      <c r="U283" s="6">
        <v>4.0583247775406068</v>
      </c>
      <c r="V283" s="6">
        <v>2.2494443758404006</v>
      </c>
      <c r="W283" s="6">
        <v>1.6062378404209043</v>
      </c>
      <c r="X283" s="6">
        <v>2.7568097504180473</v>
      </c>
      <c r="Y283" s="6">
        <v>2.0396078054371132</v>
      </c>
      <c r="Z283" s="6">
        <v>3.6083237105337456</v>
      </c>
      <c r="AA283" s="6">
        <v>2.9715315916207272</v>
      </c>
    </row>
    <row r="284" spans="8:29" x14ac:dyDescent="0.25">
      <c r="H284" t="s">
        <v>60</v>
      </c>
      <c r="I284" s="14">
        <v>3.1606961258558224</v>
      </c>
      <c r="J284" s="6">
        <v>2.1725560982400451</v>
      </c>
      <c r="K284" s="6">
        <v>2.7676705006196101</v>
      </c>
      <c r="L284" s="6">
        <v>3.3256578296631791</v>
      </c>
      <c r="M284" s="6">
        <v>2.222611077089288</v>
      </c>
      <c r="N284" s="6">
        <v>3.475629439396557</v>
      </c>
      <c r="O284" s="12">
        <v>0</v>
      </c>
      <c r="P284" s="6">
        <v>2.0174241001832027</v>
      </c>
      <c r="Q284" s="6">
        <v>3.2093613071762452</v>
      </c>
      <c r="R284" s="6">
        <v>3.0822070014844885</v>
      </c>
      <c r="S284" s="6">
        <v>2.8809720581775919</v>
      </c>
      <c r="T284" s="6">
        <v>3.5142566781611211</v>
      </c>
      <c r="U284" s="6">
        <v>2.9580398915498076</v>
      </c>
      <c r="V284" s="6">
        <v>2.5573423705088825</v>
      </c>
      <c r="W284" s="6">
        <v>2.5729360660537197</v>
      </c>
      <c r="X284" s="6">
        <v>2.0223748416156719</v>
      </c>
      <c r="Y284" s="6">
        <v>2.8530685235374236</v>
      </c>
      <c r="Z284" s="6">
        <v>3.1240998703626648</v>
      </c>
      <c r="AA284" s="6">
        <v>2.0904544960366911</v>
      </c>
    </row>
    <row r="285" spans="8:29" x14ac:dyDescent="0.25">
      <c r="H285" t="s">
        <v>52</v>
      </c>
      <c r="I285" s="14">
        <v>2.336664289109585</v>
      </c>
      <c r="J285" s="6">
        <v>1.2609520212918501</v>
      </c>
      <c r="K285" s="6">
        <v>1.5198684153570616</v>
      </c>
      <c r="L285" s="6">
        <v>2.3173260452512916</v>
      </c>
      <c r="M285" s="6">
        <v>1.4212670403551877</v>
      </c>
      <c r="N285" s="6">
        <v>1.894729532149646</v>
      </c>
      <c r="O285" s="6">
        <f>MAX(O263,P263)</f>
        <v>2.0174241001832027</v>
      </c>
      <c r="P285" s="12">
        <v>0</v>
      </c>
      <c r="Q285" s="6">
        <v>2.7730849247724128</v>
      </c>
      <c r="R285" s="6">
        <v>3.63455636907725</v>
      </c>
      <c r="S285" s="6">
        <v>3.4073450074801706</v>
      </c>
      <c r="T285" s="6">
        <v>3.939543120718445</v>
      </c>
      <c r="U285" s="6">
        <v>3.5637059362410892</v>
      </c>
      <c r="V285" s="6">
        <v>1.8466185312619345</v>
      </c>
      <c r="W285" s="13">
        <v>1.2288205727444501</v>
      </c>
      <c r="X285" s="6">
        <v>1.4071247279470327</v>
      </c>
      <c r="Y285" s="6">
        <v>1.4933184523068124</v>
      </c>
      <c r="Z285" s="6">
        <v>2.9444863728670914</v>
      </c>
      <c r="AA285" s="6">
        <v>1.7435595774162733</v>
      </c>
    </row>
    <row r="286" spans="8:29" x14ac:dyDescent="0.25">
      <c r="H286" t="s">
        <v>57</v>
      </c>
      <c r="I286" s="14">
        <v>4.9061186288144336</v>
      </c>
      <c r="J286" s="6">
        <v>2.0639767440550294</v>
      </c>
      <c r="K286" s="6">
        <v>3.9191835884530852</v>
      </c>
      <c r="L286" s="6">
        <v>4.8311489316724678</v>
      </c>
      <c r="M286" s="6">
        <v>3.3719430600174709</v>
      </c>
      <c r="N286" s="6">
        <v>3.319638534539568</v>
      </c>
      <c r="O286" s="6">
        <f t="shared" ref="O286:O296" si="100">MAX(O264,P264)</f>
        <v>3.2093613071762452</v>
      </c>
      <c r="P286" s="6">
        <v>2.7730849247724128</v>
      </c>
      <c r="Q286" s="12">
        <v>0</v>
      </c>
      <c r="R286" s="6">
        <v>5.0139804546886717</v>
      </c>
      <c r="S286" s="6">
        <v>3.6193922141707731</v>
      </c>
      <c r="T286" s="6">
        <v>2.5903667693977273</v>
      </c>
      <c r="U286" s="6">
        <v>3.0049958402633448</v>
      </c>
      <c r="V286" s="6">
        <v>2.9999999999999969</v>
      </c>
      <c r="W286" s="6">
        <v>3.2310988842807</v>
      </c>
      <c r="X286" s="6">
        <v>2.6153393661244029</v>
      </c>
      <c r="Y286" s="6">
        <v>2.8142494558940592</v>
      </c>
      <c r="Z286" s="6">
        <v>2.0880613017821141</v>
      </c>
      <c r="AA286" s="6">
        <v>2.03224014329016</v>
      </c>
    </row>
    <row r="287" spans="8:29" x14ac:dyDescent="0.25">
      <c r="H287" t="s">
        <v>35</v>
      </c>
      <c r="I287" s="14">
        <v>3.0116440692751163</v>
      </c>
      <c r="J287" s="6">
        <v>4.3104524124504611</v>
      </c>
      <c r="K287" s="6">
        <v>3.6027767069303627</v>
      </c>
      <c r="L287" s="6">
        <v>3.4322004603460994</v>
      </c>
      <c r="M287" s="6">
        <v>3.9025632602175713</v>
      </c>
      <c r="N287" s="6">
        <v>4.9457052075512946</v>
      </c>
      <c r="O287" s="6">
        <f t="shared" si="100"/>
        <v>3.0822070014844885</v>
      </c>
      <c r="P287" s="6">
        <v>3.63455636907725</v>
      </c>
      <c r="Q287" s="6">
        <v>5.0139804546886717</v>
      </c>
      <c r="R287" s="12">
        <v>0</v>
      </c>
      <c r="S287" s="6">
        <v>2.1213203435596464</v>
      </c>
      <c r="T287" s="6">
        <v>5.4506880299646596</v>
      </c>
      <c r="U287" s="6">
        <v>5.7922361830298303</v>
      </c>
      <c r="V287" s="6">
        <v>4.5387222871640862</v>
      </c>
      <c r="W287" s="6">
        <v>4.1158231254513353</v>
      </c>
      <c r="X287" s="6">
        <v>3.8301436004411111</v>
      </c>
      <c r="Y287" s="6">
        <v>3.364520768252143</v>
      </c>
      <c r="Z287" s="6">
        <v>5.1439284598446759</v>
      </c>
      <c r="AA287" s="6">
        <v>3.4394767043839667</v>
      </c>
    </row>
    <row r="288" spans="8:29" x14ac:dyDescent="0.25">
      <c r="H288" t="s">
        <v>36</v>
      </c>
      <c r="I288" s="14">
        <v>3.9408120990476103</v>
      </c>
      <c r="J288" s="6">
        <v>3.7094473981982845</v>
      </c>
      <c r="K288" s="6">
        <v>3.9774363602702709</v>
      </c>
      <c r="L288" s="6">
        <v>4.3931765272977623</v>
      </c>
      <c r="M288" s="6">
        <v>3.8613469152615676</v>
      </c>
      <c r="N288" s="6">
        <v>4.6454278597347773</v>
      </c>
      <c r="O288" s="6">
        <f t="shared" si="100"/>
        <v>2.8809720581775919</v>
      </c>
      <c r="P288" s="6">
        <v>3.4073450074801706</v>
      </c>
      <c r="Q288" s="6">
        <v>3.6193922141707731</v>
      </c>
      <c r="R288" s="6">
        <v>2.1213203435596464</v>
      </c>
      <c r="S288" s="12">
        <v>0</v>
      </c>
      <c r="T288" s="6">
        <v>3.7188707963574097</v>
      </c>
      <c r="U288" s="6">
        <v>4.7780749261601159</v>
      </c>
      <c r="V288" s="6">
        <v>4.3680659335683121</v>
      </c>
      <c r="W288" s="6">
        <v>3.9924929555354285</v>
      </c>
      <c r="X288" s="6">
        <v>3.0610455730027932</v>
      </c>
      <c r="Y288" s="6">
        <v>3.0430248109405897</v>
      </c>
      <c r="Z288" s="6">
        <v>4.190465367951397</v>
      </c>
      <c r="AA288" s="6">
        <v>2.3895606290697073</v>
      </c>
    </row>
    <row r="289" spans="8:28" x14ac:dyDescent="0.25">
      <c r="H289" t="s">
        <v>37</v>
      </c>
      <c r="I289" s="14">
        <v>5.7166423711825836</v>
      </c>
      <c r="J289" s="6">
        <v>3.3451457367355473</v>
      </c>
      <c r="K289" s="6">
        <v>4.9325449820554104</v>
      </c>
      <c r="L289" s="6">
        <v>5.8077534382926448</v>
      </c>
      <c r="M289" s="6">
        <v>4.1665333311999309</v>
      </c>
      <c r="N289" s="6">
        <v>4.7381430961928546</v>
      </c>
      <c r="O289" s="6">
        <f t="shared" si="100"/>
        <v>3.5142566781611211</v>
      </c>
      <c r="P289" s="6">
        <v>3.939543120718445</v>
      </c>
      <c r="Q289" s="6">
        <v>2.5903667693977273</v>
      </c>
      <c r="R289" s="6">
        <v>5.4506880299646596</v>
      </c>
      <c r="S289" s="6">
        <v>3.7188707963574097</v>
      </c>
      <c r="T289" s="12">
        <v>0</v>
      </c>
      <c r="U289" s="6">
        <v>2.3579652245103211</v>
      </c>
      <c r="V289" s="6">
        <v>4.0459856648287813</v>
      </c>
      <c r="W289" s="6">
        <v>4.3600458713183263</v>
      </c>
      <c r="X289" s="6">
        <v>3.6592348927063987</v>
      </c>
      <c r="Y289" s="6">
        <v>4.2461747491124289</v>
      </c>
      <c r="Z289" s="6">
        <v>3.0248966924508394</v>
      </c>
      <c r="AA289" s="6">
        <v>2.8879058156387303</v>
      </c>
    </row>
    <row r="290" spans="8:28" x14ac:dyDescent="0.25">
      <c r="H290" t="s">
        <v>38</v>
      </c>
      <c r="I290" s="14">
        <v>5.1826634079399749</v>
      </c>
      <c r="J290" s="6">
        <v>2.5709920264364867</v>
      </c>
      <c r="K290" s="6">
        <v>4.0484564959994325</v>
      </c>
      <c r="L290" s="6">
        <v>4.8218253804964792</v>
      </c>
      <c r="M290" s="6">
        <v>3.3481338085566432</v>
      </c>
      <c r="N290" s="6">
        <v>4.0583247775406068</v>
      </c>
      <c r="O290" s="6">
        <f t="shared" si="100"/>
        <v>2.9580398915498076</v>
      </c>
      <c r="P290" s="6">
        <v>3.5637059362410892</v>
      </c>
      <c r="Q290" s="6">
        <v>3.0049958402633448</v>
      </c>
      <c r="R290" s="6">
        <v>5.7922361830298303</v>
      </c>
      <c r="S290" s="6">
        <v>4.7780749261601159</v>
      </c>
      <c r="T290" s="6">
        <v>2.3579652245103211</v>
      </c>
      <c r="U290" s="12">
        <v>0</v>
      </c>
      <c r="V290" s="6">
        <v>2.5903667693977219</v>
      </c>
      <c r="W290" s="6">
        <v>3.4942810419312251</v>
      </c>
      <c r="X290" s="6">
        <v>3.1480152477394401</v>
      </c>
      <c r="Y290" s="6">
        <v>4.1892720131306831</v>
      </c>
      <c r="Z290" s="6">
        <v>2.3345235059857505</v>
      </c>
      <c r="AA290" s="6">
        <v>3.2218007387174024</v>
      </c>
    </row>
    <row r="291" spans="8:28" x14ac:dyDescent="0.25">
      <c r="H291" t="s">
        <v>39</v>
      </c>
      <c r="I291" s="14">
        <v>3.0512292604784736</v>
      </c>
      <c r="J291" s="6">
        <v>1.2409673645990822</v>
      </c>
      <c r="K291" s="6">
        <v>1.9748417658131523</v>
      </c>
      <c r="L291" s="6">
        <v>2.4331050121192925</v>
      </c>
      <c r="M291" s="6">
        <v>1.3490737563232065</v>
      </c>
      <c r="N291" s="6">
        <v>2.2494443758404006</v>
      </c>
      <c r="O291" s="6">
        <f t="shared" si="100"/>
        <v>2.5573423705088825</v>
      </c>
      <c r="P291" s="6">
        <v>1.8466185312619345</v>
      </c>
      <c r="Q291" s="6">
        <v>2.9999999999999969</v>
      </c>
      <c r="R291" s="6">
        <v>4.5387222871640862</v>
      </c>
      <c r="S291" s="6">
        <v>4.3680659335683121</v>
      </c>
      <c r="T291" s="6">
        <v>4.0459856648287813</v>
      </c>
      <c r="U291" s="6">
        <v>2.5903667693977219</v>
      </c>
      <c r="V291" s="12">
        <v>0</v>
      </c>
      <c r="W291" s="6">
        <v>1.3784048752090197</v>
      </c>
      <c r="X291" s="6">
        <v>1.8627936010197159</v>
      </c>
      <c r="Y291" s="6">
        <v>2.672077843177477</v>
      </c>
      <c r="Z291" s="6">
        <v>2.6419689627245777</v>
      </c>
      <c r="AA291" s="6">
        <v>2.5357444666211921</v>
      </c>
    </row>
    <row r="292" spans="8:28" x14ac:dyDescent="0.25">
      <c r="H292" t="s">
        <v>40</v>
      </c>
      <c r="I292" s="14">
        <v>2.5980762113533196</v>
      </c>
      <c r="J292" s="6">
        <v>1.3856406460551005</v>
      </c>
      <c r="K292" s="6">
        <v>1.8708286933869722</v>
      </c>
      <c r="L292" s="6">
        <v>2.1540659228538064</v>
      </c>
      <c r="M292" s="6">
        <v>1.2529964086141658</v>
      </c>
      <c r="N292" s="6">
        <v>1.6062378404209043</v>
      </c>
      <c r="O292" s="6">
        <f t="shared" si="100"/>
        <v>2.5729360660537197</v>
      </c>
      <c r="P292" s="13">
        <v>1.2288205727444501</v>
      </c>
      <c r="Q292" s="6">
        <v>3.2310988842807</v>
      </c>
      <c r="R292" s="6">
        <v>4.1158231254513353</v>
      </c>
      <c r="S292" s="6">
        <v>3.9924929555354285</v>
      </c>
      <c r="T292" s="6">
        <v>4.3600458713183263</v>
      </c>
      <c r="U292" s="6">
        <v>3.4942810419312251</v>
      </c>
      <c r="V292" s="6">
        <v>1.3784048752090197</v>
      </c>
      <c r="W292" s="12">
        <v>0</v>
      </c>
      <c r="X292" s="6">
        <v>1.813835714721705</v>
      </c>
      <c r="Y292" s="6">
        <v>2.1771541057077255</v>
      </c>
      <c r="Z292" s="6">
        <v>2.9933259094191511</v>
      </c>
      <c r="AA292" s="6">
        <v>2.4392621835300932</v>
      </c>
    </row>
    <row r="293" spans="8:28" x14ac:dyDescent="0.25">
      <c r="H293" t="s">
        <v>56</v>
      </c>
      <c r="I293" s="14">
        <v>3.5468295701936423</v>
      </c>
      <c r="J293" s="6">
        <v>1.5620499351813326</v>
      </c>
      <c r="K293" s="6">
        <v>2.4637369989509836</v>
      </c>
      <c r="L293" s="6">
        <v>3.217141588429087</v>
      </c>
      <c r="M293" s="6">
        <v>2.1817424229271434</v>
      </c>
      <c r="N293" s="6">
        <v>2.7568097504180473</v>
      </c>
      <c r="O293" s="6">
        <f t="shared" si="100"/>
        <v>2.0223748416156719</v>
      </c>
      <c r="P293" s="6">
        <v>1.4071247279470327</v>
      </c>
      <c r="Q293" s="6">
        <v>2.6153393661244029</v>
      </c>
      <c r="R293" s="6">
        <v>3.8301436004411111</v>
      </c>
      <c r="S293" s="6">
        <v>3.0610455730027932</v>
      </c>
      <c r="T293" s="6">
        <v>3.6592348927063987</v>
      </c>
      <c r="U293" s="6">
        <v>3.1480152477394401</v>
      </c>
      <c r="V293" s="6">
        <v>1.8627936010197159</v>
      </c>
      <c r="W293" s="6">
        <v>1.813835714721705</v>
      </c>
      <c r="X293" s="12">
        <v>0</v>
      </c>
      <c r="Y293" s="6">
        <v>1.857417562100673</v>
      </c>
      <c r="Z293" s="6">
        <v>2.3323807579381208</v>
      </c>
      <c r="AA293" s="6">
        <v>1.5459624833740313</v>
      </c>
    </row>
    <row r="294" spans="8:28" x14ac:dyDescent="0.25">
      <c r="H294" t="s">
        <v>44</v>
      </c>
      <c r="I294" s="14">
        <v>2.7477263328068191</v>
      </c>
      <c r="J294" s="6">
        <v>1.8439088914585786</v>
      </c>
      <c r="K294" s="6">
        <v>2.3151673805580431</v>
      </c>
      <c r="L294" s="6">
        <v>3.0033314835362428</v>
      </c>
      <c r="M294" s="6">
        <v>2.3895606290697047</v>
      </c>
      <c r="N294" s="6">
        <v>2.0396078054371132</v>
      </c>
      <c r="O294" s="6">
        <f t="shared" si="100"/>
        <v>2.8530685235374236</v>
      </c>
      <c r="P294" s="6">
        <v>1.4933184523068124</v>
      </c>
      <c r="Q294" s="6">
        <v>2.8142494558940592</v>
      </c>
      <c r="R294" s="6">
        <v>3.364520768252143</v>
      </c>
      <c r="S294" s="6">
        <v>3.0430248109405897</v>
      </c>
      <c r="T294" s="6">
        <v>4.2461747491124289</v>
      </c>
      <c r="U294" s="6">
        <v>4.1892720131306831</v>
      </c>
      <c r="V294" s="6">
        <v>2.672077843177477</v>
      </c>
      <c r="W294" s="6">
        <v>2.1771541057077255</v>
      </c>
      <c r="X294" s="6">
        <v>1.857417562100673</v>
      </c>
      <c r="Y294" s="12">
        <v>0</v>
      </c>
      <c r="Z294" s="6">
        <v>3.2863353450310004</v>
      </c>
      <c r="AA294" s="6">
        <v>1.8574175621006725</v>
      </c>
    </row>
    <row r="295" spans="8:28" x14ac:dyDescent="0.25">
      <c r="H295" t="s">
        <v>46</v>
      </c>
      <c r="I295" s="14">
        <v>5.0507425196697584</v>
      </c>
      <c r="J295" s="6">
        <v>2.3237900077244507</v>
      </c>
      <c r="K295" s="6">
        <v>3.8392707640904917</v>
      </c>
      <c r="L295" s="6">
        <v>4.4294469180700222</v>
      </c>
      <c r="M295" s="6">
        <v>3.4539832078341073</v>
      </c>
      <c r="N295" s="6">
        <v>3.6083237105337456</v>
      </c>
      <c r="O295" s="6">
        <f t="shared" si="100"/>
        <v>3.1240998703626648</v>
      </c>
      <c r="P295" s="6">
        <v>2.9444863728670914</v>
      </c>
      <c r="Q295" s="6">
        <v>2.0880613017821141</v>
      </c>
      <c r="R295" s="6">
        <v>5.1439284598446759</v>
      </c>
      <c r="S295" s="6">
        <v>4.190465367951397</v>
      </c>
      <c r="T295" s="6">
        <v>3.0248966924508394</v>
      </c>
      <c r="U295" s="6">
        <v>2.3345235059857505</v>
      </c>
      <c r="V295" s="6">
        <v>2.6419689627245777</v>
      </c>
      <c r="W295" s="6">
        <v>2.9933259094191511</v>
      </c>
      <c r="X295" s="6">
        <v>2.3323807579381208</v>
      </c>
      <c r="Y295" s="6">
        <v>3.2863353450310004</v>
      </c>
      <c r="Z295" s="12">
        <v>0</v>
      </c>
      <c r="AA295" s="6">
        <v>2.5903667693977304</v>
      </c>
    </row>
    <row r="296" spans="8:28" x14ac:dyDescent="0.25">
      <c r="H296" t="s">
        <v>59</v>
      </c>
      <c r="I296" s="14">
        <v>3.4727510708370684</v>
      </c>
      <c r="J296" s="6">
        <v>1.6093476939431104</v>
      </c>
      <c r="K296" s="6">
        <v>2.5748786379167456</v>
      </c>
      <c r="L296" s="6">
        <v>3.5142566781611175</v>
      </c>
      <c r="M296" s="6">
        <v>2.3194827009486385</v>
      </c>
      <c r="N296" s="6">
        <v>2.9715315916207272</v>
      </c>
      <c r="O296" s="6">
        <f t="shared" si="100"/>
        <v>2.0904544960366911</v>
      </c>
      <c r="P296" s="6">
        <v>1.7435595774162733</v>
      </c>
      <c r="Q296" s="6">
        <v>2.03224014329016</v>
      </c>
      <c r="R296" s="6">
        <v>3.4394767043839667</v>
      </c>
      <c r="S296" s="6">
        <v>2.3895606290697073</v>
      </c>
      <c r="T296" s="6">
        <v>2.8879058156387303</v>
      </c>
      <c r="U296" s="6">
        <v>3.2218007387174024</v>
      </c>
      <c r="V296" s="6">
        <v>2.5357444666211921</v>
      </c>
      <c r="W296" s="6">
        <v>2.4392621835300932</v>
      </c>
      <c r="X296" s="6">
        <v>1.5459624833740313</v>
      </c>
      <c r="Y296" s="6">
        <v>1.8574175621006725</v>
      </c>
      <c r="Z296" s="6">
        <v>2.5903667693977304</v>
      </c>
      <c r="AA296" s="12">
        <v>0</v>
      </c>
    </row>
    <row r="299" spans="8:28" x14ac:dyDescent="0.25">
      <c r="H299" t="s">
        <v>50</v>
      </c>
      <c r="I299" s="1" t="s">
        <v>54</v>
      </c>
      <c r="J299" s="1" t="s">
        <v>22</v>
      </c>
      <c r="K299" s="1" t="s">
        <v>58</v>
      </c>
      <c r="L299" s="1" t="s">
        <v>24</v>
      </c>
      <c r="M299" s="1" t="s">
        <v>53</v>
      </c>
      <c r="N299" s="1" t="s">
        <v>27</v>
      </c>
      <c r="O299" s="1" t="s">
        <v>60</v>
      </c>
      <c r="P299" s="1" t="s">
        <v>61</v>
      </c>
      <c r="Q299" s="1" t="s">
        <v>57</v>
      </c>
      <c r="R299" s="1" t="s">
        <v>35</v>
      </c>
      <c r="S299" s="1" t="s">
        <v>36</v>
      </c>
      <c r="T299" s="1" t="s">
        <v>37</v>
      </c>
      <c r="U299" s="1" t="s">
        <v>38</v>
      </c>
      <c r="V299" s="1" t="s">
        <v>39</v>
      </c>
      <c r="W299" s="1" t="s">
        <v>56</v>
      </c>
      <c r="X299" s="1" t="s">
        <v>44</v>
      </c>
      <c r="Y299" s="1" t="s">
        <v>46</v>
      </c>
      <c r="Z299" s="1" t="s">
        <v>59</v>
      </c>
    </row>
    <row r="300" spans="8:28" x14ac:dyDescent="0.25">
      <c r="H300" t="s">
        <v>54</v>
      </c>
      <c r="I300" s="12">
        <v>0</v>
      </c>
      <c r="J300" s="6">
        <v>3.1606961258558233</v>
      </c>
      <c r="K300" s="6">
        <v>1.7860571099491787</v>
      </c>
      <c r="L300" s="6">
        <v>1.5652475842498506</v>
      </c>
      <c r="M300" s="6">
        <v>2.9308701779505713</v>
      </c>
      <c r="N300" s="6">
        <v>3.1288975694324059</v>
      </c>
      <c r="O300" s="6">
        <v>3.1606961258558224</v>
      </c>
      <c r="P300" s="6">
        <f>MAX(P278,W278)</f>
        <v>2.5980762113533196</v>
      </c>
      <c r="Q300" s="6">
        <v>4.9061186288144336</v>
      </c>
      <c r="R300" s="6">
        <v>3.0116440692751163</v>
      </c>
      <c r="S300" s="6">
        <v>3.9408120990476103</v>
      </c>
      <c r="T300" s="6">
        <v>5.7166423711825836</v>
      </c>
      <c r="U300" s="6">
        <v>5.1826634079399749</v>
      </c>
      <c r="V300" s="6">
        <v>3.0512292604784736</v>
      </c>
      <c r="W300" s="6">
        <v>3.5468295701936423</v>
      </c>
      <c r="X300" s="6">
        <v>2.7477263328068191</v>
      </c>
      <c r="Y300" s="6">
        <v>5.0507425196697584</v>
      </c>
      <c r="Z300" s="6">
        <v>3.4727510708370684</v>
      </c>
      <c r="AB300" s="6">
        <f>MIN(J300:Z300,K301:Z301,L302:Z302,M303:Z303,N304:Z304,O305:Z305,P306:Z306,Q307:Z307,R308:Z308,S309:Z309,T310:Z310,U311:Z311,V312:Z312,W313:Z313,X314:Z314,Z315,Y315,Z316)</f>
        <v>1.2409673645990822</v>
      </c>
    </row>
    <row r="301" spans="8:28" x14ac:dyDescent="0.25">
      <c r="H301" t="s">
        <v>22</v>
      </c>
      <c r="I301" s="14">
        <v>3.1606961258558233</v>
      </c>
      <c r="J301" s="12">
        <v>0</v>
      </c>
      <c r="K301" s="6">
        <v>2.2583179581272437</v>
      </c>
      <c r="L301" s="6">
        <v>3.0099833886584846</v>
      </c>
      <c r="M301" s="6">
        <v>2.1213203435596424</v>
      </c>
      <c r="N301" s="6">
        <v>1.6911534525287792</v>
      </c>
      <c r="O301" s="6">
        <v>2.1725560982400451</v>
      </c>
      <c r="P301" s="6">
        <f t="shared" ref="P301:P306" si="101">MAX(P279,W279)</f>
        <v>1.3856406460551005</v>
      </c>
      <c r="Q301" s="6">
        <v>2.0639767440550294</v>
      </c>
      <c r="R301" s="6">
        <v>4.3104524124504611</v>
      </c>
      <c r="S301" s="6">
        <v>3.7094473981982845</v>
      </c>
      <c r="T301" s="6">
        <v>3.3451457367355473</v>
      </c>
      <c r="U301" s="6">
        <v>2.5709920264364867</v>
      </c>
      <c r="V301" s="13">
        <v>1.2409673645990822</v>
      </c>
      <c r="W301" s="6">
        <v>1.5620499351813326</v>
      </c>
      <c r="X301" s="6">
        <v>1.8439088914585786</v>
      </c>
      <c r="Y301" s="6">
        <v>2.3237900077244507</v>
      </c>
      <c r="Z301" s="6">
        <v>1.6093476939431104</v>
      </c>
    </row>
    <row r="302" spans="8:28" x14ac:dyDescent="0.25">
      <c r="H302" t="s">
        <v>58</v>
      </c>
      <c r="I302" s="14">
        <v>1.7860571099491787</v>
      </c>
      <c r="J302" s="6">
        <v>2.2583179581272437</v>
      </c>
      <c r="K302" s="12">
        <v>0</v>
      </c>
      <c r="L302" s="6">
        <v>1.3820274961085275</v>
      </c>
      <c r="M302" s="6">
        <v>2.2803508501982739</v>
      </c>
      <c r="N302" s="6">
        <v>2.8460498941515433</v>
      </c>
      <c r="O302" s="6">
        <v>2.7676705006196101</v>
      </c>
      <c r="P302" s="6">
        <f t="shared" si="101"/>
        <v>1.8708286933869722</v>
      </c>
      <c r="Q302" s="6">
        <v>3.9191835884530852</v>
      </c>
      <c r="R302" s="6">
        <v>3.6027767069303627</v>
      </c>
      <c r="S302" s="6">
        <v>3.9774363602702709</v>
      </c>
      <c r="T302" s="6">
        <v>4.9325449820554104</v>
      </c>
      <c r="U302" s="6">
        <v>4.0484564959994325</v>
      </c>
      <c r="V302" s="6">
        <v>1.9748417658131523</v>
      </c>
      <c r="W302" s="6">
        <v>2.4637369989509836</v>
      </c>
      <c r="X302" s="6">
        <v>2.3151673805580431</v>
      </c>
      <c r="Y302" s="6">
        <v>3.8392707640904917</v>
      </c>
      <c r="Z302" s="6">
        <v>2.5748786379167456</v>
      </c>
    </row>
    <row r="303" spans="8:28" x14ac:dyDescent="0.25">
      <c r="H303" t="s">
        <v>24</v>
      </c>
      <c r="I303" s="14">
        <v>1.5652475842498506</v>
      </c>
      <c r="J303" s="6">
        <v>3.0099833886584846</v>
      </c>
      <c r="K303" s="6">
        <v>1.3820274961085275</v>
      </c>
      <c r="L303" s="12">
        <v>0</v>
      </c>
      <c r="M303" s="6">
        <v>3.3256578296631791</v>
      </c>
      <c r="N303" s="6">
        <v>3.1559467676119031</v>
      </c>
      <c r="O303" s="6">
        <v>3.3256578296631791</v>
      </c>
      <c r="P303" s="6">
        <f t="shared" si="101"/>
        <v>2.3173260452512916</v>
      </c>
      <c r="Q303" s="6">
        <v>4.8311489316724678</v>
      </c>
      <c r="R303" s="6">
        <v>3.4322004603460994</v>
      </c>
      <c r="S303" s="6">
        <v>4.3931765272977623</v>
      </c>
      <c r="T303" s="6">
        <v>5.8077534382926448</v>
      </c>
      <c r="U303" s="6">
        <v>4.8218253804964792</v>
      </c>
      <c r="V303" s="6">
        <v>2.4331050121192925</v>
      </c>
      <c r="W303" s="6">
        <v>3.217141588429087</v>
      </c>
      <c r="X303" s="6">
        <v>3.0033314835362428</v>
      </c>
      <c r="Y303" s="6">
        <v>4.4294469180700222</v>
      </c>
      <c r="Z303" s="6">
        <v>3.5142566781611175</v>
      </c>
    </row>
    <row r="304" spans="8:28" x14ac:dyDescent="0.25">
      <c r="H304" t="s">
        <v>53</v>
      </c>
      <c r="I304" s="14">
        <v>2.9308701779505713</v>
      </c>
      <c r="J304" s="6">
        <v>2.1213203435596424</v>
      </c>
      <c r="K304" s="6">
        <v>2.2803508501982739</v>
      </c>
      <c r="L304" s="6">
        <v>3.3256578296631791</v>
      </c>
      <c r="M304" s="12">
        <v>0</v>
      </c>
      <c r="N304" s="6">
        <v>2.095232683975699</v>
      </c>
      <c r="O304" s="6">
        <v>2.222611077089288</v>
      </c>
      <c r="P304" s="6">
        <f t="shared" si="101"/>
        <v>1.4212670403551877</v>
      </c>
      <c r="Q304" s="6">
        <v>3.3719430600174709</v>
      </c>
      <c r="R304" s="6">
        <v>3.9025632602175713</v>
      </c>
      <c r="S304" s="6">
        <v>3.8613469152615676</v>
      </c>
      <c r="T304" s="6">
        <v>4.1665333311999309</v>
      </c>
      <c r="U304" s="6">
        <v>3.3481338085566432</v>
      </c>
      <c r="V304" s="6">
        <v>1.3490737563232065</v>
      </c>
      <c r="W304" s="6">
        <v>2.1817424229271434</v>
      </c>
      <c r="X304" s="6">
        <v>2.3895606290697047</v>
      </c>
      <c r="Y304" s="6">
        <v>3.4539832078341073</v>
      </c>
      <c r="Z304" s="6">
        <v>2.3194827009486385</v>
      </c>
    </row>
    <row r="305" spans="8:26" x14ac:dyDescent="0.25">
      <c r="H305" t="s">
        <v>27</v>
      </c>
      <c r="I305" s="14">
        <v>3.1288975694324059</v>
      </c>
      <c r="J305" s="6">
        <v>1.6911534525287792</v>
      </c>
      <c r="K305" s="6">
        <v>2.8460498941515433</v>
      </c>
      <c r="L305" s="6">
        <v>3.1559467676119031</v>
      </c>
      <c r="M305" s="6">
        <v>2.095232683975699</v>
      </c>
      <c r="N305" s="12">
        <v>0</v>
      </c>
      <c r="O305" s="6">
        <v>3.475629439396557</v>
      </c>
      <c r="P305" s="6">
        <f t="shared" si="101"/>
        <v>1.894729532149646</v>
      </c>
      <c r="Q305" s="6">
        <v>3.319638534539568</v>
      </c>
      <c r="R305" s="6">
        <v>4.9457052075512946</v>
      </c>
      <c r="S305" s="6">
        <v>4.6454278597347773</v>
      </c>
      <c r="T305" s="6">
        <v>4.7381430961928546</v>
      </c>
      <c r="U305" s="6">
        <v>4.0583247775406068</v>
      </c>
      <c r="V305" s="6">
        <v>2.2494443758404006</v>
      </c>
      <c r="W305" s="6">
        <v>2.7568097504180473</v>
      </c>
      <c r="X305" s="6">
        <v>2.0396078054371132</v>
      </c>
      <c r="Y305" s="6">
        <v>3.6083237105337456</v>
      </c>
      <c r="Z305" s="6">
        <v>2.9715315916207272</v>
      </c>
    </row>
    <row r="306" spans="8:26" x14ac:dyDescent="0.25">
      <c r="H306" t="s">
        <v>60</v>
      </c>
      <c r="I306" s="14">
        <v>3.1606961258558224</v>
      </c>
      <c r="J306" s="6">
        <v>2.1725560982400451</v>
      </c>
      <c r="K306" s="6">
        <v>2.7676705006196101</v>
      </c>
      <c r="L306" s="6">
        <v>3.3256578296631791</v>
      </c>
      <c r="M306" s="6">
        <v>2.222611077089288</v>
      </c>
      <c r="N306" s="6">
        <v>3.475629439396557</v>
      </c>
      <c r="O306" s="12">
        <v>0</v>
      </c>
      <c r="P306" s="6">
        <f t="shared" si="101"/>
        <v>2.5729360660537197</v>
      </c>
      <c r="Q306" s="6">
        <v>3.2093613071762452</v>
      </c>
      <c r="R306" s="6">
        <v>3.0822070014844885</v>
      </c>
      <c r="S306" s="6">
        <v>2.8809720581775919</v>
      </c>
      <c r="T306" s="6">
        <v>3.5142566781611211</v>
      </c>
      <c r="U306" s="6">
        <v>2.9580398915498076</v>
      </c>
      <c r="V306" s="6">
        <v>2.5573423705088825</v>
      </c>
      <c r="W306" s="6">
        <v>2.0223748416156719</v>
      </c>
      <c r="X306" s="6">
        <v>2.8530685235374236</v>
      </c>
      <c r="Y306" s="6">
        <v>3.1240998703626648</v>
      </c>
      <c r="Z306" s="6">
        <v>2.0904544960366911</v>
      </c>
    </row>
    <row r="307" spans="8:26" x14ac:dyDescent="0.25">
      <c r="H307" t="s">
        <v>61</v>
      </c>
      <c r="I307" s="14">
        <v>2.5980762113533196</v>
      </c>
      <c r="J307" s="6">
        <v>1.3856406460551005</v>
      </c>
      <c r="K307" s="6">
        <v>1.8708286933869722</v>
      </c>
      <c r="L307" s="6">
        <v>2.3173260452512916</v>
      </c>
      <c r="M307" s="6">
        <v>1.4212670403551877</v>
      </c>
      <c r="N307" s="6">
        <v>1.894729532149646</v>
      </c>
      <c r="O307" s="6">
        <v>2.5729360660537197</v>
      </c>
      <c r="P307" s="12">
        <v>0</v>
      </c>
      <c r="Q307" s="6">
        <v>3.2310988842807</v>
      </c>
      <c r="R307" s="6">
        <v>4.1158231254513353</v>
      </c>
      <c r="S307" s="6">
        <v>3.9924929555354285</v>
      </c>
      <c r="T307" s="6">
        <v>4.3600458713183263</v>
      </c>
      <c r="U307" s="6">
        <v>3.5637059362410892</v>
      </c>
      <c r="V307" s="6">
        <v>1.8466185312619345</v>
      </c>
      <c r="W307" s="6">
        <v>1.813835714721705</v>
      </c>
      <c r="X307" s="6">
        <v>2.1771541057077255</v>
      </c>
      <c r="Y307" s="6">
        <v>2.9933259094191511</v>
      </c>
      <c r="Z307" s="6">
        <v>2.4392621835300932</v>
      </c>
    </row>
    <row r="308" spans="8:26" x14ac:dyDescent="0.25">
      <c r="H308" t="s">
        <v>57</v>
      </c>
      <c r="I308" s="14">
        <v>4.9061186288144336</v>
      </c>
      <c r="J308" s="6">
        <v>2.0639767440550294</v>
      </c>
      <c r="K308" s="6">
        <v>3.9191835884530852</v>
      </c>
      <c r="L308" s="6">
        <v>4.8311489316724678</v>
      </c>
      <c r="M308" s="6">
        <v>3.3719430600174709</v>
      </c>
      <c r="N308" s="6">
        <v>3.319638534539568</v>
      </c>
      <c r="O308" s="6">
        <v>3.2093613071762452</v>
      </c>
      <c r="P308" s="6">
        <f>MAX(P286,W286)</f>
        <v>3.2310988842807</v>
      </c>
      <c r="Q308" s="12">
        <v>0</v>
      </c>
      <c r="R308" s="6">
        <v>5.0139804546886717</v>
      </c>
      <c r="S308" s="6">
        <v>3.6193922141707731</v>
      </c>
      <c r="T308" s="6">
        <v>2.5903667693977273</v>
      </c>
      <c r="U308" s="6">
        <v>3.0049958402633448</v>
      </c>
      <c r="V308" s="6">
        <v>2.9999999999999969</v>
      </c>
      <c r="W308" s="6">
        <v>2.6153393661244029</v>
      </c>
      <c r="X308" s="6">
        <v>2.8142494558940592</v>
      </c>
      <c r="Y308" s="6">
        <v>2.0880613017821141</v>
      </c>
      <c r="Z308" s="6">
        <v>2.03224014329016</v>
      </c>
    </row>
    <row r="309" spans="8:26" x14ac:dyDescent="0.25">
      <c r="H309" t="s">
        <v>35</v>
      </c>
      <c r="I309" s="14">
        <v>3.0116440692751163</v>
      </c>
      <c r="J309" s="6">
        <v>4.3104524124504611</v>
      </c>
      <c r="K309" s="6">
        <v>3.6027767069303627</v>
      </c>
      <c r="L309" s="6">
        <v>3.4322004603460994</v>
      </c>
      <c r="M309" s="6">
        <v>3.9025632602175713</v>
      </c>
      <c r="N309" s="6">
        <v>4.9457052075512946</v>
      </c>
      <c r="O309" s="6">
        <v>3.0822070014844885</v>
      </c>
      <c r="P309" s="6">
        <f t="shared" ref="P309:P313" si="102">MAX(P287,W287)</f>
        <v>4.1158231254513353</v>
      </c>
      <c r="Q309" s="6">
        <v>5.0139804546886717</v>
      </c>
      <c r="R309" s="12">
        <v>0</v>
      </c>
      <c r="S309" s="6">
        <v>2.1213203435596464</v>
      </c>
      <c r="T309" s="6">
        <v>5.4506880299646596</v>
      </c>
      <c r="U309" s="6">
        <v>5.7922361830298303</v>
      </c>
      <c r="V309" s="6">
        <v>4.5387222871640862</v>
      </c>
      <c r="W309" s="6">
        <v>3.8301436004411111</v>
      </c>
      <c r="X309" s="6">
        <v>3.364520768252143</v>
      </c>
      <c r="Y309" s="6">
        <v>5.1439284598446759</v>
      </c>
      <c r="Z309" s="6">
        <v>3.4394767043839667</v>
      </c>
    </row>
    <row r="310" spans="8:26" x14ac:dyDescent="0.25">
      <c r="H310" t="s">
        <v>36</v>
      </c>
      <c r="I310" s="14">
        <v>3.9408120990476103</v>
      </c>
      <c r="J310" s="6">
        <v>3.7094473981982845</v>
      </c>
      <c r="K310" s="6">
        <v>3.9774363602702709</v>
      </c>
      <c r="L310" s="6">
        <v>4.3931765272977623</v>
      </c>
      <c r="M310" s="6">
        <v>3.8613469152615676</v>
      </c>
      <c r="N310" s="6">
        <v>4.6454278597347773</v>
      </c>
      <c r="O310" s="6">
        <v>2.8809720581775919</v>
      </c>
      <c r="P310" s="6">
        <f t="shared" si="102"/>
        <v>3.9924929555354285</v>
      </c>
      <c r="Q310" s="6">
        <v>3.6193922141707731</v>
      </c>
      <c r="R310" s="6">
        <v>2.1213203435596464</v>
      </c>
      <c r="S310" s="12">
        <v>0</v>
      </c>
      <c r="T310" s="6">
        <v>3.7188707963574097</v>
      </c>
      <c r="U310" s="6">
        <v>4.7780749261601159</v>
      </c>
      <c r="V310" s="6">
        <v>4.3680659335683121</v>
      </c>
      <c r="W310" s="6">
        <v>3.0610455730027932</v>
      </c>
      <c r="X310" s="6">
        <v>3.0430248109405897</v>
      </c>
      <c r="Y310" s="6">
        <v>4.190465367951397</v>
      </c>
      <c r="Z310" s="6">
        <v>2.3895606290697073</v>
      </c>
    </row>
    <row r="311" spans="8:26" x14ac:dyDescent="0.25">
      <c r="H311" t="s">
        <v>37</v>
      </c>
      <c r="I311" s="14">
        <v>5.7166423711825836</v>
      </c>
      <c r="J311" s="6">
        <v>3.3451457367355473</v>
      </c>
      <c r="K311" s="6">
        <v>4.9325449820554104</v>
      </c>
      <c r="L311" s="6">
        <v>5.8077534382926448</v>
      </c>
      <c r="M311" s="6">
        <v>4.1665333311999309</v>
      </c>
      <c r="N311" s="6">
        <v>4.7381430961928546</v>
      </c>
      <c r="O311" s="6">
        <v>3.5142566781611211</v>
      </c>
      <c r="P311" s="6">
        <f t="shared" si="102"/>
        <v>4.3600458713183263</v>
      </c>
      <c r="Q311" s="6">
        <v>2.5903667693977273</v>
      </c>
      <c r="R311" s="6">
        <v>5.4506880299646596</v>
      </c>
      <c r="S311" s="6">
        <v>3.7188707963574097</v>
      </c>
      <c r="T311" s="12">
        <v>0</v>
      </c>
      <c r="U311" s="6">
        <v>2.3579652245103211</v>
      </c>
      <c r="V311" s="6">
        <v>4.0459856648287813</v>
      </c>
      <c r="W311" s="6">
        <v>3.6592348927063987</v>
      </c>
      <c r="X311" s="6">
        <v>4.2461747491124289</v>
      </c>
      <c r="Y311" s="6">
        <v>3.0248966924508394</v>
      </c>
      <c r="Z311" s="6">
        <v>2.8879058156387303</v>
      </c>
    </row>
    <row r="312" spans="8:26" x14ac:dyDescent="0.25">
      <c r="H312" t="s">
        <v>38</v>
      </c>
      <c r="I312" s="14">
        <v>5.1826634079399749</v>
      </c>
      <c r="J312" s="6">
        <v>2.5709920264364867</v>
      </c>
      <c r="K312" s="6">
        <v>4.0484564959994325</v>
      </c>
      <c r="L312" s="6">
        <v>4.8218253804964792</v>
      </c>
      <c r="M312" s="6">
        <v>3.3481338085566432</v>
      </c>
      <c r="N312" s="6">
        <v>4.0583247775406068</v>
      </c>
      <c r="O312" s="6">
        <v>2.9580398915498076</v>
      </c>
      <c r="P312" s="6">
        <f t="shared" si="102"/>
        <v>3.5637059362410892</v>
      </c>
      <c r="Q312" s="6">
        <v>3.0049958402633448</v>
      </c>
      <c r="R312" s="6">
        <v>5.7922361830298303</v>
      </c>
      <c r="S312" s="6">
        <v>4.7780749261601159</v>
      </c>
      <c r="T312" s="6">
        <v>2.3579652245103211</v>
      </c>
      <c r="U312" s="12">
        <v>0</v>
      </c>
      <c r="V312" s="6">
        <v>2.5903667693977219</v>
      </c>
      <c r="W312" s="6">
        <v>3.1480152477394401</v>
      </c>
      <c r="X312" s="6">
        <v>4.1892720131306831</v>
      </c>
      <c r="Y312" s="6">
        <v>2.3345235059857505</v>
      </c>
      <c r="Z312" s="6">
        <v>3.2218007387174024</v>
      </c>
    </row>
    <row r="313" spans="8:26" x14ac:dyDescent="0.25">
      <c r="H313" t="s">
        <v>39</v>
      </c>
      <c r="I313" s="14">
        <v>3.0512292604784736</v>
      </c>
      <c r="J313" s="13">
        <v>1.2409673645990822</v>
      </c>
      <c r="K313" s="6">
        <v>1.9748417658131523</v>
      </c>
      <c r="L313" s="6">
        <v>2.4331050121192925</v>
      </c>
      <c r="M313" s="6">
        <v>1.3490737563232065</v>
      </c>
      <c r="N313" s="6">
        <v>2.2494443758404006</v>
      </c>
      <c r="O313" s="6">
        <v>2.5573423705088825</v>
      </c>
      <c r="P313" s="6">
        <f t="shared" si="102"/>
        <v>1.8466185312619345</v>
      </c>
      <c r="Q313" s="6">
        <v>2.9999999999999969</v>
      </c>
      <c r="R313" s="6">
        <v>4.5387222871640862</v>
      </c>
      <c r="S313" s="6">
        <v>4.3680659335683121</v>
      </c>
      <c r="T313" s="6">
        <v>4.0459856648287813</v>
      </c>
      <c r="U313" s="6">
        <v>2.5903667693977219</v>
      </c>
      <c r="V313" s="12">
        <v>0</v>
      </c>
      <c r="W313" s="6">
        <v>1.8627936010197159</v>
      </c>
      <c r="X313" s="6">
        <v>2.672077843177477</v>
      </c>
      <c r="Y313" s="6">
        <v>2.6419689627245777</v>
      </c>
      <c r="Z313" s="6">
        <v>2.5357444666211921</v>
      </c>
    </row>
    <row r="314" spans="8:26" x14ac:dyDescent="0.25">
      <c r="H314" t="s">
        <v>56</v>
      </c>
      <c r="I314" s="14">
        <v>3.5468295701936423</v>
      </c>
      <c r="J314" s="6">
        <v>1.5620499351813326</v>
      </c>
      <c r="K314" s="6">
        <v>2.4637369989509836</v>
      </c>
      <c r="L314" s="6">
        <v>3.217141588429087</v>
      </c>
      <c r="M314" s="6">
        <v>2.1817424229271434</v>
      </c>
      <c r="N314" s="6">
        <v>2.7568097504180473</v>
      </c>
      <c r="O314" s="6">
        <v>2.0223748416156719</v>
      </c>
      <c r="P314" s="6">
        <f>MAX(P293,W293)</f>
        <v>1.813835714721705</v>
      </c>
      <c r="Q314" s="6">
        <v>2.6153393661244029</v>
      </c>
      <c r="R314" s="6">
        <v>3.8301436004411111</v>
      </c>
      <c r="S314" s="6">
        <v>3.0610455730027932</v>
      </c>
      <c r="T314" s="6">
        <v>3.6592348927063987</v>
      </c>
      <c r="U314" s="6">
        <v>3.1480152477394401</v>
      </c>
      <c r="V314" s="6">
        <v>1.8627936010197159</v>
      </c>
      <c r="W314" s="12">
        <v>0</v>
      </c>
      <c r="X314" s="6">
        <v>1.857417562100673</v>
      </c>
      <c r="Y314" s="6">
        <v>2.3323807579381208</v>
      </c>
      <c r="Z314" s="6">
        <v>1.5459624833740313</v>
      </c>
    </row>
    <row r="315" spans="8:26" x14ac:dyDescent="0.25">
      <c r="H315" t="s">
        <v>44</v>
      </c>
      <c r="I315" s="14">
        <v>2.7477263328068191</v>
      </c>
      <c r="J315" s="6">
        <v>1.8439088914585786</v>
      </c>
      <c r="K315" s="6">
        <v>2.3151673805580431</v>
      </c>
      <c r="L315" s="6">
        <v>3.0033314835362428</v>
      </c>
      <c r="M315" s="6">
        <v>2.3895606290697047</v>
      </c>
      <c r="N315" s="6">
        <v>2.0396078054371132</v>
      </c>
      <c r="O315" s="6">
        <v>2.8530685235374236</v>
      </c>
      <c r="P315" s="6">
        <f t="shared" ref="P315:P317" si="103">MAX(P294,W294)</f>
        <v>2.1771541057077255</v>
      </c>
      <c r="Q315" s="6">
        <v>2.8142494558940592</v>
      </c>
      <c r="R315" s="6">
        <v>3.364520768252143</v>
      </c>
      <c r="S315" s="6">
        <v>3.0430248109405897</v>
      </c>
      <c r="T315" s="6">
        <v>4.2461747491124289</v>
      </c>
      <c r="U315" s="6">
        <v>4.1892720131306831</v>
      </c>
      <c r="V315" s="6">
        <v>2.672077843177477</v>
      </c>
      <c r="W315" s="6">
        <v>1.857417562100673</v>
      </c>
      <c r="X315" s="12">
        <v>0</v>
      </c>
      <c r="Y315" s="6">
        <v>3.2863353450310004</v>
      </c>
      <c r="Z315" s="6">
        <v>1.8574175621006725</v>
      </c>
    </row>
    <row r="316" spans="8:26" x14ac:dyDescent="0.25">
      <c r="H316" t="s">
        <v>46</v>
      </c>
      <c r="I316" s="14">
        <v>5.0507425196697584</v>
      </c>
      <c r="J316" s="6">
        <v>2.3237900077244507</v>
      </c>
      <c r="K316" s="6">
        <v>3.8392707640904917</v>
      </c>
      <c r="L316" s="6">
        <v>4.4294469180700222</v>
      </c>
      <c r="M316" s="6">
        <v>3.4539832078341073</v>
      </c>
      <c r="N316" s="6">
        <v>3.6083237105337456</v>
      </c>
      <c r="O316" s="6">
        <v>3.1240998703626648</v>
      </c>
      <c r="P316" s="6">
        <f t="shared" si="103"/>
        <v>2.9933259094191511</v>
      </c>
      <c r="Q316" s="6">
        <v>2.0880613017821141</v>
      </c>
      <c r="R316" s="6">
        <v>5.1439284598446759</v>
      </c>
      <c r="S316" s="6">
        <v>4.190465367951397</v>
      </c>
      <c r="T316" s="6">
        <v>3.0248966924508394</v>
      </c>
      <c r="U316" s="6">
        <v>2.3345235059857505</v>
      </c>
      <c r="V316" s="6">
        <v>2.6419689627245777</v>
      </c>
      <c r="W316" s="6">
        <v>2.3323807579381208</v>
      </c>
      <c r="X316" s="6">
        <v>3.2863353450310004</v>
      </c>
      <c r="Y316" s="12">
        <v>0</v>
      </c>
      <c r="Z316" s="6">
        <v>2.5903667693977304</v>
      </c>
    </row>
    <row r="317" spans="8:26" x14ac:dyDescent="0.25">
      <c r="H317" t="s">
        <v>59</v>
      </c>
      <c r="I317" s="14">
        <v>3.4727510708370684</v>
      </c>
      <c r="J317" s="6">
        <v>1.6093476939431104</v>
      </c>
      <c r="K317" s="6">
        <v>2.5748786379167456</v>
      </c>
      <c r="L317" s="6">
        <v>3.5142566781611175</v>
      </c>
      <c r="M317" s="6">
        <v>2.3194827009486385</v>
      </c>
      <c r="N317" s="6">
        <v>2.9715315916207272</v>
      </c>
      <c r="O317" s="6">
        <v>2.0904544960366911</v>
      </c>
      <c r="P317" s="6">
        <f t="shared" si="103"/>
        <v>2.4392621835300932</v>
      </c>
      <c r="Q317" s="6">
        <v>2.03224014329016</v>
      </c>
      <c r="R317" s="6">
        <v>3.4394767043839667</v>
      </c>
      <c r="S317" s="6">
        <v>2.3895606290697073</v>
      </c>
      <c r="T317" s="6">
        <v>2.8879058156387303</v>
      </c>
      <c r="U317" s="6">
        <v>3.2218007387174024</v>
      </c>
      <c r="V317" s="6">
        <v>2.5357444666211921</v>
      </c>
      <c r="W317" s="6">
        <v>1.5459624833740313</v>
      </c>
      <c r="X317" s="6">
        <v>1.8574175621006725</v>
      </c>
      <c r="Y317" s="6">
        <v>2.5903667693977304</v>
      </c>
      <c r="Z317" s="12">
        <v>0</v>
      </c>
    </row>
    <row r="320" spans="8:26" x14ac:dyDescent="0.25">
      <c r="H320" t="s">
        <v>50</v>
      </c>
      <c r="I320" s="1" t="s">
        <v>54</v>
      </c>
      <c r="J320" s="1" t="s">
        <v>62</v>
      </c>
      <c r="K320" s="1" t="s">
        <v>58</v>
      </c>
      <c r="L320" s="1" t="s">
        <v>24</v>
      </c>
      <c r="M320" s="1" t="s">
        <v>53</v>
      </c>
      <c r="N320" s="1" t="s">
        <v>27</v>
      </c>
      <c r="O320" s="1" t="s">
        <v>60</v>
      </c>
      <c r="P320" s="1" t="s">
        <v>61</v>
      </c>
      <c r="Q320" s="1" t="s">
        <v>57</v>
      </c>
      <c r="R320" s="1" t="s">
        <v>35</v>
      </c>
      <c r="S320" s="1" t="s">
        <v>36</v>
      </c>
      <c r="T320" s="1" t="s">
        <v>37</v>
      </c>
      <c r="U320" s="1" t="s">
        <v>38</v>
      </c>
      <c r="V320" s="1" t="s">
        <v>56</v>
      </c>
      <c r="W320" s="1" t="s">
        <v>44</v>
      </c>
      <c r="X320" s="1" t="s">
        <v>46</v>
      </c>
      <c r="Y320" s="1" t="s">
        <v>59</v>
      </c>
    </row>
    <row r="321" spans="8:27" x14ac:dyDescent="0.25">
      <c r="H321" t="s">
        <v>54</v>
      </c>
      <c r="I321" s="12">
        <v>0</v>
      </c>
      <c r="J321" s="6">
        <f>MAX(J300,V300)</f>
        <v>3.1606961258558233</v>
      </c>
      <c r="K321" s="6">
        <v>1.7860571099491787</v>
      </c>
      <c r="L321" s="6">
        <v>1.5652475842498506</v>
      </c>
      <c r="M321" s="6">
        <v>2.9308701779505713</v>
      </c>
      <c r="N321" s="6">
        <v>3.1288975694324059</v>
      </c>
      <c r="O321" s="6">
        <v>3.1606961258558224</v>
      </c>
      <c r="P321" s="6">
        <v>2.5980762113533196</v>
      </c>
      <c r="Q321" s="6">
        <v>4.9061186288144336</v>
      </c>
      <c r="R321" s="6">
        <v>3.0116440692751163</v>
      </c>
      <c r="S321" s="6">
        <v>3.9408120990476103</v>
      </c>
      <c r="T321" s="6">
        <v>5.7166423711825836</v>
      </c>
      <c r="U321" s="6">
        <v>5.1826634079399749</v>
      </c>
      <c r="V321" s="6">
        <v>3.5468295701936423</v>
      </c>
      <c r="W321" s="6">
        <v>2.7477263328068191</v>
      </c>
      <c r="X321" s="6">
        <v>5.0507425196697584</v>
      </c>
      <c r="Y321" s="6">
        <v>3.4727510708370684</v>
      </c>
      <c r="AA321" s="6">
        <f>MIN(J321:Y321,K322:Y322,L323:Y323,M324:Y324,N325:Y325,O326:Y326,P327:Y327,Q328:Y328,R329:Y329,S330:Y330,T331:Y331,U332:Y332,V333:Y333,W334:Y334,X335,Y335,Y336)</f>
        <v>1.3820274961085275</v>
      </c>
    </row>
    <row r="322" spans="8:27" x14ac:dyDescent="0.25">
      <c r="H322" t="s">
        <v>62</v>
      </c>
      <c r="I322" s="14">
        <v>3.1606961258558233</v>
      </c>
      <c r="J322" s="12">
        <v>0</v>
      </c>
      <c r="K322" s="6">
        <v>2.2583179581272437</v>
      </c>
      <c r="L322" s="6">
        <v>3.0099833886584846</v>
      </c>
      <c r="M322" s="6">
        <v>2.1213203435596424</v>
      </c>
      <c r="N322" s="6">
        <v>2.2494443758404006</v>
      </c>
      <c r="O322" s="6">
        <v>2.5573423705088825</v>
      </c>
      <c r="P322" s="6">
        <v>1.8466185312619345</v>
      </c>
      <c r="Q322" s="6">
        <v>2.9999999999999969</v>
      </c>
      <c r="R322" s="6">
        <v>4.5387222871640862</v>
      </c>
      <c r="S322" s="6">
        <v>4.3680659335683121</v>
      </c>
      <c r="T322" s="6">
        <v>4.0459856648287813</v>
      </c>
      <c r="U322" s="6">
        <v>2.5903667693977219</v>
      </c>
      <c r="V322" s="6">
        <v>1.8627936010197159</v>
      </c>
      <c r="W322" s="6">
        <v>2.672077843177477</v>
      </c>
      <c r="X322" s="6">
        <v>2.6419689627245777</v>
      </c>
      <c r="Y322" s="6">
        <v>2.5357444666211921</v>
      </c>
    </row>
    <row r="323" spans="8:27" x14ac:dyDescent="0.25">
      <c r="H323" t="s">
        <v>58</v>
      </c>
      <c r="I323" s="14">
        <v>1.7860571099491787</v>
      </c>
      <c r="J323" s="6">
        <f>MAX(J302,V302)</f>
        <v>2.2583179581272437</v>
      </c>
      <c r="K323" s="12">
        <v>0</v>
      </c>
      <c r="L323" s="13">
        <v>1.3820274961085275</v>
      </c>
      <c r="M323" s="6">
        <v>2.2803508501982739</v>
      </c>
      <c r="N323" s="6">
        <v>2.8460498941515433</v>
      </c>
      <c r="O323" s="6">
        <v>2.7676705006196101</v>
      </c>
      <c r="P323" s="6">
        <v>1.8708286933869722</v>
      </c>
      <c r="Q323" s="6">
        <v>3.9191835884530852</v>
      </c>
      <c r="R323" s="6">
        <v>3.6027767069303627</v>
      </c>
      <c r="S323" s="6">
        <v>3.9774363602702709</v>
      </c>
      <c r="T323" s="6">
        <v>4.9325449820554104</v>
      </c>
      <c r="U323" s="6">
        <v>4.0484564959994325</v>
      </c>
      <c r="V323" s="6">
        <v>2.4637369989509836</v>
      </c>
      <c r="W323" s="6">
        <v>2.3151673805580431</v>
      </c>
      <c r="X323" s="6">
        <v>3.8392707640904917</v>
      </c>
      <c r="Y323" s="6">
        <v>2.5748786379167456</v>
      </c>
    </row>
    <row r="324" spans="8:27" x14ac:dyDescent="0.25">
      <c r="H324" t="s">
        <v>24</v>
      </c>
      <c r="I324" s="14">
        <v>1.5652475842498506</v>
      </c>
      <c r="J324" s="6">
        <f t="shared" ref="J324:J333" si="104">MAX(J303,V303)</f>
        <v>3.0099833886584846</v>
      </c>
      <c r="K324" s="13">
        <v>1.3820274961085275</v>
      </c>
      <c r="L324" s="12">
        <v>0</v>
      </c>
      <c r="M324" s="6">
        <v>3.3256578296631791</v>
      </c>
      <c r="N324" s="6">
        <v>3.1559467676119031</v>
      </c>
      <c r="O324" s="6">
        <v>3.3256578296631791</v>
      </c>
      <c r="P324" s="6">
        <v>2.3173260452512916</v>
      </c>
      <c r="Q324" s="6">
        <v>4.8311489316724678</v>
      </c>
      <c r="R324" s="6">
        <v>3.4322004603460994</v>
      </c>
      <c r="S324" s="6">
        <v>4.3931765272977623</v>
      </c>
      <c r="T324" s="6">
        <v>5.8077534382926448</v>
      </c>
      <c r="U324" s="6">
        <v>4.8218253804964792</v>
      </c>
      <c r="V324" s="6">
        <v>3.217141588429087</v>
      </c>
      <c r="W324" s="6">
        <v>3.0033314835362428</v>
      </c>
      <c r="X324" s="6">
        <v>4.4294469180700222</v>
      </c>
      <c r="Y324" s="6">
        <v>3.5142566781611175</v>
      </c>
    </row>
    <row r="325" spans="8:27" x14ac:dyDescent="0.25">
      <c r="H325" t="s">
        <v>53</v>
      </c>
      <c r="I325" s="14">
        <v>2.9308701779505713</v>
      </c>
      <c r="J325" s="6">
        <f t="shared" si="104"/>
        <v>2.1213203435596424</v>
      </c>
      <c r="K325" s="6">
        <v>2.2803508501982739</v>
      </c>
      <c r="L325" s="6">
        <v>3.3256578296631791</v>
      </c>
      <c r="M325" s="12">
        <v>0</v>
      </c>
      <c r="N325" s="6">
        <v>2.095232683975699</v>
      </c>
      <c r="O325" s="6">
        <v>2.222611077089288</v>
      </c>
      <c r="P325" s="6">
        <v>1.4212670403551877</v>
      </c>
      <c r="Q325" s="6">
        <v>3.3719430600174709</v>
      </c>
      <c r="R325" s="6">
        <v>3.9025632602175713</v>
      </c>
      <c r="S325" s="6">
        <v>3.8613469152615676</v>
      </c>
      <c r="T325" s="6">
        <v>4.1665333311999309</v>
      </c>
      <c r="U325" s="6">
        <v>3.3481338085566432</v>
      </c>
      <c r="V325" s="6">
        <v>2.1817424229271434</v>
      </c>
      <c r="W325" s="6">
        <v>2.3895606290697047</v>
      </c>
      <c r="X325" s="6">
        <v>3.4539832078341073</v>
      </c>
      <c r="Y325" s="6">
        <v>2.3194827009486385</v>
      </c>
    </row>
    <row r="326" spans="8:27" x14ac:dyDescent="0.25">
      <c r="H326" t="s">
        <v>27</v>
      </c>
      <c r="I326" s="14">
        <v>3.1288975694324059</v>
      </c>
      <c r="J326" s="6">
        <f t="shared" si="104"/>
        <v>2.2494443758404006</v>
      </c>
      <c r="K326" s="6">
        <v>2.8460498941515433</v>
      </c>
      <c r="L326" s="6">
        <v>3.1559467676119031</v>
      </c>
      <c r="M326" s="6">
        <v>2.095232683975699</v>
      </c>
      <c r="N326" s="12">
        <v>0</v>
      </c>
      <c r="O326" s="6">
        <v>3.475629439396557</v>
      </c>
      <c r="P326" s="6">
        <v>1.894729532149646</v>
      </c>
      <c r="Q326" s="6">
        <v>3.319638534539568</v>
      </c>
      <c r="R326" s="6">
        <v>4.9457052075512946</v>
      </c>
      <c r="S326" s="6">
        <v>4.6454278597347773</v>
      </c>
      <c r="T326" s="6">
        <v>4.7381430961928546</v>
      </c>
      <c r="U326" s="6">
        <v>4.0583247775406068</v>
      </c>
      <c r="V326" s="6">
        <v>2.7568097504180473</v>
      </c>
      <c r="W326" s="6">
        <v>2.0396078054371132</v>
      </c>
      <c r="X326" s="6">
        <v>3.6083237105337456</v>
      </c>
      <c r="Y326" s="6">
        <v>2.9715315916207272</v>
      </c>
    </row>
    <row r="327" spans="8:27" x14ac:dyDescent="0.25">
      <c r="H327" t="s">
        <v>60</v>
      </c>
      <c r="I327" s="14">
        <v>3.1606961258558224</v>
      </c>
      <c r="J327" s="6">
        <f t="shared" si="104"/>
        <v>2.5573423705088825</v>
      </c>
      <c r="K327" s="6">
        <v>2.7676705006196101</v>
      </c>
      <c r="L327" s="6">
        <v>3.3256578296631791</v>
      </c>
      <c r="M327" s="6">
        <v>2.222611077089288</v>
      </c>
      <c r="N327" s="6">
        <v>3.475629439396557</v>
      </c>
      <c r="O327" s="12">
        <v>0</v>
      </c>
      <c r="P327" s="6">
        <v>2.5729360660537197</v>
      </c>
      <c r="Q327" s="6">
        <v>3.2093613071762452</v>
      </c>
      <c r="R327" s="6">
        <v>3.0822070014844885</v>
      </c>
      <c r="S327" s="6">
        <v>2.8809720581775919</v>
      </c>
      <c r="T327" s="6">
        <v>3.5142566781611211</v>
      </c>
      <c r="U327" s="6">
        <v>2.9580398915498076</v>
      </c>
      <c r="V327" s="6">
        <v>2.0223748416156719</v>
      </c>
      <c r="W327" s="6">
        <v>2.8530685235374236</v>
      </c>
      <c r="X327" s="6">
        <v>3.1240998703626648</v>
      </c>
      <c r="Y327" s="6">
        <v>2.0904544960366911</v>
      </c>
    </row>
    <row r="328" spans="8:27" x14ac:dyDescent="0.25">
      <c r="H328" t="s">
        <v>61</v>
      </c>
      <c r="I328" s="14">
        <v>2.5980762113533196</v>
      </c>
      <c r="J328" s="6">
        <f t="shared" si="104"/>
        <v>1.8466185312619345</v>
      </c>
      <c r="K328" s="6">
        <v>1.8708286933869722</v>
      </c>
      <c r="L328" s="6">
        <v>2.3173260452512916</v>
      </c>
      <c r="M328" s="6">
        <v>1.4212670403551877</v>
      </c>
      <c r="N328" s="6">
        <v>1.894729532149646</v>
      </c>
      <c r="O328" s="6">
        <v>2.5729360660537197</v>
      </c>
      <c r="P328" s="12">
        <v>0</v>
      </c>
      <c r="Q328" s="6">
        <v>3.2310988842807</v>
      </c>
      <c r="R328" s="6">
        <v>4.1158231254513353</v>
      </c>
      <c r="S328" s="6">
        <v>3.9924929555354285</v>
      </c>
      <c r="T328" s="6">
        <v>4.3600458713183263</v>
      </c>
      <c r="U328" s="6">
        <v>3.5637059362410892</v>
      </c>
      <c r="V328" s="6">
        <v>1.813835714721705</v>
      </c>
      <c r="W328" s="6">
        <v>2.1771541057077255</v>
      </c>
      <c r="X328" s="6">
        <v>2.9933259094191511</v>
      </c>
      <c r="Y328" s="6">
        <v>2.4392621835300932</v>
      </c>
    </row>
    <row r="329" spans="8:27" x14ac:dyDescent="0.25">
      <c r="H329" t="s">
        <v>57</v>
      </c>
      <c r="I329" s="14">
        <v>4.9061186288144336</v>
      </c>
      <c r="J329" s="6">
        <f t="shared" si="104"/>
        <v>2.9999999999999969</v>
      </c>
      <c r="K329" s="6">
        <v>3.9191835884530852</v>
      </c>
      <c r="L329" s="6">
        <v>4.8311489316724678</v>
      </c>
      <c r="M329" s="6">
        <v>3.3719430600174709</v>
      </c>
      <c r="N329" s="6">
        <v>3.319638534539568</v>
      </c>
      <c r="O329" s="6">
        <v>3.2093613071762452</v>
      </c>
      <c r="P329" s="6">
        <v>3.2310988842807</v>
      </c>
      <c r="Q329" s="12">
        <v>0</v>
      </c>
      <c r="R329" s="6">
        <v>5.0139804546886717</v>
      </c>
      <c r="S329" s="6">
        <v>3.6193922141707731</v>
      </c>
      <c r="T329" s="6">
        <v>2.5903667693977273</v>
      </c>
      <c r="U329" s="6">
        <v>3.0049958402633448</v>
      </c>
      <c r="V329" s="6">
        <v>2.6153393661244029</v>
      </c>
      <c r="W329" s="6">
        <v>2.8142494558940592</v>
      </c>
      <c r="X329" s="6">
        <v>2.0880613017821141</v>
      </c>
      <c r="Y329" s="6">
        <v>2.03224014329016</v>
      </c>
    </row>
    <row r="330" spans="8:27" x14ac:dyDescent="0.25">
      <c r="H330" t="s">
        <v>35</v>
      </c>
      <c r="I330" s="14">
        <v>3.0116440692751163</v>
      </c>
      <c r="J330" s="6">
        <f t="shared" si="104"/>
        <v>4.5387222871640862</v>
      </c>
      <c r="K330" s="6">
        <v>3.6027767069303627</v>
      </c>
      <c r="L330" s="6">
        <v>3.4322004603460994</v>
      </c>
      <c r="M330" s="6">
        <v>3.9025632602175713</v>
      </c>
      <c r="N330" s="6">
        <v>4.9457052075512946</v>
      </c>
      <c r="O330" s="6">
        <v>3.0822070014844885</v>
      </c>
      <c r="P330" s="6">
        <v>4.1158231254513353</v>
      </c>
      <c r="Q330" s="6">
        <v>5.0139804546886717</v>
      </c>
      <c r="R330" s="12">
        <v>0</v>
      </c>
      <c r="S330" s="6">
        <v>2.1213203435596464</v>
      </c>
      <c r="T330" s="6">
        <v>5.4506880299646596</v>
      </c>
      <c r="U330" s="6">
        <v>5.7922361830298303</v>
      </c>
      <c r="V330" s="6">
        <v>3.8301436004411111</v>
      </c>
      <c r="W330" s="6">
        <v>3.364520768252143</v>
      </c>
      <c r="X330" s="6">
        <v>5.1439284598446759</v>
      </c>
      <c r="Y330" s="6">
        <v>3.4394767043839667</v>
      </c>
    </row>
    <row r="331" spans="8:27" x14ac:dyDescent="0.25">
      <c r="H331" t="s">
        <v>36</v>
      </c>
      <c r="I331" s="14">
        <v>3.9408120990476103</v>
      </c>
      <c r="J331" s="6">
        <f t="shared" si="104"/>
        <v>4.3680659335683121</v>
      </c>
      <c r="K331" s="6">
        <v>3.9774363602702709</v>
      </c>
      <c r="L331" s="6">
        <v>4.3931765272977623</v>
      </c>
      <c r="M331" s="6">
        <v>3.8613469152615676</v>
      </c>
      <c r="N331" s="6">
        <v>4.6454278597347773</v>
      </c>
      <c r="O331" s="6">
        <v>2.8809720581775919</v>
      </c>
      <c r="P331" s="6">
        <v>3.9924929555354285</v>
      </c>
      <c r="Q331" s="6">
        <v>3.6193922141707731</v>
      </c>
      <c r="R331" s="6">
        <v>2.1213203435596464</v>
      </c>
      <c r="S331" s="12">
        <v>0</v>
      </c>
      <c r="T331" s="6">
        <v>3.7188707963574097</v>
      </c>
      <c r="U331" s="6">
        <v>4.7780749261601159</v>
      </c>
      <c r="V331" s="6">
        <v>3.0610455730027932</v>
      </c>
      <c r="W331" s="6">
        <v>3.0430248109405897</v>
      </c>
      <c r="X331" s="6">
        <v>4.190465367951397</v>
      </c>
      <c r="Y331" s="6">
        <v>2.3895606290697073</v>
      </c>
    </row>
    <row r="332" spans="8:27" x14ac:dyDescent="0.25">
      <c r="H332" t="s">
        <v>37</v>
      </c>
      <c r="I332" s="14">
        <v>5.7166423711825836</v>
      </c>
      <c r="J332" s="6">
        <f t="shared" si="104"/>
        <v>4.0459856648287813</v>
      </c>
      <c r="K332" s="6">
        <v>4.9325449820554104</v>
      </c>
      <c r="L332" s="6">
        <v>5.8077534382926448</v>
      </c>
      <c r="M332" s="6">
        <v>4.1665333311999309</v>
      </c>
      <c r="N332" s="6">
        <v>4.7381430961928546</v>
      </c>
      <c r="O332" s="6">
        <v>3.5142566781611211</v>
      </c>
      <c r="P332" s="6">
        <v>4.3600458713183263</v>
      </c>
      <c r="Q332" s="6">
        <v>2.5903667693977273</v>
      </c>
      <c r="R332" s="6">
        <v>5.4506880299646596</v>
      </c>
      <c r="S332" s="6">
        <v>3.7188707963574097</v>
      </c>
      <c r="T332" s="12">
        <v>0</v>
      </c>
      <c r="U332" s="6">
        <v>2.3579652245103211</v>
      </c>
      <c r="V332" s="6">
        <v>3.6592348927063987</v>
      </c>
      <c r="W332" s="6">
        <v>4.2461747491124289</v>
      </c>
      <c r="X332" s="6">
        <v>3.0248966924508394</v>
      </c>
      <c r="Y332" s="6">
        <v>2.8879058156387303</v>
      </c>
    </row>
    <row r="333" spans="8:27" x14ac:dyDescent="0.25">
      <c r="H333" t="s">
        <v>38</v>
      </c>
      <c r="I333" s="14">
        <v>5.1826634079399749</v>
      </c>
      <c r="J333" s="6">
        <f t="shared" si="104"/>
        <v>2.5903667693977219</v>
      </c>
      <c r="K333" s="6">
        <v>4.0484564959994325</v>
      </c>
      <c r="L333" s="6">
        <v>4.8218253804964792</v>
      </c>
      <c r="M333" s="6">
        <v>3.3481338085566432</v>
      </c>
      <c r="N333" s="6">
        <v>4.0583247775406068</v>
      </c>
      <c r="O333" s="6">
        <v>2.9580398915498076</v>
      </c>
      <c r="P333" s="6">
        <v>3.5637059362410892</v>
      </c>
      <c r="Q333" s="6">
        <v>3.0049958402633448</v>
      </c>
      <c r="R333" s="6">
        <v>5.7922361830298303</v>
      </c>
      <c r="S333" s="6">
        <v>4.7780749261601159</v>
      </c>
      <c r="T333" s="6">
        <v>2.3579652245103211</v>
      </c>
      <c r="U333" s="12">
        <v>0</v>
      </c>
      <c r="V333" s="6">
        <v>3.1480152477394401</v>
      </c>
      <c r="W333" s="6">
        <v>4.1892720131306831</v>
      </c>
      <c r="X333" s="6">
        <v>2.3345235059857505</v>
      </c>
      <c r="Y333" s="6">
        <v>3.2218007387174024</v>
      </c>
    </row>
    <row r="334" spans="8:27" x14ac:dyDescent="0.25">
      <c r="H334" t="s">
        <v>56</v>
      </c>
      <c r="I334" s="14">
        <v>3.5468295701936423</v>
      </c>
      <c r="J334" s="6">
        <f>MAX(J314,V314)</f>
        <v>1.8627936010197159</v>
      </c>
      <c r="K334" s="6">
        <v>2.4637369989509836</v>
      </c>
      <c r="L334" s="6">
        <v>3.217141588429087</v>
      </c>
      <c r="M334" s="6">
        <v>2.1817424229271434</v>
      </c>
      <c r="N334" s="6">
        <v>2.7568097504180473</v>
      </c>
      <c r="O334" s="6">
        <v>2.0223748416156719</v>
      </c>
      <c r="P334" s="6">
        <v>1.813835714721705</v>
      </c>
      <c r="Q334" s="6">
        <v>2.6153393661244029</v>
      </c>
      <c r="R334" s="6">
        <v>3.8301436004411111</v>
      </c>
      <c r="S334" s="6">
        <v>3.0610455730027932</v>
      </c>
      <c r="T334" s="6">
        <v>3.6592348927063987</v>
      </c>
      <c r="U334" s="6">
        <v>3.1480152477394401</v>
      </c>
      <c r="V334" s="12">
        <v>0</v>
      </c>
      <c r="W334" s="6">
        <v>1.857417562100673</v>
      </c>
      <c r="X334" s="6">
        <v>2.3323807579381208</v>
      </c>
      <c r="Y334" s="6">
        <v>1.5459624833740313</v>
      </c>
    </row>
    <row r="335" spans="8:27" x14ac:dyDescent="0.25">
      <c r="H335" t="s">
        <v>44</v>
      </c>
      <c r="I335" s="14">
        <v>2.7477263328068191</v>
      </c>
      <c r="J335" s="6">
        <f t="shared" ref="J335:J337" si="105">MAX(J315,V315)</f>
        <v>2.672077843177477</v>
      </c>
      <c r="K335" s="6">
        <v>2.3151673805580431</v>
      </c>
      <c r="L335" s="6">
        <v>3.0033314835362428</v>
      </c>
      <c r="M335" s="6">
        <v>2.3895606290697047</v>
      </c>
      <c r="N335" s="6">
        <v>2.0396078054371132</v>
      </c>
      <c r="O335" s="6">
        <v>2.8530685235374236</v>
      </c>
      <c r="P335" s="6">
        <v>2.1771541057077255</v>
      </c>
      <c r="Q335" s="6">
        <v>2.8142494558940592</v>
      </c>
      <c r="R335" s="6">
        <v>3.364520768252143</v>
      </c>
      <c r="S335" s="6">
        <v>3.0430248109405897</v>
      </c>
      <c r="T335" s="6">
        <v>4.2461747491124289</v>
      </c>
      <c r="U335" s="6">
        <v>4.1892720131306831</v>
      </c>
      <c r="V335" s="6">
        <v>1.857417562100673</v>
      </c>
      <c r="W335" s="12">
        <v>0</v>
      </c>
      <c r="X335" s="6">
        <v>3.2863353450310004</v>
      </c>
      <c r="Y335" s="6">
        <v>1.8574175621006725</v>
      </c>
    </row>
    <row r="336" spans="8:27" x14ac:dyDescent="0.25">
      <c r="H336" t="s">
        <v>46</v>
      </c>
      <c r="I336" s="14">
        <v>5.0507425196697584</v>
      </c>
      <c r="J336" s="6">
        <f t="shared" si="105"/>
        <v>2.6419689627245777</v>
      </c>
      <c r="K336" s="6">
        <v>3.8392707640904917</v>
      </c>
      <c r="L336" s="6">
        <v>4.4294469180700222</v>
      </c>
      <c r="M336" s="6">
        <v>3.4539832078341073</v>
      </c>
      <c r="N336" s="6">
        <v>3.6083237105337456</v>
      </c>
      <c r="O336" s="6">
        <v>3.1240998703626648</v>
      </c>
      <c r="P336" s="6">
        <v>2.9933259094191511</v>
      </c>
      <c r="Q336" s="6">
        <v>2.0880613017821141</v>
      </c>
      <c r="R336" s="6">
        <v>5.1439284598446759</v>
      </c>
      <c r="S336" s="6">
        <v>4.190465367951397</v>
      </c>
      <c r="T336" s="6">
        <v>3.0248966924508394</v>
      </c>
      <c r="U336" s="6">
        <v>2.3345235059857505</v>
      </c>
      <c r="V336" s="6">
        <v>2.3323807579381208</v>
      </c>
      <c r="W336" s="6">
        <v>3.2863353450310004</v>
      </c>
      <c r="X336" s="12">
        <v>0</v>
      </c>
      <c r="Y336" s="6">
        <v>2.5903667693977304</v>
      </c>
    </row>
    <row r="337" spans="8:26" x14ac:dyDescent="0.25">
      <c r="H337" t="s">
        <v>59</v>
      </c>
      <c r="I337" s="14">
        <v>3.4727510708370684</v>
      </c>
      <c r="J337" s="6">
        <f t="shared" si="105"/>
        <v>2.5357444666211921</v>
      </c>
      <c r="K337" s="6">
        <v>2.5748786379167456</v>
      </c>
      <c r="L337" s="6">
        <v>3.5142566781611175</v>
      </c>
      <c r="M337" s="6">
        <v>2.3194827009486385</v>
      </c>
      <c r="N337" s="6">
        <v>2.9715315916207272</v>
      </c>
      <c r="O337" s="6">
        <v>2.0904544960366911</v>
      </c>
      <c r="P337" s="6">
        <v>2.4392621835300932</v>
      </c>
      <c r="Q337" s="6">
        <v>2.03224014329016</v>
      </c>
      <c r="R337" s="6">
        <v>3.4394767043839667</v>
      </c>
      <c r="S337" s="6">
        <v>2.3895606290697073</v>
      </c>
      <c r="T337" s="6">
        <v>2.8879058156387303</v>
      </c>
      <c r="U337" s="6">
        <v>3.2218007387174024</v>
      </c>
      <c r="V337" s="6">
        <v>1.5459624833740313</v>
      </c>
      <c r="W337" s="6">
        <v>1.8574175621006725</v>
      </c>
      <c r="X337" s="6">
        <v>2.5903667693977304</v>
      </c>
      <c r="Y337" s="12">
        <v>0</v>
      </c>
    </row>
    <row r="340" spans="8:26" x14ac:dyDescent="0.25">
      <c r="H340" t="s">
        <v>50</v>
      </c>
      <c r="I340" s="1" t="s">
        <v>54</v>
      </c>
      <c r="J340" s="1" t="s">
        <v>62</v>
      </c>
      <c r="K340" s="1" t="s">
        <v>63</v>
      </c>
      <c r="L340" s="1" t="s">
        <v>53</v>
      </c>
      <c r="M340" s="1" t="s">
        <v>27</v>
      </c>
      <c r="N340" s="1" t="s">
        <v>60</v>
      </c>
      <c r="O340" s="1" t="s">
        <v>61</v>
      </c>
      <c r="P340" s="1" t="s">
        <v>57</v>
      </c>
      <c r="Q340" s="1" t="s">
        <v>35</v>
      </c>
      <c r="R340" s="1" t="s">
        <v>36</v>
      </c>
      <c r="S340" s="1" t="s">
        <v>37</v>
      </c>
      <c r="T340" s="1" t="s">
        <v>38</v>
      </c>
      <c r="U340" s="1" t="s">
        <v>56</v>
      </c>
      <c r="V340" s="1" t="s">
        <v>44</v>
      </c>
      <c r="W340" s="1" t="s">
        <v>46</v>
      </c>
      <c r="X340" s="1" t="s">
        <v>59</v>
      </c>
    </row>
    <row r="341" spans="8:26" x14ac:dyDescent="0.25">
      <c r="H341" t="s">
        <v>54</v>
      </c>
      <c r="I341" s="12">
        <v>0</v>
      </c>
      <c r="J341" s="6">
        <v>3.1606961258558233</v>
      </c>
      <c r="K341" s="6">
        <f>MAX(K321,L321)</f>
        <v>1.7860571099491787</v>
      </c>
      <c r="L341" s="6">
        <v>2.9308701779505713</v>
      </c>
      <c r="M341" s="6">
        <v>3.1288975694324059</v>
      </c>
      <c r="N341" s="6">
        <v>3.1606961258558224</v>
      </c>
      <c r="O341" s="6">
        <v>2.5980762113533196</v>
      </c>
      <c r="P341" s="6">
        <v>4.9061186288144336</v>
      </c>
      <c r="Q341" s="6">
        <v>3.0116440692751163</v>
      </c>
      <c r="R341" s="6">
        <v>3.9408120990476103</v>
      </c>
      <c r="S341" s="6">
        <v>5.7166423711825836</v>
      </c>
      <c r="T341" s="6">
        <v>5.1826634079399749</v>
      </c>
      <c r="U341" s="6">
        <v>3.5468295701936423</v>
      </c>
      <c r="V341" s="6">
        <v>2.7477263328068191</v>
      </c>
      <c r="W341" s="6">
        <v>5.0507425196697584</v>
      </c>
      <c r="X341" s="6">
        <v>3.4727510708370684</v>
      </c>
      <c r="Z341" s="6">
        <f>MIN(J341:X341,K342:X342,L343:X343,M344:X344,N345:X345,O346:X346,P347:X347,Q348:X348,R349:X349,S350:X350,T351:X351,U352:X352,V353:X353,X354,W354,X355)</f>
        <v>1.4212670403551877</v>
      </c>
    </row>
    <row r="342" spans="8:26" x14ac:dyDescent="0.25">
      <c r="H342" t="s">
        <v>62</v>
      </c>
      <c r="I342" s="14">
        <v>3.1606961258558233</v>
      </c>
      <c r="J342" s="12">
        <v>0</v>
      </c>
      <c r="K342" s="6">
        <f>MAX(K322,L322)</f>
        <v>3.0099833886584846</v>
      </c>
      <c r="L342" s="6">
        <v>2.1213203435596424</v>
      </c>
      <c r="M342" s="6">
        <v>2.2494443758404006</v>
      </c>
      <c r="N342" s="6">
        <v>2.5573423705088825</v>
      </c>
      <c r="O342" s="6">
        <v>1.8466185312619345</v>
      </c>
      <c r="P342" s="6">
        <v>2.9999999999999969</v>
      </c>
      <c r="Q342" s="6">
        <v>4.5387222871640862</v>
      </c>
      <c r="R342" s="6">
        <v>4.3680659335683121</v>
      </c>
      <c r="S342" s="6">
        <v>4.0459856648287813</v>
      </c>
      <c r="T342" s="6">
        <v>2.5903667693977219</v>
      </c>
      <c r="U342" s="6">
        <v>1.8627936010197159</v>
      </c>
      <c r="V342" s="6">
        <v>2.672077843177477</v>
      </c>
      <c r="W342" s="6">
        <v>2.6419689627245777</v>
      </c>
      <c r="X342" s="6">
        <v>2.5357444666211921</v>
      </c>
    </row>
    <row r="343" spans="8:26" x14ac:dyDescent="0.25">
      <c r="H343" t="s">
        <v>63</v>
      </c>
      <c r="I343" s="14">
        <v>1.7860571099491787</v>
      </c>
      <c r="J343" s="6">
        <v>3.0099833886584846</v>
      </c>
      <c r="K343" s="12">
        <v>0</v>
      </c>
      <c r="L343" s="6">
        <v>3.3256578296631791</v>
      </c>
      <c r="M343" s="6">
        <v>3.1559467676119031</v>
      </c>
      <c r="N343" s="6">
        <v>3.3256578296631791</v>
      </c>
      <c r="O343" s="6">
        <v>2.3173260452512916</v>
      </c>
      <c r="P343" s="6">
        <v>4.8311489316724678</v>
      </c>
      <c r="Q343" s="6">
        <v>3.6027767069303627</v>
      </c>
      <c r="R343" s="6">
        <v>4.3931765272977623</v>
      </c>
      <c r="S343" s="6">
        <v>5.8077534382926448</v>
      </c>
      <c r="T343" s="6">
        <v>4.8218253804964792</v>
      </c>
      <c r="U343" s="6">
        <v>3.217141588429087</v>
      </c>
      <c r="V343" s="6">
        <v>3.0033314835362428</v>
      </c>
      <c r="W343" s="6">
        <v>4.4294469180700222</v>
      </c>
      <c r="X343" s="6">
        <v>3.5142566781611175</v>
      </c>
    </row>
    <row r="344" spans="8:26" x14ac:dyDescent="0.25">
      <c r="H344" t="s">
        <v>53</v>
      </c>
      <c r="I344" s="14">
        <v>2.9308701779505713</v>
      </c>
      <c r="J344" s="6">
        <v>2.1213203435596424</v>
      </c>
      <c r="K344" s="6">
        <f>MAX(K325,L325)</f>
        <v>3.3256578296631791</v>
      </c>
      <c r="L344" s="12">
        <v>0</v>
      </c>
      <c r="M344" s="6">
        <v>2.095232683975699</v>
      </c>
      <c r="N344" s="6">
        <v>2.222611077089288</v>
      </c>
      <c r="O344" s="13">
        <v>1.4212670403551877</v>
      </c>
      <c r="P344" s="6">
        <v>3.3719430600174709</v>
      </c>
      <c r="Q344" s="6">
        <v>3.9025632602175713</v>
      </c>
      <c r="R344" s="6">
        <v>3.8613469152615676</v>
      </c>
      <c r="S344" s="6">
        <v>4.1665333311999309</v>
      </c>
      <c r="T344" s="6">
        <v>3.3481338085566432</v>
      </c>
      <c r="U344" s="6">
        <v>2.1817424229271434</v>
      </c>
      <c r="V344" s="6">
        <v>2.3895606290697047</v>
      </c>
      <c r="W344" s="6">
        <v>3.4539832078341073</v>
      </c>
      <c r="X344" s="6">
        <v>2.3194827009486385</v>
      </c>
    </row>
    <row r="345" spans="8:26" x14ac:dyDescent="0.25">
      <c r="H345" t="s">
        <v>27</v>
      </c>
      <c r="I345" s="14">
        <v>3.1288975694324059</v>
      </c>
      <c r="J345" s="6">
        <v>2.2494443758404006</v>
      </c>
      <c r="K345" s="6">
        <f t="shared" ref="K345:K356" si="106">MAX(K326,L326)</f>
        <v>3.1559467676119031</v>
      </c>
      <c r="L345" s="6">
        <v>2.095232683975699</v>
      </c>
      <c r="M345" s="12">
        <v>0</v>
      </c>
      <c r="N345" s="6">
        <v>3.475629439396557</v>
      </c>
      <c r="O345" s="6">
        <v>1.894729532149646</v>
      </c>
      <c r="P345" s="6">
        <v>3.319638534539568</v>
      </c>
      <c r="Q345" s="6">
        <v>4.9457052075512946</v>
      </c>
      <c r="R345" s="6">
        <v>4.6454278597347773</v>
      </c>
      <c r="S345" s="6">
        <v>4.7381430961928546</v>
      </c>
      <c r="T345" s="6">
        <v>4.0583247775406068</v>
      </c>
      <c r="U345" s="6">
        <v>2.7568097504180473</v>
      </c>
      <c r="V345" s="6">
        <v>2.0396078054371132</v>
      </c>
      <c r="W345" s="6">
        <v>3.6083237105337456</v>
      </c>
      <c r="X345" s="6">
        <v>2.9715315916207272</v>
      </c>
    </row>
    <row r="346" spans="8:26" x14ac:dyDescent="0.25">
      <c r="H346" t="s">
        <v>60</v>
      </c>
      <c r="I346" s="14">
        <v>3.1606961258558224</v>
      </c>
      <c r="J346" s="6">
        <v>2.5573423705088825</v>
      </c>
      <c r="K346" s="6">
        <f t="shared" si="106"/>
        <v>3.3256578296631791</v>
      </c>
      <c r="L346" s="6">
        <v>2.222611077089288</v>
      </c>
      <c r="M346" s="6">
        <v>3.475629439396557</v>
      </c>
      <c r="N346" s="12">
        <v>0</v>
      </c>
      <c r="O346" s="6">
        <v>2.5729360660537197</v>
      </c>
      <c r="P346" s="6">
        <v>3.2093613071762452</v>
      </c>
      <c r="Q346" s="6">
        <v>3.0822070014844885</v>
      </c>
      <c r="R346" s="6">
        <v>2.8809720581775919</v>
      </c>
      <c r="S346" s="6">
        <v>3.5142566781611211</v>
      </c>
      <c r="T346" s="6">
        <v>2.9580398915498076</v>
      </c>
      <c r="U346" s="6">
        <v>2.0223748416156719</v>
      </c>
      <c r="V346" s="6">
        <v>2.8530685235374236</v>
      </c>
      <c r="W346" s="6">
        <v>3.1240998703626648</v>
      </c>
      <c r="X346" s="6">
        <v>2.0904544960366911</v>
      </c>
    </row>
    <row r="347" spans="8:26" x14ac:dyDescent="0.25">
      <c r="H347" t="s">
        <v>61</v>
      </c>
      <c r="I347" s="14">
        <v>2.5980762113533196</v>
      </c>
      <c r="J347" s="6">
        <v>1.8466185312619345</v>
      </c>
      <c r="K347" s="6">
        <f t="shared" si="106"/>
        <v>2.3173260452512916</v>
      </c>
      <c r="L347" s="13">
        <v>1.4212670403551877</v>
      </c>
      <c r="M347" s="6">
        <v>1.894729532149646</v>
      </c>
      <c r="N347" s="6">
        <v>2.5729360660537197</v>
      </c>
      <c r="O347" s="12">
        <v>0</v>
      </c>
      <c r="P347" s="6">
        <v>3.2310988842807</v>
      </c>
      <c r="Q347" s="6">
        <v>4.1158231254513353</v>
      </c>
      <c r="R347" s="6">
        <v>3.9924929555354285</v>
      </c>
      <c r="S347" s="6">
        <v>4.3600458713183263</v>
      </c>
      <c r="T347" s="6">
        <v>3.5637059362410892</v>
      </c>
      <c r="U347" s="6">
        <v>1.813835714721705</v>
      </c>
      <c r="V347" s="6">
        <v>2.1771541057077255</v>
      </c>
      <c r="W347" s="6">
        <v>2.9933259094191511</v>
      </c>
      <c r="X347" s="6">
        <v>2.4392621835300932</v>
      </c>
    </row>
    <row r="348" spans="8:26" x14ac:dyDescent="0.25">
      <c r="H348" t="s">
        <v>57</v>
      </c>
      <c r="I348" s="14">
        <v>4.9061186288144336</v>
      </c>
      <c r="J348" s="6">
        <v>2.9999999999999969</v>
      </c>
      <c r="K348" s="6">
        <f t="shared" si="106"/>
        <v>4.8311489316724678</v>
      </c>
      <c r="L348" s="6">
        <v>3.3719430600174709</v>
      </c>
      <c r="M348" s="6">
        <v>3.319638534539568</v>
      </c>
      <c r="N348" s="6">
        <v>3.2093613071762452</v>
      </c>
      <c r="O348" s="6">
        <v>3.2310988842807</v>
      </c>
      <c r="P348" s="12">
        <v>0</v>
      </c>
      <c r="Q348" s="6">
        <v>5.0139804546886717</v>
      </c>
      <c r="R348" s="6">
        <v>3.6193922141707731</v>
      </c>
      <c r="S348" s="6">
        <v>2.5903667693977273</v>
      </c>
      <c r="T348" s="6">
        <v>3.0049958402633448</v>
      </c>
      <c r="U348" s="6">
        <v>2.6153393661244029</v>
      </c>
      <c r="V348" s="6">
        <v>2.8142494558940592</v>
      </c>
      <c r="W348" s="6">
        <v>2.0880613017821141</v>
      </c>
      <c r="X348" s="6">
        <v>2.03224014329016</v>
      </c>
    </row>
    <row r="349" spans="8:26" x14ac:dyDescent="0.25">
      <c r="H349" t="s">
        <v>35</v>
      </c>
      <c r="I349" s="14">
        <v>3.0116440692751163</v>
      </c>
      <c r="J349" s="6">
        <v>4.5387222871640862</v>
      </c>
      <c r="K349" s="6">
        <f t="shared" si="106"/>
        <v>3.6027767069303627</v>
      </c>
      <c r="L349" s="6">
        <v>3.9025632602175713</v>
      </c>
      <c r="M349" s="6">
        <v>4.9457052075512946</v>
      </c>
      <c r="N349" s="6">
        <v>3.0822070014844885</v>
      </c>
      <c r="O349" s="6">
        <v>4.1158231254513353</v>
      </c>
      <c r="P349" s="6">
        <v>5.0139804546886717</v>
      </c>
      <c r="Q349" s="12">
        <v>0</v>
      </c>
      <c r="R349" s="6">
        <v>2.1213203435596464</v>
      </c>
      <c r="S349" s="6">
        <v>5.4506880299646596</v>
      </c>
      <c r="T349" s="6">
        <v>5.7922361830298303</v>
      </c>
      <c r="U349" s="6">
        <v>3.8301436004411111</v>
      </c>
      <c r="V349" s="6">
        <v>3.364520768252143</v>
      </c>
      <c r="W349" s="6">
        <v>5.1439284598446759</v>
      </c>
      <c r="X349" s="6">
        <v>3.4394767043839667</v>
      </c>
    </row>
    <row r="350" spans="8:26" x14ac:dyDescent="0.25">
      <c r="H350" t="s">
        <v>36</v>
      </c>
      <c r="I350" s="14">
        <v>3.9408120990476103</v>
      </c>
      <c r="J350" s="6">
        <v>4.3680659335683121</v>
      </c>
      <c r="K350" s="6">
        <f t="shared" si="106"/>
        <v>4.3931765272977623</v>
      </c>
      <c r="L350" s="6">
        <v>3.8613469152615676</v>
      </c>
      <c r="M350" s="6">
        <v>4.6454278597347773</v>
      </c>
      <c r="N350" s="6">
        <v>2.8809720581775919</v>
      </c>
      <c r="O350" s="6">
        <v>3.9924929555354285</v>
      </c>
      <c r="P350" s="6">
        <v>3.6193922141707731</v>
      </c>
      <c r="Q350" s="6">
        <v>2.1213203435596464</v>
      </c>
      <c r="R350" s="12">
        <v>0</v>
      </c>
      <c r="S350" s="6">
        <v>3.7188707963574097</v>
      </c>
      <c r="T350" s="6">
        <v>4.7780749261601159</v>
      </c>
      <c r="U350" s="6">
        <v>3.0610455730027932</v>
      </c>
      <c r="V350" s="6">
        <v>3.0430248109405897</v>
      </c>
      <c r="W350" s="6">
        <v>4.190465367951397</v>
      </c>
      <c r="X350" s="6">
        <v>2.3895606290697073</v>
      </c>
    </row>
    <row r="351" spans="8:26" x14ac:dyDescent="0.25">
      <c r="H351" t="s">
        <v>37</v>
      </c>
      <c r="I351" s="14">
        <v>5.7166423711825836</v>
      </c>
      <c r="J351" s="6">
        <v>4.0459856648287813</v>
      </c>
      <c r="K351" s="6">
        <f t="shared" si="106"/>
        <v>5.8077534382926448</v>
      </c>
      <c r="L351" s="6">
        <v>4.1665333311999309</v>
      </c>
      <c r="M351" s="6">
        <v>4.7381430961928546</v>
      </c>
      <c r="N351" s="6">
        <v>3.5142566781611211</v>
      </c>
      <c r="O351" s="6">
        <v>4.3600458713183263</v>
      </c>
      <c r="P351" s="6">
        <v>2.5903667693977273</v>
      </c>
      <c r="Q351" s="6">
        <v>5.4506880299646596</v>
      </c>
      <c r="R351" s="6">
        <v>3.7188707963574097</v>
      </c>
      <c r="S351" s="12">
        <v>0</v>
      </c>
      <c r="T351" s="6">
        <v>2.3579652245103211</v>
      </c>
      <c r="U351" s="6">
        <v>3.6592348927063987</v>
      </c>
      <c r="V351" s="6">
        <v>4.2461747491124289</v>
      </c>
      <c r="W351" s="6">
        <v>3.0248966924508394</v>
      </c>
      <c r="X351" s="6">
        <v>2.8879058156387303</v>
      </c>
    </row>
    <row r="352" spans="8:26" x14ac:dyDescent="0.25">
      <c r="H352" t="s">
        <v>38</v>
      </c>
      <c r="I352" s="14">
        <v>5.1826634079399749</v>
      </c>
      <c r="J352" s="6">
        <v>2.5903667693977219</v>
      </c>
      <c r="K352" s="6">
        <f t="shared" si="106"/>
        <v>4.8218253804964792</v>
      </c>
      <c r="L352" s="6">
        <v>3.3481338085566432</v>
      </c>
      <c r="M352" s="6">
        <v>4.0583247775406068</v>
      </c>
      <c r="N352" s="6">
        <v>2.9580398915498076</v>
      </c>
      <c r="O352" s="6">
        <v>3.5637059362410892</v>
      </c>
      <c r="P352" s="6">
        <v>3.0049958402633448</v>
      </c>
      <c r="Q352" s="6">
        <v>5.7922361830298303</v>
      </c>
      <c r="R352" s="6">
        <v>4.7780749261601159</v>
      </c>
      <c r="S352" s="6">
        <v>2.3579652245103211</v>
      </c>
      <c r="T352" s="12">
        <v>0</v>
      </c>
      <c r="U352" s="6">
        <v>3.1480152477394401</v>
      </c>
      <c r="V352" s="6">
        <v>4.1892720131306831</v>
      </c>
      <c r="W352" s="6">
        <v>2.3345235059857505</v>
      </c>
      <c r="X352" s="6">
        <v>3.2218007387174024</v>
      </c>
    </row>
    <row r="353" spans="8:25" x14ac:dyDescent="0.25">
      <c r="H353" t="s">
        <v>56</v>
      </c>
      <c r="I353" s="14">
        <v>3.5468295701936423</v>
      </c>
      <c r="J353" s="6">
        <v>1.8627936010197159</v>
      </c>
      <c r="K353" s="6">
        <f t="shared" si="106"/>
        <v>3.217141588429087</v>
      </c>
      <c r="L353" s="6">
        <v>2.1817424229271434</v>
      </c>
      <c r="M353" s="6">
        <v>2.7568097504180473</v>
      </c>
      <c r="N353" s="6">
        <v>2.0223748416156719</v>
      </c>
      <c r="O353" s="6">
        <v>1.813835714721705</v>
      </c>
      <c r="P353" s="6">
        <v>2.6153393661244029</v>
      </c>
      <c r="Q353" s="6">
        <v>3.8301436004411111</v>
      </c>
      <c r="R353" s="6">
        <v>3.0610455730027932</v>
      </c>
      <c r="S353" s="6">
        <v>3.6592348927063987</v>
      </c>
      <c r="T353" s="6">
        <v>3.1480152477394401</v>
      </c>
      <c r="U353" s="12">
        <v>0</v>
      </c>
      <c r="V353" s="6">
        <v>1.857417562100673</v>
      </c>
      <c r="W353" s="6">
        <v>2.3323807579381208</v>
      </c>
      <c r="X353" s="6">
        <v>1.5459624833740313</v>
      </c>
    </row>
    <row r="354" spans="8:25" x14ac:dyDescent="0.25">
      <c r="H354" t="s">
        <v>44</v>
      </c>
      <c r="I354" s="14">
        <v>2.7477263328068191</v>
      </c>
      <c r="J354" s="6">
        <v>2.672077843177477</v>
      </c>
      <c r="K354" s="6">
        <f t="shared" si="106"/>
        <v>3.0033314835362428</v>
      </c>
      <c r="L354" s="6">
        <v>2.3895606290697047</v>
      </c>
      <c r="M354" s="6">
        <v>2.0396078054371132</v>
      </c>
      <c r="N354" s="6">
        <v>2.8530685235374236</v>
      </c>
      <c r="O354" s="6">
        <v>2.1771541057077255</v>
      </c>
      <c r="P354" s="6">
        <v>2.8142494558940592</v>
      </c>
      <c r="Q354" s="6">
        <v>3.364520768252143</v>
      </c>
      <c r="R354" s="6">
        <v>3.0430248109405897</v>
      </c>
      <c r="S354" s="6">
        <v>4.2461747491124289</v>
      </c>
      <c r="T354" s="6">
        <v>4.1892720131306831</v>
      </c>
      <c r="U354" s="6">
        <v>1.857417562100673</v>
      </c>
      <c r="V354" s="12">
        <v>0</v>
      </c>
      <c r="W354" s="6">
        <v>3.2863353450310004</v>
      </c>
      <c r="X354" s="6">
        <v>1.8574175621006725</v>
      </c>
    </row>
    <row r="355" spans="8:25" x14ac:dyDescent="0.25">
      <c r="H355" t="s">
        <v>46</v>
      </c>
      <c r="I355" s="14">
        <v>5.0507425196697584</v>
      </c>
      <c r="J355" s="6">
        <v>2.6419689627245777</v>
      </c>
      <c r="K355" s="6">
        <f t="shared" si="106"/>
        <v>4.4294469180700222</v>
      </c>
      <c r="L355" s="6">
        <v>3.4539832078341073</v>
      </c>
      <c r="M355" s="6">
        <v>3.6083237105337456</v>
      </c>
      <c r="N355" s="6">
        <v>3.1240998703626648</v>
      </c>
      <c r="O355" s="6">
        <v>2.9933259094191511</v>
      </c>
      <c r="P355" s="6">
        <v>2.0880613017821141</v>
      </c>
      <c r="Q355" s="6">
        <v>5.1439284598446759</v>
      </c>
      <c r="R355" s="6">
        <v>4.190465367951397</v>
      </c>
      <c r="S355" s="6">
        <v>3.0248966924508394</v>
      </c>
      <c r="T355" s="6">
        <v>2.3345235059857505</v>
      </c>
      <c r="U355" s="6">
        <v>2.3323807579381208</v>
      </c>
      <c r="V355" s="6">
        <v>3.2863353450310004</v>
      </c>
      <c r="W355" s="12">
        <v>0</v>
      </c>
      <c r="X355" s="6">
        <v>2.5903667693977304</v>
      </c>
    </row>
    <row r="356" spans="8:25" x14ac:dyDescent="0.25">
      <c r="H356" t="s">
        <v>59</v>
      </c>
      <c r="I356" s="14">
        <v>3.4727510708370684</v>
      </c>
      <c r="J356" s="6">
        <v>2.5357444666211921</v>
      </c>
      <c r="K356" s="6">
        <f t="shared" si="106"/>
        <v>3.5142566781611175</v>
      </c>
      <c r="L356" s="6">
        <v>2.3194827009486385</v>
      </c>
      <c r="M356" s="6">
        <v>2.9715315916207272</v>
      </c>
      <c r="N356" s="6">
        <v>2.0904544960366911</v>
      </c>
      <c r="O356" s="6">
        <v>2.4392621835300932</v>
      </c>
      <c r="P356" s="6">
        <v>2.03224014329016</v>
      </c>
      <c r="Q356" s="6">
        <v>3.4394767043839667</v>
      </c>
      <c r="R356" s="6">
        <v>2.3895606290697073</v>
      </c>
      <c r="S356" s="6">
        <v>2.8879058156387303</v>
      </c>
      <c r="T356" s="6">
        <v>3.2218007387174024</v>
      </c>
      <c r="U356" s="6">
        <v>1.5459624833740313</v>
      </c>
      <c r="V356" s="6">
        <v>1.8574175621006725</v>
      </c>
      <c r="W356" s="6">
        <v>2.5903667693977304</v>
      </c>
      <c r="X356" s="12">
        <v>0</v>
      </c>
    </row>
    <row r="359" spans="8:25" x14ac:dyDescent="0.25">
      <c r="H359" t="s">
        <v>50</v>
      </c>
      <c r="I359" s="1" t="s">
        <v>54</v>
      </c>
      <c r="J359" s="1" t="s">
        <v>62</v>
      </c>
      <c r="K359" s="1" t="s">
        <v>63</v>
      </c>
      <c r="L359" s="1" t="s">
        <v>64</v>
      </c>
      <c r="M359" s="1" t="s">
        <v>27</v>
      </c>
      <c r="N359" s="1" t="s">
        <v>60</v>
      </c>
      <c r="O359" s="1" t="s">
        <v>57</v>
      </c>
      <c r="P359" s="1" t="s">
        <v>35</v>
      </c>
      <c r="Q359" s="1" t="s">
        <v>36</v>
      </c>
      <c r="R359" s="1" t="s">
        <v>37</v>
      </c>
      <c r="S359" s="1" t="s">
        <v>38</v>
      </c>
      <c r="T359" s="1" t="s">
        <v>56</v>
      </c>
      <c r="U359" s="1" t="s">
        <v>44</v>
      </c>
      <c r="V359" s="1" t="s">
        <v>46</v>
      </c>
      <c r="W359" s="1" t="s">
        <v>59</v>
      </c>
    </row>
    <row r="360" spans="8:25" x14ac:dyDescent="0.25">
      <c r="H360" t="s">
        <v>54</v>
      </c>
      <c r="I360" s="12">
        <v>0</v>
      </c>
      <c r="J360" s="6">
        <v>3.1606961258558233</v>
      </c>
      <c r="K360" s="6">
        <v>1.7860571099491787</v>
      </c>
      <c r="L360" s="6">
        <f>MAX(L341,O341)</f>
        <v>2.9308701779505713</v>
      </c>
      <c r="M360" s="6">
        <v>3.1288975694324059</v>
      </c>
      <c r="N360" s="6">
        <v>3.1606961258558224</v>
      </c>
      <c r="O360" s="6">
        <v>4.9061186288144336</v>
      </c>
      <c r="P360" s="6">
        <v>3.0116440692751163</v>
      </c>
      <c r="Q360" s="6">
        <v>3.9408120990476103</v>
      </c>
      <c r="R360" s="6">
        <v>5.7166423711825836</v>
      </c>
      <c r="S360" s="6">
        <v>5.1826634079399749</v>
      </c>
      <c r="T360" s="6">
        <v>3.5468295701936423</v>
      </c>
      <c r="U360" s="6">
        <v>2.7477263328068191</v>
      </c>
      <c r="V360" s="6">
        <v>5.0507425196697584</v>
      </c>
      <c r="W360" s="6">
        <v>3.4727510708370684</v>
      </c>
      <c r="Y360" s="6">
        <f>MIN(J360:W360,K361:W361,L362:W362,M363:W363,N364:W364,O365:W365,P366:W366,Q367:W367,R368:W368,S369:W369,T370:W370,U371:W371,V372,W372,W373)</f>
        <v>1.5459624833740313</v>
      </c>
    </row>
    <row r="361" spans="8:25" x14ac:dyDescent="0.25">
      <c r="H361" t="s">
        <v>62</v>
      </c>
      <c r="I361" s="14">
        <v>3.1606961258558233</v>
      </c>
      <c r="J361" s="12">
        <v>0</v>
      </c>
      <c r="K361" s="6">
        <v>3.0099833886584846</v>
      </c>
      <c r="L361" s="6">
        <f t="shared" ref="L361:L362" si="107">MAX(L342,O342)</f>
        <v>2.1213203435596424</v>
      </c>
      <c r="M361" s="6">
        <v>2.2494443758404006</v>
      </c>
      <c r="N361" s="6">
        <v>2.5573423705088825</v>
      </c>
      <c r="O361" s="6">
        <v>2.9999999999999969</v>
      </c>
      <c r="P361" s="6">
        <v>4.5387222871640862</v>
      </c>
      <c r="Q361" s="6">
        <v>4.3680659335683121</v>
      </c>
      <c r="R361" s="6">
        <v>4.0459856648287813</v>
      </c>
      <c r="S361" s="6">
        <v>2.5903667693977219</v>
      </c>
      <c r="T361" s="6">
        <v>1.8627936010197159</v>
      </c>
      <c r="U361" s="6">
        <v>2.672077843177477</v>
      </c>
      <c r="V361" s="6">
        <v>2.6419689627245777</v>
      </c>
      <c r="W361" s="6">
        <v>2.5357444666211921</v>
      </c>
    </row>
    <row r="362" spans="8:25" x14ac:dyDescent="0.25">
      <c r="H362" t="s">
        <v>63</v>
      </c>
      <c r="I362" s="14">
        <v>1.7860571099491787</v>
      </c>
      <c r="J362" s="6">
        <v>3.0099833886584846</v>
      </c>
      <c r="K362" s="12">
        <v>0</v>
      </c>
      <c r="L362" s="6">
        <f t="shared" si="107"/>
        <v>3.3256578296631791</v>
      </c>
      <c r="M362" s="6">
        <v>3.1559467676119031</v>
      </c>
      <c r="N362" s="6">
        <v>3.3256578296631791</v>
      </c>
      <c r="O362" s="6">
        <v>4.8311489316724678</v>
      </c>
      <c r="P362" s="6">
        <v>3.6027767069303627</v>
      </c>
      <c r="Q362" s="6">
        <v>4.3931765272977623</v>
      </c>
      <c r="R362" s="6">
        <v>5.8077534382926448</v>
      </c>
      <c r="S362" s="6">
        <v>4.8218253804964792</v>
      </c>
      <c r="T362" s="6">
        <v>3.217141588429087</v>
      </c>
      <c r="U362" s="6">
        <v>3.0033314835362428</v>
      </c>
      <c r="V362" s="6">
        <v>4.4294469180700222</v>
      </c>
      <c r="W362" s="6">
        <v>3.5142566781611175</v>
      </c>
    </row>
    <row r="363" spans="8:25" x14ac:dyDescent="0.25">
      <c r="H363" t="s">
        <v>64</v>
      </c>
      <c r="I363" s="14">
        <v>2.9308701779505713</v>
      </c>
      <c r="J363" s="6">
        <v>2.1213203435596424</v>
      </c>
      <c r="K363" s="6">
        <v>3.3256578296631791</v>
      </c>
      <c r="L363" s="12">
        <v>0</v>
      </c>
      <c r="M363" s="6">
        <v>2.095232683975699</v>
      </c>
      <c r="N363" s="6">
        <v>2.5729360660537197</v>
      </c>
      <c r="O363" s="6">
        <v>3.3719430600174709</v>
      </c>
      <c r="P363" s="6">
        <v>4.1158231254513353</v>
      </c>
      <c r="Q363" s="6">
        <v>3.9924929555354285</v>
      </c>
      <c r="R363" s="6">
        <v>4.3600458713183263</v>
      </c>
      <c r="S363" s="6">
        <v>3.5637059362410892</v>
      </c>
      <c r="T363" s="6">
        <v>2.1817424229271434</v>
      </c>
      <c r="U363" s="6">
        <v>2.3895606290697047</v>
      </c>
      <c r="V363" s="6">
        <v>3.4539832078341073</v>
      </c>
      <c r="W363" s="6">
        <v>2.4392621835300932</v>
      </c>
    </row>
    <row r="364" spans="8:25" x14ac:dyDescent="0.25">
      <c r="H364" t="s">
        <v>27</v>
      </c>
      <c r="I364" s="14">
        <v>3.1288975694324059</v>
      </c>
      <c r="J364" s="6">
        <v>2.2494443758404006</v>
      </c>
      <c r="K364" s="6">
        <v>3.1559467676119031</v>
      </c>
      <c r="L364" s="6">
        <f>MAX(L345,O345)</f>
        <v>2.095232683975699</v>
      </c>
      <c r="M364" s="12">
        <v>0</v>
      </c>
      <c r="N364" s="6">
        <v>3.475629439396557</v>
      </c>
      <c r="O364" s="6">
        <v>3.319638534539568</v>
      </c>
      <c r="P364" s="6">
        <v>4.9457052075512946</v>
      </c>
      <c r="Q364" s="6">
        <v>4.6454278597347773</v>
      </c>
      <c r="R364" s="6">
        <v>4.7381430961928546</v>
      </c>
      <c r="S364" s="6">
        <v>4.0583247775406068</v>
      </c>
      <c r="T364" s="6">
        <v>2.7568097504180473</v>
      </c>
      <c r="U364" s="6">
        <v>2.0396078054371132</v>
      </c>
      <c r="V364" s="6">
        <v>3.6083237105337456</v>
      </c>
      <c r="W364" s="6">
        <v>2.9715315916207272</v>
      </c>
    </row>
    <row r="365" spans="8:25" x14ac:dyDescent="0.25">
      <c r="H365" t="s">
        <v>60</v>
      </c>
      <c r="I365" s="14">
        <v>3.1606961258558224</v>
      </c>
      <c r="J365" s="6">
        <v>2.5573423705088825</v>
      </c>
      <c r="K365" s="6">
        <v>3.3256578296631791</v>
      </c>
      <c r="L365" s="6">
        <f>MAX(L346,O346)</f>
        <v>2.5729360660537197</v>
      </c>
      <c r="M365" s="6">
        <v>3.475629439396557</v>
      </c>
      <c r="N365" s="12">
        <v>0</v>
      </c>
      <c r="O365" s="6">
        <v>3.2093613071762452</v>
      </c>
      <c r="P365" s="6">
        <v>3.0822070014844885</v>
      </c>
      <c r="Q365" s="6">
        <v>2.8809720581775919</v>
      </c>
      <c r="R365" s="6">
        <v>3.5142566781611211</v>
      </c>
      <c r="S365" s="6">
        <v>2.9580398915498076</v>
      </c>
      <c r="T365" s="6">
        <v>2.0223748416156719</v>
      </c>
      <c r="U365" s="6">
        <v>2.8530685235374236</v>
      </c>
      <c r="V365" s="6">
        <v>3.1240998703626648</v>
      </c>
      <c r="W365" s="6">
        <v>2.0904544960366911</v>
      </c>
    </row>
    <row r="366" spans="8:25" x14ac:dyDescent="0.25">
      <c r="H366" t="s">
        <v>57</v>
      </c>
      <c r="I366" s="14">
        <v>4.9061186288144336</v>
      </c>
      <c r="J366" s="6">
        <v>2.9999999999999969</v>
      </c>
      <c r="K366" s="6">
        <v>4.8311489316724678</v>
      </c>
      <c r="L366" s="6">
        <f>MAX(L348,O348)</f>
        <v>3.3719430600174709</v>
      </c>
      <c r="M366" s="6">
        <v>3.319638534539568</v>
      </c>
      <c r="N366" s="6">
        <v>3.2093613071762452</v>
      </c>
      <c r="O366" s="12">
        <v>0</v>
      </c>
      <c r="P366" s="6">
        <v>5.0139804546886717</v>
      </c>
      <c r="Q366" s="6">
        <v>3.6193922141707731</v>
      </c>
      <c r="R366" s="6">
        <v>2.5903667693977273</v>
      </c>
      <c r="S366" s="6">
        <v>3.0049958402633448</v>
      </c>
      <c r="T366" s="6">
        <v>2.6153393661244029</v>
      </c>
      <c r="U366" s="6">
        <v>2.8142494558940592</v>
      </c>
      <c r="V366" s="6">
        <v>2.0880613017821141</v>
      </c>
      <c r="W366" s="6">
        <v>2.03224014329016</v>
      </c>
    </row>
    <row r="367" spans="8:25" x14ac:dyDescent="0.25">
      <c r="H367" t="s">
        <v>35</v>
      </c>
      <c r="I367" s="14">
        <v>3.0116440692751163</v>
      </c>
      <c r="J367" s="6">
        <v>4.5387222871640862</v>
      </c>
      <c r="K367" s="6">
        <v>3.6027767069303627</v>
      </c>
      <c r="L367" s="6">
        <f t="shared" ref="L367:L374" si="108">MAX(L349,O349)</f>
        <v>4.1158231254513353</v>
      </c>
      <c r="M367" s="6">
        <v>4.9457052075512946</v>
      </c>
      <c r="N367" s="6">
        <v>3.0822070014844885</v>
      </c>
      <c r="O367" s="6">
        <v>5.0139804546886717</v>
      </c>
      <c r="P367" s="12">
        <v>0</v>
      </c>
      <c r="Q367" s="6">
        <v>2.1213203435596464</v>
      </c>
      <c r="R367" s="6">
        <v>5.4506880299646596</v>
      </c>
      <c r="S367" s="6">
        <v>5.7922361830298303</v>
      </c>
      <c r="T367" s="6">
        <v>3.8301436004411111</v>
      </c>
      <c r="U367" s="6">
        <v>3.364520768252143</v>
      </c>
      <c r="V367" s="6">
        <v>5.1439284598446759</v>
      </c>
      <c r="W367" s="6">
        <v>3.4394767043839667</v>
      </c>
    </row>
    <row r="368" spans="8:25" x14ac:dyDescent="0.25">
      <c r="H368" t="s">
        <v>36</v>
      </c>
      <c r="I368" s="14">
        <v>3.9408120990476103</v>
      </c>
      <c r="J368" s="6">
        <v>4.3680659335683121</v>
      </c>
      <c r="K368" s="6">
        <v>4.3931765272977623</v>
      </c>
      <c r="L368" s="6">
        <f t="shared" si="108"/>
        <v>3.9924929555354285</v>
      </c>
      <c r="M368" s="6">
        <v>4.6454278597347773</v>
      </c>
      <c r="N368" s="6">
        <v>2.8809720581775919</v>
      </c>
      <c r="O368" s="6">
        <v>3.6193922141707731</v>
      </c>
      <c r="P368" s="6">
        <v>2.1213203435596464</v>
      </c>
      <c r="Q368" s="12">
        <v>0</v>
      </c>
      <c r="R368" s="6">
        <v>3.7188707963574097</v>
      </c>
      <c r="S368" s="6">
        <v>4.7780749261601159</v>
      </c>
      <c r="T368" s="6">
        <v>3.0610455730027932</v>
      </c>
      <c r="U368" s="6">
        <v>3.0430248109405897</v>
      </c>
      <c r="V368" s="6">
        <v>4.190465367951397</v>
      </c>
      <c r="W368" s="6">
        <v>2.3895606290697073</v>
      </c>
    </row>
    <row r="369" spans="8:24" x14ac:dyDescent="0.25">
      <c r="H369" t="s">
        <v>37</v>
      </c>
      <c r="I369" s="14">
        <v>5.7166423711825836</v>
      </c>
      <c r="J369" s="6">
        <v>4.0459856648287813</v>
      </c>
      <c r="K369" s="6">
        <v>5.8077534382926448</v>
      </c>
      <c r="L369" s="6">
        <f t="shared" si="108"/>
        <v>4.3600458713183263</v>
      </c>
      <c r="M369" s="6">
        <v>4.7381430961928546</v>
      </c>
      <c r="N369" s="6">
        <v>3.5142566781611211</v>
      </c>
      <c r="O369" s="6">
        <v>2.5903667693977273</v>
      </c>
      <c r="P369" s="6">
        <v>5.4506880299646596</v>
      </c>
      <c r="Q369" s="6">
        <v>3.7188707963574097</v>
      </c>
      <c r="R369" s="12">
        <v>0</v>
      </c>
      <c r="S369" s="6">
        <v>2.3579652245103211</v>
      </c>
      <c r="T369" s="6">
        <v>3.6592348927063987</v>
      </c>
      <c r="U369" s="6">
        <v>4.2461747491124289</v>
      </c>
      <c r="V369" s="6">
        <v>3.0248966924508394</v>
      </c>
      <c r="W369" s="6">
        <v>2.8879058156387303</v>
      </c>
    </row>
    <row r="370" spans="8:24" x14ac:dyDescent="0.25">
      <c r="H370" t="s">
        <v>38</v>
      </c>
      <c r="I370" s="14">
        <v>5.1826634079399749</v>
      </c>
      <c r="J370" s="6">
        <v>2.5903667693977219</v>
      </c>
      <c r="K370" s="6">
        <v>4.8218253804964792</v>
      </c>
      <c r="L370" s="6">
        <f t="shared" si="108"/>
        <v>3.5637059362410892</v>
      </c>
      <c r="M370" s="6">
        <v>4.0583247775406068</v>
      </c>
      <c r="N370" s="6">
        <v>2.9580398915498076</v>
      </c>
      <c r="O370" s="6">
        <v>3.0049958402633448</v>
      </c>
      <c r="P370" s="6">
        <v>5.7922361830298303</v>
      </c>
      <c r="Q370" s="6">
        <v>4.7780749261601159</v>
      </c>
      <c r="R370" s="6">
        <v>2.3579652245103211</v>
      </c>
      <c r="S370" s="12">
        <v>0</v>
      </c>
      <c r="T370" s="6">
        <v>3.1480152477394401</v>
      </c>
      <c r="U370" s="6">
        <v>4.1892720131306831</v>
      </c>
      <c r="V370" s="6">
        <v>2.3345235059857505</v>
      </c>
      <c r="W370" s="6">
        <v>3.2218007387174024</v>
      </c>
    </row>
    <row r="371" spans="8:24" x14ac:dyDescent="0.25">
      <c r="H371" t="s">
        <v>56</v>
      </c>
      <c r="I371" s="14">
        <v>3.5468295701936423</v>
      </c>
      <c r="J371" s="6">
        <v>1.8627936010197159</v>
      </c>
      <c r="K371" s="6">
        <v>3.217141588429087</v>
      </c>
      <c r="L371" s="6">
        <f t="shared" si="108"/>
        <v>2.1817424229271434</v>
      </c>
      <c r="M371" s="6">
        <v>2.7568097504180473</v>
      </c>
      <c r="N371" s="6">
        <v>2.0223748416156719</v>
      </c>
      <c r="O371" s="6">
        <v>2.6153393661244029</v>
      </c>
      <c r="P371" s="6">
        <v>3.8301436004411111</v>
      </c>
      <c r="Q371" s="6">
        <v>3.0610455730027932</v>
      </c>
      <c r="R371" s="6">
        <v>3.6592348927063987</v>
      </c>
      <c r="S371" s="6">
        <v>3.1480152477394401</v>
      </c>
      <c r="T371" s="12">
        <v>0</v>
      </c>
      <c r="U371" s="6">
        <v>1.857417562100673</v>
      </c>
      <c r="V371" s="6">
        <v>2.3323807579381208</v>
      </c>
      <c r="W371" s="13">
        <v>1.5459624833740313</v>
      </c>
    </row>
    <row r="372" spans="8:24" x14ac:dyDescent="0.25">
      <c r="H372" t="s">
        <v>44</v>
      </c>
      <c r="I372" s="14">
        <v>2.7477263328068191</v>
      </c>
      <c r="J372" s="6">
        <v>2.672077843177477</v>
      </c>
      <c r="K372" s="6">
        <v>3.0033314835362428</v>
      </c>
      <c r="L372" s="6">
        <f t="shared" si="108"/>
        <v>2.3895606290697047</v>
      </c>
      <c r="M372" s="6">
        <v>2.0396078054371132</v>
      </c>
      <c r="N372" s="6">
        <v>2.8530685235374236</v>
      </c>
      <c r="O372" s="6">
        <v>2.8142494558940592</v>
      </c>
      <c r="P372" s="6">
        <v>3.364520768252143</v>
      </c>
      <c r="Q372" s="6">
        <v>3.0430248109405897</v>
      </c>
      <c r="R372" s="6">
        <v>4.2461747491124289</v>
      </c>
      <c r="S372" s="6">
        <v>4.1892720131306831</v>
      </c>
      <c r="T372" s="6">
        <v>1.857417562100673</v>
      </c>
      <c r="U372" s="12">
        <v>0</v>
      </c>
      <c r="V372" s="6">
        <v>3.2863353450310004</v>
      </c>
      <c r="W372" s="6">
        <v>1.8574175621006725</v>
      </c>
    </row>
    <row r="373" spans="8:24" x14ac:dyDescent="0.25">
      <c r="H373" t="s">
        <v>46</v>
      </c>
      <c r="I373" s="14">
        <v>5.0507425196697584</v>
      </c>
      <c r="J373" s="6">
        <v>2.6419689627245777</v>
      </c>
      <c r="K373" s="6">
        <v>4.4294469180700222</v>
      </c>
      <c r="L373" s="6">
        <f t="shared" si="108"/>
        <v>3.4539832078341073</v>
      </c>
      <c r="M373" s="6">
        <v>3.6083237105337456</v>
      </c>
      <c r="N373" s="6">
        <v>3.1240998703626648</v>
      </c>
      <c r="O373" s="6">
        <v>2.0880613017821141</v>
      </c>
      <c r="P373" s="6">
        <v>5.1439284598446759</v>
      </c>
      <c r="Q373" s="6">
        <v>4.190465367951397</v>
      </c>
      <c r="R373" s="6">
        <v>3.0248966924508394</v>
      </c>
      <c r="S373" s="6">
        <v>2.3345235059857505</v>
      </c>
      <c r="T373" s="6">
        <v>2.3323807579381208</v>
      </c>
      <c r="U373" s="6">
        <v>3.2863353450310004</v>
      </c>
      <c r="V373" s="12">
        <v>0</v>
      </c>
      <c r="W373" s="6">
        <v>2.5903667693977304</v>
      </c>
    </row>
    <row r="374" spans="8:24" x14ac:dyDescent="0.25">
      <c r="H374" t="s">
        <v>59</v>
      </c>
      <c r="I374" s="14">
        <v>3.4727510708370684</v>
      </c>
      <c r="J374" s="6">
        <v>2.5357444666211921</v>
      </c>
      <c r="K374" s="6">
        <v>3.5142566781611175</v>
      </c>
      <c r="L374" s="6">
        <f t="shared" si="108"/>
        <v>2.4392621835300932</v>
      </c>
      <c r="M374" s="6">
        <v>2.9715315916207272</v>
      </c>
      <c r="N374" s="6">
        <v>2.0904544960366911</v>
      </c>
      <c r="O374" s="6">
        <v>2.03224014329016</v>
      </c>
      <c r="P374" s="6">
        <v>3.4394767043839667</v>
      </c>
      <c r="Q374" s="6">
        <v>2.3895606290697073</v>
      </c>
      <c r="R374" s="6">
        <v>2.8879058156387303</v>
      </c>
      <c r="S374" s="6">
        <v>3.2218007387174024</v>
      </c>
      <c r="T374" s="13">
        <v>1.5459624833740313</v>
      </c>
      <c r="U374" s="6">
        <v>1.8574175621006725</v>
      </c>
      <c r="V374" s="6">
        <v>2.5903667693977304</v>
      </c>
      <c r="W374" s="12">
        <v>0</v>
      </c>
    </row>
    <row r="377" spans="8:24" x14ac:dyDescent="0.25">
      <c r="H377" t="s">
        <v>50</v>
      </c>
      <c r="I377" s="1" t="s">
        <v>54</v>
      </c>
      <c r="J377" s="1" t="s">
        <v>62</v>
      </c>
      <c r="K377" s="1" t="s">
        <v>63</v>
      </c>
      <c r="L377" s="1" t="s">
        <v>64</v>
      </c>
      <c r="M377" s="1" t="s">
        <v>27</v>
      </c>
      <c r="N377" s="1" t="s">
        <v>60</v>
      </c>
      <c r="O377" s="1" t="s">
        <v>57</v>
      </c>
      <c r="P377" s="1" t="s">
        <v>35</v>
      </c>
      <c r="Q377" s="1" t="s">
        <v>36</v>
      </c>
      <c r="R377" s="1" t="s">
        <v>37</v>
      </c>
      <c r="S377" s="1" t="s">
        <v>38</v>
      </c>
      <c r="T377" s="1" t="s">
        <v>65</v>
      </c>
      <c r="U377" s="1" t="s">
        <v>44</v>
      </c>
      <c r="V377" s="1" t="s">
        <v>46</v>
      </c>
    </row>
    <row r="378" spans="8:24" x14ac:dyDescent="0.25">
      <c r="H378" t="s">
        <v>54</v>
      </c>
      <c r="I378" s="12">
        <v>0</v>
      </c>
      <c r="J378" s="6">
        <v>3.1606961258558233</v>
      </c>
      <c r="K378" s="13">
        <v>1.7860571099491787</v>
      </c>
      <c r="L378" s="6">
        <v>2.9308701779505713</v>
      </c>
      <c r="M378" s="6">
        <v>3.1288975694324059</v>
      </c>
      <c r="N378" s="6">
        <v>3.1606961258558224</v>
      </c>
      <c r="O378" s="6">
        <v>4.9061186288144336</v>
      </c>
      <c r="P378" s="6">
        <v>3.0116440692751163</v>
      </c>
      <c r="Q378" s="6">
        <v>3.9408120990476103</v>
      </c>
      <c r="R378" s="6">
        <v>5.7166423711825836</v>
      </c>
      <c r="S378" s="6">
        <v>5.1826634079399749</v>
      </c>
      <c r="T378" s="6">
        <f>MAX(T360,W360)</f>
        <v>3.5468295701936423</v>
      </c>
      <c r="U378" s="6">
        <v>2.7477263328068191</v>
      </c>
      <c r="V378" s="6">
        <v>5.0507425196697584</v>
      </c>
      <c r="X378" s="6">
        <f>MIN(J378:V378,K379:V379,L380:V380,M381:V381,N382:V382,O383:V383,P384:V384,Q385:V385,R386:V386,S387:V387,T388:V388,V389,U389,V390)</f>
        <v>1.7860571099491787</v>
      </c>
    </row>
    <row r="379" spans="8:24" x14ac:dyDescent="0.25">
      <c r="H379" t="s">
        <v>62</v>
      </c>
      <c r="I379" s="14">
        <v>3.1606961258558233</v>
      </c>
      <c r="J379" s="12">
        <v>0</v>
      </c>
      <c r="K379" s="6">
        <v>3.0099833886584846</v>
      </c>
      <c r="L379" s="6">
        <v>2.1213203435596424</v>
      </c>
      <c r="M379" s="6">
        <v>2.2494443758404006</v>
      </c>
      <c r="N379" s="6">
        <v>2.5573423705088825</v>
      </c>
      <c r="O379" s="6">
        <v>2.9999999999999969</v>
      </c>
      <c r="P379" s="6">
        <v>4.5387222871640862</v>
      </c>
      <c r="Q379" s="6">
        <v>4.3680659335683121</v>
      </c>
      <c r="R379" s="6">
        <v>4.0459856648287813</v>
      </c>
      <c r="S379" s="6">
        <v>2.5903667693977219</v>
      </c>
      <c r="T379" s="6">
        <f t="shared" ref="T379:T388" si="109">MAX(T361,W361)</f>
        <v>2.5357444666211921</v>
      </c>
      <c r="U379" s="6">
        <v>2.672077843177477</v>
      </c>
      <c r="V379" s="6">
        <v>2.6419689627245777</v>
      </c>
    </row>
    <row r="380" spans="8:24" x14ac:dyDescent="0.25">
      <c r="H380" t="s">
        <v>63</v>
      </c>
      <c r="I380" s="13">
        <v>1.7860571099491787</v>
      </c>
      <c r="J380" s="6">
        <v>3.0099833886584846</v>
      </c>
      <c r="K380" s="12">
        <v>0</v>
      </c>
      <c r="L380" s="6">
        <v>3.3256578296631791</v>
      </c>
      <c r="M380" s="6">
        <v>3.1559467676119031</v>
      </c>
      <c r="N380" s="6">
        <v>3.3256578296631791</v>
      </c>
      <c r="O380" s="6">
        <v>4.8311489316724678</v>
      </c>
      <c r="P380" s="6">
        <v>3.6027767069303627</v>
      </c>
      <c r="Q380" s="6">
        <v>4.3931765272977623</v>
      </c>
      <c r="R380" s="6">
        <v>5.8077534382926448</v>
      </c>
      <c r="S380" s="6">
        <v>4.8218253804964792</v>
      </c>
      <c r="T380" s="6">
        <f t="shared" si="109"/>
        <v>3.5142566781611175</v>
      </c>
      <c r="U380" s="6">
        <v>3.0033314835362428</v>
      </c>
      <c r="V380" s="6">
        <v>4.4294469180700222</v>
      </c>
    </row>
    <row r="381" spans="8:24" x14ac:dyDescent="0.25">
      <c r="H381" t="s">
        <v>64</v>
      </c>
      <c r="I381" s="14">
        <v>2.9308701779505713</v>
      </c>
      <c r="J381" s="6">
        <v>2.1213203435596424</v>
      </c>
      <c r="K381" s="6">
        <v>3.3256578296631791</v>
      </c>
      <c r="L381" s="12">
        <v>0</v>
      </c>
      <c r="M381" s="6">
        <v>2.095232683975699</v>
      </c>
      <c r="N381" s="6">
        <v>2.5729360660537197</v>
      </c>
      <c r="O381" s="6">
        <v>3.3719430600174709</v>
      </c>
      <c r="P381" s="6">
        <v>4.1158231254513353</v>
      </c>
      <c r="Q381" s="6">
        <v>3.9924929555354285</v>
      </c>
      <c r="R381" s="6">
        <v>4.3600458713183263</v>
      </c>
      <c r="S381" s="6">
        <v>3.5637059362410892</v>
      </c>
      <c r="T381" s="6">
        <f t="shared" si="109"/>
        <v>2.4392621835300932</v>
      </c>
      <c r="U381" s="6">
        <v>2.3895606290697047</v>
      </c>
      <c r="V381" s="6">
        <v>3.4539832078341073</v>
      </c>
    </row>
    <row r="382" spans="8:24" x14ac:dyDescent="0.25">
      <c r="H382" t="s">
        <v>27</v>
      </c>
      <c r="I382" s="14">
        <v>3.1288975694324059</v>
      </c>
      <c r="J382" s="6">
        <v>2.2494443758404006</v>
      </c>
      <c r="K382" s="6">
        <v>3.1559467676119031</v>
      </c>
      <c r="L382" s="6">
        <v>2.095232683975699</v>
      </c>
      <c r="M382" s="12">
        <v>0</v>
      </c>
      <c r="N382" s="6">
        <v>3.475629439396557</v>
      </c>
      <c r="O382" s="6">
        <v>3.319638534539568</v>
      </c>
      <c r="P382" s="6">
        <v>4.9457052075512946</v>
      </c>
      <c r="Q382" s="6">
        <v>4.6454278597347773</v>
      </c>
      <c r="R382" s="6">
        <v>4.7381430961928546</v>
      </c>
      <c r="S382" s="6">
        <v>4.0583247775406068</v>
      </c>
      <c r="T382" s="6">
        <f t="shared" si="109"/>
        <v>2.9715315916207272</v>
      </c>
      <c r="U382" s="6">
        <v>2.0396078054371132</v>
      </c>
      <c r="V382" s="6">
        <v>3.6083237105337456</v>
      </c>
    </row>
    <row r="383" spans="8:24" x14ac:dyDescent="0.25">
      <c r="H383" t="s">
        <v>60</v>
      </c>
      <c r="I383" s="14">
        <v>3.1606961258558224</v>
      </c>
      <c r="J383" s="6">
        <v>2.5573423705088825</v>
      </c>
      <c r="K383" s="6">
        <v>3.3256578296631791</v>
      </c>
      <c r="L383" s="6">
        <v>2.5729360660537197</v>
      </c>
      <c r="M383" s="6">
        <v>3.475629439396557</v>
      </c>
      <c r="N383" s="12">
        <v>0</v>
      </c>
      <c r="O383" s="6">
        <v>3.2093613071762452</v>
      </c>
      <c r="P383" s="6">
        <v>3.0822070014844885</v>
      </c>
      <c r="Q383" s="6">
        <v>2.8809720581775919</v>
      </c>
      <c r="R383" s="6">
        <v>3.5142566781611211</v>
      </c>
      <c r="S383" s="6">
        <v>2.9580398915498076</v>
      </c>
      <c r="T383" s="6">
        <f t="shared" si="109"/>
        <v>2.0904544960366911</v>
      </c>
      <c r="U383" s="6">
        <v>2.8530685235374236</v>
      </c>
      <c r="V383" s="6">
        <v>3.1240998703626648</v>
      </c>
    </row>
    <row r="384" spans="8:24" x14ac:dyDescent="0.25">
      <c r="H384" t="s">
        <v>57</v>
      </c>
      <c r="I384" s="14">
        <v>4.9061186288144336</v>
      </c>
      <c r="J384" s="6">
        <v>2.9999999999999969</v>
      </c>
      <c r="K384" s="6">
        <v>4.8311489316724678</v>
      </c>
      <c r="L384" s="6">
        <v>3.3719430600174709</v>
      </c>
      <c r="M384" s="6">
        <v>3.319638534539568</v>
      </c>
      <c r="N384" s="6">
        <v>3.2093613071762452</v>
      </c>
      <c r="O384" s="12">
        <v>0</v>
      </c>
      <c r="P384" s="6">
        <v>5.0139804546886717</v>
      </c>
      <c r="Q384" s="6">
        <v>3.6193922141707731</v>
      </c>
      <c r="R384" s="6">
        <v>2.5903667693977273</v>
      </c>
      <c r="S384" s="6">
        <v>3.0049958402633448</v>
      </c>
      <c r="T384" s="6">
        <f t="shared" si="109"/>
        <v>2.6153393661244029</v>
      </c>
      <c r="U384" s="6">
        <v>2.8142494558940592</v>
      </c>
      <c r="V384" s="6">
        <v>2.0880613017821141</v>
      </c>
    </row>
    <row r="385" spans="8:23" x14ac:dyDescent="0.25">
      <c r="H385" t="s">
        <v>35</v>
      </c>
      <c r="I385" s="14">
        <v>3.0116440692751163</v>
      </c>
      <c r="J385" s="6">
        <v>4.5387222871640862</v>
      </c>
      <c r="K385" s="6">
        <v>3.6027767069303627</v>
      </c>
      <c r="L385" s="6">
        <v>4.1158231254513353</v>
      </c>
      <c r="M385" s="6">
        <v>4.9457052075512946</v>
      </c>
      <c r="N385" s="6">
        <v>3.0822070014844885</v>
      </c>
      <c r="O385" s="6">
        <v>5.0139804546886717</v>
      </c>
      <c r="P385" s="12">
        <v>0</v>
      </c>
      <c r="Q385" s="6">
        <v>2.1213203435596464</v>
      </c>
      <c r="R385" s="6">
        <v>5.4506880299646596</v>
      </c>
      <c r="S385" s="6">
        <v>5.7922361830298303</v>
      </c>
      <c r="T385" s="6">
        <f t="shared" si="109"/>
        <v>3.8301436004411111</v>
      </c>
      <c r="U385" s="6">
        <v>3.364520768252143</v>
      </c>
      <c r="V385" s="6">
        <v>5.1439284598446759</v>
      </c>
    </row>
    <row r="386" spans="8:23" x14ac:dyDescent="0.25">
      <c r="H386" t="s">
        <v>36</v>
      </c>
      <c r="I386" s="14">
        <v>3.9408120990476103</v>
      </c>
      <c r="J386" s="6">
        <v>4.3680659335683121</v>
      </c>
      <c r="K386" s="6">
        <v>4.3931765272977623</v>
      </c>
      <c r="L386" s="6">
        <v>3.9924929555354285</v>
      </c>
      <c r="M386" s="6">
        <v>4.6454278597347773</v>
      </c>
      <c r="N386" s="6">
        <v>2.8809720581775919</v>
      </c>
      <c r="O386" s="6">
        <v>3.6193922141707731</v>
      </c>
      <c r="P386" s="6">
        <v>2.1213203435596464</v>
      </c>
      <c r="Q386" s="12">
        <v>0</v>
      </c>
      <c r="R386" s="6">
        <v>3.7188707963574097</v>
      </c>
      <c r="S386" s="6">
        <v>4.7780749261601159</v>
      </c>
      <c r="T386" s="6">
        <f t="shared" si="109"/>
        <v>3.0610455730027932</v>
      </c>
      <c r="U386" s="6">
        <v>3.0430248109405897</v>
      </c>
      <c r="V386" s="6">
        <v>4.190465367951397</v>
      </c>
    </row>
    <row r="387" spans="8:23" x14ac:dyDescent="0.25">
      <c r="H387" t="s">
        <v>37</v>
      </c>
      <c r="I387" s="14">
        <v>5.7166423711825836</v>
      </c>
      <c r="J387" s="6">
        <v>4.0459856648287813</v>
      </c>
      <c r="K387" s="6">
        <v>5.8077534382926448</v>
      </c>
      <c r="L387" s="6">
        <v>4.3600458713183263</v>
      </c>
      <c r="M387" s="6">
        <v>4.7381430961928546</v>
      </c>
      <c r="N387" s="6">
        <v>3.5142566781611211</v>
      </c>
      <c r="O387" s="6">
        <v>2.5903667693977273</v>
      </c>
      <c r="P387" s="6">
        <v>5.4506880299646596</v>
      </c>
      <c r="Q387" s="6">
        <v>3.7188707963574097</v>
      </c>
      <c r="R387" s="12">
        <v>0</v>
      </c>
      <c r="S387" s="6">
        <v>2.3579652245103211</v>
      </c>
      <c r="T387" s="6">
        <f t="shared" si="109"/>
        <v>3.6592348927063987</v>
      </c>
      <c r="U387" s="6">
        <v>4.2461747491124289</v>
      </c>
      <c r="V387" s="6">
        <v>3.0248966924508394</v>
      </c>
    </row>
    <row r="388" spans="8:23" x14ac:dyDescent="0.25">
      <c r="H388" t="s">
        <v>38</v>
      </c>
      <c r="I388" s="14">
        <v>5.1826634079399749</v>
      </c>
      <c r="J388" s="6">
        <v>2.5903667693977219</v>
      </c>
      <c r="K388" s="6">
        <v>4.8218253804964792</v>
      </c>
      <c r="L388" s="6">
        <v>3.5637059362410892</v>
      </c>
      <c r="M388" s="6">
        <v>4.0583247775406068</v>
      </c>
      <c r="N388" s="6">
        <v>2.9580398915498076</v>
      </c>
      <c r="O388" s="6">
        <v>3.0049958402633448</v>
      </c>
      <c r="P388" s="6">
        <v>5.7922361830298303</v>
      </c>
      <c r="Q388" s="6">
        <v>4.7780749261601159</v>
      </c>
      <c r="R388" s="6">
        <v>2.3579652245103211</v>
      </c>
      <c r="S388" s="12">
        <v>0</v>
      </c>
      <c r="T388" s="6">
        <f t="shared" si="109"/>
        <v>3.2218007387174024</v>
      </c>
      <c r="U388" s="6">
        <v>4.1892720131306831</v>
      </c>
      <c r="V388" s="6">
        <v>2.3345235059857505</v>
      </c>
    </row>
    <row r="389" spans="8:23" x14ac:dyDescent="0.25">
      <c r="H389" t="s">
        <v>65</v>
      </c>
      <c r="I389" s="14">
        <v>3.5468295701936423</v>
      </c>
      <c r="J389" s="6">
        <v>2.5357444666211921</v>
      </c>
      <c r="K389" s="6">
        <v>3.5142566781611175</v>
      </c>
      <c r="L389" s="6">
        <v>2.4392621835300932</v>
      </c>
      <c r="M389" s="6">
        <v>2.9715315916207272</v>
      </c>
      <c r="N389" s="6">
        <v>2.0904544960366911</v>
      </c>
      <c r="O389" s="6">
        <v>2.6153393661244029</v>
      </c>
      <c r="P389" s="6">
        <v>3.8301436004411111</v>
      </c>
      <c r="Q389" s="6">
        <v>3.0610455730027932</v>
      </c>
      <c r="R389" s="6">
        <v>3.6592348927063987</v>
      </c>
      <c r="S389" s="6">
        <v>3.2218007387174024</v>
      </c>
      <c r="T389" s="12">
        <v>0</v>
      </c>
      <c r="U389" s="6">
        <v>1.857417562100673</v>
      </c>
      <c r="V389" s="6">
        <v>2.5903667693977304</v>
      </c>
    </row>
    <row r="390" spans="8:23" x14ac:dyDescent="0.25">
      <c r="H390" t="s">
        <v>44</v>
      </c>
      <c r="I390" s="14">
        <v>2.7477263328068191</v>
      </c>
      <c r="J390" s="6">
        <v>2.672077843177477</v>
      </c>
      <c r="K390" s="6">
        <v>3.0033314835362428</v>
      </c>
      <c r="L390" s="6">
        <v>2.3895606290697047</v>
      </c>
      <c r="M390" s="6">
        <v>2.0396078054371132</v>
      </c>
      <c r="N390" s="6">
        <v>2.8530685235374236</v>
      </c>
      <c r="O390" s="6">
        <v>2.8142494558940592</v>
      </c>
      <c r="P390" s="6">
        <v>3.364520768252143</v>
      </c>
      <c r="Q390" s="6">
        <v>3.0430248109405897</v>
      </c>
      <c r="R390" s="6">
        <v>4.2461747491124289</v>
      </c>
      <c r="S390" s="6">
        <v>4.1892720131306831</v>
      </c>
      <c r="T390" s="6">
        <f>MAX(T372,W372)</f>
        <v>1.857417562100673</v>
      </c>
      <c r="U390" s="12">
        <v>0</v>
      </c>
      <c r="V390" s="6">
        <v>3.2863353450310004</v>
      </c>
    </row>
    <row r="391" spans="8:23" x14ac:dyDescent="0.25">
      <c r="H391" t="s">
        <v>46</v>
      </c>
      <c r="I391" s="14">
        <v>5.0507425196697584</v>
      </c>
      <c r="J391" s="6">
        <v>2.6419689627245777</v>
      </c>
      <c r="K391" s="6">
        <v>4.4294469180700222</v>
      </c>
      <c r="L391" s="6">
        <v>3.4539832078341073</v>
      </c>
      <c r="M391" s="6">
        <v>3.6083237105337456</v>
      </c>
      <c r="N391" s="6">
        <v>3.1240998703626648</v>
      </c>
      <c r="O391" s="6">
        <v>2.0880613017821141</v>
      </c>
      <c r="P391" s="6">
        <v>5.1439284598446759</v>
      </c>
      <c r="Q391" s="6">
        <v>4.190465367951397</v>
      </c>
      <c r="R391" s="6">
        <v>3.0248966924508394</v>
      </c>
      <c r="S391" s="6">
        <v>2.3345235059857505</v>
      </c>
      <c r="T391" s="6">
        <f>MAX(T373,W373)</f>
        <v>2.5903667693977304</v>
      </c>
      <c r="U391" s="6">
        <v>3.2863353450310004</v>
      </c>
      <c r="V391" s="12">
        <v>0</v>
      </c>
    </row>
    <row r="394" spans="8:23" x14ac:dyDescent="0.25">
      <c r="H394" t="s">
        <v>50</v>
      </c>
      <c r="I394" s="1" t="s">
        <v>66</v>
      </c>
      <c r="J394" s="1" t="s">
        <v>62</v>
      </c>
      <c r="K394" s="1" t="s">
        <v>64</v>
      </c>
      <c r="L394" s="1" t="s">
        <v>27</v>
      </c>
      <c r="M394" s="1" t="s">
        <v>60</v>
      </c>
      <c r="N394" s="1" t="s">
        <v>57</v>
      </c>
      <c r="O394" s="1" t="s">
        <v>35</v>
      </c>
      <c r="P394" s="1" t="s">
        <v>36</v>
      </c>
      <c r="Q394" s="1" t="s">
        <v>37</v>
      </c>
      <c r="R394" s="1" t="s">
        <v>38</v>
      </c>
      <c r="S394" s="1" t="s">
        <v>65</v>
      </c>
      <c r="T394" s="1" t="s">
        <v>44</v>
      </c>
      <c r="U394" s="1" t="s">
        <v>46</v>
      </c>
    </row>
    <row r="395" spans="8:23" x14ac:dyDescent="0.25">
      <c r="H395" t="s">
        <v>66</v>
      </c>
      <c r="I395" s="12">
        <v>0</v>
      </c>
      <c r="J395" s="6">
        <v>3.1606961258558233</v>
      </c>
      <c r="K395" s="6">
        <v>3.3256578296631791</v>
      </c>
      <c r="L395" s="6">
        <v>3.1559467676119031</v>
      </c>
      <c r="M395" s="6">
        <v>3.3256578296631791</v>
      </c>
      <c r="N395" s="6">
        <v>4.9061186288144336</v>
      </c>
      <c r="O395" s="6">
        <v>3.6027767069303627</v>
      </c>
      <c r="P395" s="6">
        <v>4.3931765272977623</v>
      </c>
      <c r="Q395" s="6">
        <v>5.8077534382926448</v>
      </c>
      <c r="R395" s="6">
        <v>5.1826634079399749</v>
      </c>
      <c r="S395" s="6">
        <v>3.5468295701936423</v>
      </c>
      <c r="T395" s="6">
        <v>3.0033314835362428</v>
      </c>
      <c r="U395" s="6">
        <v>5.0507425196697584</v>
      </c>
      <c r="W395" s="6">
        <f>MIN(J395:U395,K396:U396,L397:U397,M398:U398,N399:U399,O400:U400,P401:U401,Q402:U402,R403:U403,S404:U404,T405,U405,U406)</f>
        <v>1.857417562100673</v>
      </c>
    </row>
    <row r="396" spans="8:23" x14ac:dyDescent="0.25">
      <c r="H396" t="s">
        <v>62</v>
      </c>
      <c r="I396" s="14">
        <f>MAX(I379,K379)</f>
        <v>3.1606961258558233</v>
      </c>
      <c r="J396" s="12">
        <v>0</v>
      </c>
      <c r="K396" s="6">
        <v>2.1213203435596424</v>
      </c>
      <c r="L396" s="6">
        <v>2.2494443758404006</v>
      </c>
      <c r="M396" s="6">
        <v>2.5573423705088825</v>
      </c>
      <c r="N396" s="6">
        <v>2.9999999999999969</v>
      </c>
      <c r="O396" s="6">
        <v>4.5387222871640862</v>
      </c>
      <c r="P396" s="6">
        <v>4.3680659335683121</v>
      </c>
      <c r="Q396" s="6">
        <v>4.0459856648287813</v>
      </c>
      <c r="R396" s="6">
        <v>2.5903667693977219</v>
      </c>
      <c r="S396" s="6">
        <v>2.5357444666211921</v>
      </c>
      <c r="T396" s="6">
        <v>2.672077843177477</v>
      </c>
      <c r="U396" s="6">
        <v>2.6419689627245777</v>
      </c>
    </row>
    <row r="397" spans="8:23" x14ac:dyDescent="0.25">
      <c r="H397" t="s">
        <v>64</v>
      </c>
      <c r="I397" s="14">
        <f>MAX(I381,K381)</f>
        <v>3.3256578296631791</v>
      </c>
      <c r="J397" s="6">
        <v>2.1213203435596424</v>
      </c>
      <c r="K397" s="12">
        <v>0</v>
      </c>
      <c r="L397" s="6">
        <v>2.095232683975699</v>
      </c>
      <c r="M397" s="6">
        <v>2.5729360660537197</v>
      </c>
      <c r="N397" s="6">
        <v>3.3719430600174709</v>
      </c>
      <c r="O397" s="6">
        <v>4.1158231254513353</v>
      </c>
      <c r="P397" s="6">
        <v>3.9924929555354285</v>
      </c>
      <c r="Q397" s="6">
        <v>4.3600458713183263</v>
      </c>
      <c r="R397" s="6">
        <v>3.5637059362410892</v>
      </c>
      <c r="S397" s="6">
        <v>2.4392621835300932</v>
      </c>
      <c r="T397" s="6">
        <v>2.3895606290697047</v>
      </c>
      <c r="U397" s="6">
        <v>3.4539832078341073</v>
      </c>
    </row>
    <row r="398" spans="8:23" x14ac:dyDescent="0.25">
      <c r="H398" t="s">
        <v>27</v>
      </c>
      <c r="I398" s="14">
        <f t="shared" ref="I398:I407" si="110">MAX(I382,K382)</f>
        <v>3.1559467676119031</v>
      </c>
      <c r="J398" s="6">
        <v>2.2494443758404006</v>
      </c>
      <c r="K398" s="6">
        <v>2.095232683975699</v>
      </c>
      <c r="L398" s="12">
        <v>0</v>
      </c>
      <c r="M398" s="6">
        <v>3.475629439396557</v>
      </c>
      <c r="N398" s="6">
        <v>3.319638534539568</v>
      </c>
      <c r="O398" s="6">
        <v>4.9457052075512946</v>
      </c>
      <c r="P398" s="6">
        <v>4.6454278597347773</v>
      </c>
      <c r="Q398" s="6">
        <v>4.7381430961928546</v>
      </c>
      <c r="R398" s="6">
        <v>4.0583247775406068</v>
      </c>
      <c r="S398" s="6">
        <v>2.9715315916207272</v>
      </c>
      <c r="T398" s="6">
        <v>2.0396078054371132</v>
      </c>
      <c r="U398" s="6">
        <v>3.6083237105337456</v>
      </c>
    </row>
    <row r="399" spans="8:23" x14ac:dyDescent="0.25">
      <c r="H399" t="s">
        <v>60</v>
      </c>
      <c r="I399" s="14">
        <f t="shared" si="110"/>
        <v>3.3256578296631791</v>
      </c>
      <c r="J399" s="6">
        <v>2.5573423705088825</v>
      </c>
      <c r="K399" s="6">
        <v>2.5729360660537197</v>
      </c>
      <c r="L399" s="6">
        <v>3.475629439396557</v>
      </c>
      <c r="M399" s="12">
        <v>0</v>
      </c>
      <c r="N399" s="6">
        <v>3.2093613071762452</v>
      </c>
      <c r="O399" s="6">
        <v>3.0822070014844885</v>
      </c>
      <c r="P399" s="6">
        <v>2.8809720581775919</v>
      </c>
      <c r="Q399" s="6">
        <v>3.5142566781611211</v>
      </c>
      <c r="R399" s="6">
        <v>2.9580398915498076</v>
      </c>
      <c r="S399" s="6">
        <v>2.0904544960366911</v>
      </c>
      <c r="T399" s="6">
        <v>2.8530685235374236</v>
      </c>
      <c r="U399" s="6">
        <v>3.1240998703626648</v>
      </c>
    </row>
    <row r="400" spans="8:23" x14ac:dyDescent="0.25">
      <c r="H400" t="s">
        <v>57</v>
      </c>
      <c r="I400" s="14">
        <f t="shared" si="110"/>
        <v>4.9061186288144336</v>
      </c>
      <c r="J400" s="6">
        <v>2.9999999999999969</v>
      </c>
      <c r="K400" s="6">
        <v>3.3719430600174709</v>
      </c>
      <c r="L400" s="6">
        <v>3.319638534539568</v>
      </c>
      <c r="M400" s="6">
        <v>3.2093613071762452</v>
      </c>
      <c r="N400" s="12">
        <v>0</v>
      </c>
      <c r="O400" s="6">
        <v>5.0139804546886717</v>
      </c>
      <c r="P400" s="6">
        <v>3.6193922141707731</v>
      </c>
      <c r="Q400" s="6">
        <v>2.5903667693977273</v>
      </c>
      <c r="R400" s="6">
        <v>3.0049958402633448</v>
      </c>
      <c r="S400" s="6">
        <v>2.6153393661244029</v>
      </c>
      <c r="T400" s="6">
        <v>2.8142494558940592</v>
      </c>
      <c r="U400" s="6">
        <v>2.0880613017821141</v>
      </c>
    </row>
    <row r="401" spans="8:22" x14ac:dyDescent="0.25">
      <c r="H401" t="s">
        <v>35</v>
      </c>
      <c r="I401" s="14">
        <f t="shared" si="110"/>
        <v>3.6027767069303627</v>
      </c>
      <c r="J401" s="6">
        <v>4.5387222871640862</v>
      </c>
      <c r="K401" s="6">
        <v>4.1158231254513353</v>
      </c>
      <c r="L401" s="6">
        <v>4.9457052075512946</v>
      </c>
      <c r="M401" s="6">
        <v>3.0822070014844885</v>
      </c>
      <c r="N401" s="6">
        <v>5.0139804546886717</v>
      </c>
      <c r="O401" s="12">
        <v>0</v>
      </c>
      <c r="P401" s="6">
        <v>2.1213203435596464</v>
      </c>
      <c r="Q401" s="6">
        <v>5.4506880299646596</v>
      </c>
      <c r="R401" s="6">
        <v>5.7922361830298303</v>
      </c>
      <c r="S401" s="6">
        <v>3.8301436004411111</v>
      </c>
      <c r="T401" s="6">
        <v>3.364520768252143</v>
      </c>
      <c r="U401" s="6">
        <v>5.1439284598446759</v>
      </c>
    </row>
    <row r="402" spans="8:22" x14ac:dyDescent="0.25">
      <c r="H402" t="s">
        <v>36</v>
      </c>
      <c r="I402" s="14">
        <f t="shared" si="110"/>
        <v>4.3931765272977623</v>
      </c>
      <c r="J402" s="6">
        <v>4.3680659335683121</v>
      </c>
      <c r="K402" s="6">
        <v>3.9924929555354285</v>
      </c>
      <c r="L402" s="6">
        <v>4.6454278597347773</v>
      </c>
      <c r="M402" s="6">
        <v>2.8809720581775919</v>
      </c>
      <c r="N402" s="6">
        <v>3.6193922141707731</v>
      </c>
      <c r="O402" s="6">
        <v>2.1213203435596464</v>
      </c>
      <c r="P402" s="12">
        <v>0</v>
      </c>
      <c r="Q402" s="6">
        <v>3.7188707963574097</v>
      </c>
      <c r="R402" s="6">
        <v>4.7780749261601159</v>
      </c>
      <c r="S402" s="6">
        <v>3.0610455730027932</v>
      </c>
      <c r="T402" s="6">
        <v>3.0430248109405897</v>
      </c>
      <c r="U402" s="6">
        <v>4.190465367951397</v>
      </c>
    </row>
    <row r="403" spans="8:22" x14ac:dyDescent="0.25">
      <c r="H403" t="s">
        <v>37</v>
      </c>
      <c r="I403" s="14">
        <f t="shared" si="110"/>
        <v>5.8077534382926448</v>
      </c>
      <c r="J403" s="6">
        <v>4.0459856648287813</v>
      </c>
      <c r="K403" s="6">
        <v>4.3600458713183263</v>
      </c>
      <c r="L403" s="6">
        <v>4.7381430961928546</v>
      </c>
      <c r="M403" s="6">
        <v>3.5142566781611211</v>
      </c>
      <c r="N403" s="6">
        <v>2.5903667693977273</v>
      </c>
      <c r="O403" s="6">
        <v>5.4506880299646596</v>
      </c>
      <c r="P403" s="6">
        <v>3.7188707963574097</v>
      </c>
      <c r="Q403" s="12">
        <v>0</v>
      </c>
      <c r="R403" s="6">
        <v>2.3579652245103211</v>
      </c>
      <c r="S403" s="6">
        <v>3.6592348927063987</v>
      </c>
      <c r="T403" s="6">
        <v>4.2461747491124289</v>
      </c>
      <c r="U403" s="6">
        <v>3.0248966924508394</v>
      </c>
    </row>
    <row r="404" spans="8:22" x14ac:dyDescent="0.25">
      <c r="H404" t="s">
        <v>38</v>
      </c>
      <c r="I404" s="14">
        <f t="shared" si="110"/>
        <v>5.1826634079399749</v>
      </c>
      <c r="J404" s="6">
        <v>2.5903667693977219</v>
      </c>
      <c r="K404" s="6">
        <v>3.5637059362410892</v>
      </c>
      <c r="L404" s="6">
        <v>4.0583247775406068</v>
      </c>
      <c r="M404" s="6">
        <v>2.9580398915498076</v>
      </c>
      <c r="N404" s="6">
        <v>3.0049958402633448</v>
      </c>
      <c r="O404" s="6">
        <v>5.7922361830298303</v>
      </c>
      <c r="P404" s="6">
        <v>4.7780749261601159</v>
      </c>
      <c r="Q404" s="6">
        <v>2.3579652245103211</v>
      </c>
      <c r="R404" s="12">
        <v>0</v>
      </c>
      <c r="S404" s="6">
        <v>3.2218007387174024</v>
      </c>
      <c r="T404" s="6">
        <v>4.1892720131306831</v>
      </c>
      <c r="U404" s="6">
        <v>2.3345235059857505</v>
      </c>
    </row>
    <row r="405" spans="8:22" x14ac:dyDescent="0.25">
      <c r="H405" t="s">
        <v>65</v>
      </c>
      <c r="I405" s="14">
        <f t="shared" si="110"/>
        <v>3.5468295701936423</v>
      </c>
      <c r="J405" s="6">
        <v>2.5357444666211921</v>
      </c>
      <c r="K405" s="6">
        <v>2.4392621835300932</v>
      </c>
      <c r="L405" s="6">
        <v>2.9715315916207272</v>
      </c>
      <c r="M405" s="6">
        <v>2.0904544960366911</v>
      </c>
      <c r="N405" s="6">
        <v>2.6153393661244029</v>
      </c>
      <c r="O405" s="6">
        <v>3.8301436004411111</v>
      </c>
      <c r="P405" s="6">
        <v>3.0610455730027932</v>
      </c>
      <c r="Q405" s="6">
        <v>3.6592348927063987</v>
      </c>
      <c r="R405" s="6">
        <v>3.2218007387174024</v>
      </c>
      <c r="S405" s="12">
        <v>0</v>
      </c>
      <c r="T405" s="13">
        <v>1.857417562100673</v>
      </c>
      <c r="U405" s="6">
        <v>2.5903667693977304</v>
      </c>
    </row>
    <row r="406" spans="8:22" x14ac:dyDescent="0.25">
      <c r="H406" t="s">
        <v>44</v>
      </c>
      <c r="I406" s="14">
        <f t="shared" si="110"/>
        <v>3.0033314835362428</v>
      </c>
      <c r="J406" s="6">
        <v>2.672077843177477</v>
      </c>
      <c r="K406" s="6">
        <v>2.3895606290697047</v>
      </c>
      <c r="L406" s="6">
        <v>2.0396078054371132</v>
      </c>
      <c r="M406" s="6">
        <v>2.8530685235374236</v>
      </c>
      <c r="N406" s="6">
        <v>2.8142494558940592</v>
      </c>
      <c r="O406" s="6">
        <v>3.364520768252143</v>
      </c>
      <c r="P406" s="6">
        <v>3.0430248109405897</v>
      </c>
      <c r="Q406" s="6">
        <v>4.2461747491124289</v>
      </c>
      <c r="R406" s="6">
        <v>4.1892720131306831</v>
      </c>
      <c r="S406" s="13">
        <v>1.857417562100673</v>
      </c>
      <c r="T406" s="12">
        <v>0</v>
      </c>
      <c r="U406" s="6">
        <v>3.2863353450310004</v>
      </c>
    </row>
    <row r="407" spans="8:22" x14ac:dyDescent="0.25">
      <c r="H407" t="s">
        <v>46</v>
      </c>
      <c r="I407" s="14">
        <f t="shared" si="110"/>
        <v>5.0507425196697584</v>
      </c>
      <c r="J407" s="6">
        <v>2.6419689627245777</v>
      </c>
      <c r="K407" s="6">
        <v>3.4539832078341073</v>
      </c>
      <c r="L407" s="6">
        <v>3.6083237105337456</v>
      </c>
      <c r="M407" s="6">
        <v>3.1240998703626648</v>
      </c>
      <c r="N407" s="6">
        <v>2.0880613017821141</v>
      </c>
      <c r="O407" s="6">
        <v>5.1439284598446759</v>
      </c>
      <c r="P407" s="6">
        <v>4.190465367951397</v>
      </c>
      <c r="Q407" s="6">
        <v>3.0248966924508394</v>
      </c>
      <c r="R407" s="6">
        <v>2.3345235059857505</v>
      </c>
      <c r="S407" s="6">
        <v>2.5903667693977304</v>
      </c>
      <c r="T407" s="6">
        <v>3.2863353450310004</v>
      </c>
      <c r="U407" s="12">
        <v>0</v>
      </c>
    </row>
    <row r="410" spans="8:22" x14ac:dyDescent="0.25">
      <c r="H410" t="s">
        <v>50</v>
      </c>
      <c r="I410" s="1" t="s">
        <v>66</v>
      </c>
      <c r="J410" s="1" t="s">
        <v>62</v>
      </c>
      <c r="K410" s="1" t="s">
        <v>64</v>
      </c>
      <c r="L410" s="1" t="s">
        <v>27</v>
      </c>
      <c r="M410" s="1" t="s">
        <v>60</v>
      </c>
      <c r="N410" s="1" t="s">
        <v>57</v>
      </c>
      <c r="O410" s="1" t="s">
        <v>35</v>
      </c>
      <c r="P410" s="1" t="s">
        <v>36</v>
      </c>
      <c r="Q410" s="1" t="s">
        <v>37</v>
      </c>
      <c r="R410" s="1" t="s">
        <v>38</v>
      </c>
      <c r="S410" s="1" t="s">
        <v>67</v>
      </c>
      <c r="T410" s="1" t="s">
        <v>46</v>
      </c>
    </row>
    <row r="411" spans="8:22" x14ac:dyDescent="0.25">
      <c r="H411" t="s">
        <v>66</v>
      </c>
      <c r="I411" s="12">
        <v>0</v>
      </c>
      <c r="J411" s="6">
        <v>3.1606961258558233</v>
      </c>
      <c r="K411" s="6">
        <v>3.3256578296631791</v>
      </c>
      <c r="L411" s="6">
        <v>3.1559467676119031</v>
      </c>
      <c r="M411" s="6">
        <v>3.3256578296631791</v>
      </c>
      <c r="N411" s="6">
        <v>4.9061186288144336</v>
      </c>
      <c r="O411" s="6">
        <v>3.6027767069303627</v>
      </c>
      <c r="P411" s="6">
        <v>4.3931765272977623</v>
      </c>
      <c r="Q411" s="6">
        <v>5.8077534382926448</v>
      </c>
      <c r="R411" s="6">
        <v>5.1826634079399749</v>
      </c>
      <c r="S411" s="6">
        <f>MAX(S395,T395)</f>
        <v>3.5468295701936423</v>
      </c>
      <c r="T411" s="6">
        <v>5.0507425196697584</v>
      </c>
      <c r="V411" s="6">
        <f>MIN(J411:T411,K412:T412,L413:T413,M414:T414,N415:T415,O416:T416,P417:T417,Q418:T418,R419:T419,T420,S420,T421)</f>
        <v>2.0880613017821141</v>
      </c>
    </row>
    <row r="412" spans="8:22" x14ac:dyDescent="0.25">
      <c r="H412" t="s">
        <v>62</v>
      </c>
      <c r="I412" s="14">
        <v>3.1606961258558233</v>
      </c>
      <c r="J412" s="12">
        <v>0</v>
      </c>
      <c r="K412" s="6">
        <v>2.1213203435596424</v>
      </c>
      <c r="L412" s="6">
        <v>2.2494443758404006</v>
      </c>
      <c r="M412" s="6">
        <v>2.5573423705088825</v>
      </c>
      <c r="N412" s="6">
        <v>2.9999999999999969</v>
      </c>
      <c r="O412" s="6">
        <v>4.5387222871640862</v>
      </c>
      <c r="P412" s="6">
        <v>4.3680659335683121</v>
      </c>
      <c r="Q412" s="6">
        <v>4.0459856648287813</v>
      </c>
      <c r="R412" s="6">
        <v>2.5903667693977219</v>
      </c>
      <c r="S412" s="6">
        <f t="shared" ref="S412:S420" si="111">MAX(S396,T396)</f>
        <v>2.672077843177477</v>
      </c>
      <c r="T412" s="6">
        <v>2.6419689627245777</v>
      </c>
    </row>
    <row r="413" spans="8:22" x14ac:dyDescent="0.25">
      <c r="H413" t="s">
        <v>64</v>
      </c>
      <c r="I413" s="14">
        <v>3.3256578296631791</v>
      </c>
      <c r="J413" s="6">
        <v>2.1213203435596424</v>
      </c>
      <c r="K413" s="12">
        <v>0</v>
      </c>
      <c r="L413" s="6">
        <v>2.095232683975699</v>
      </c>
      <c r="M413" s="6">
        <v>2.5729360660537197</v>
      </c>
      <c r="N413" s="6">
        <v>3.3719430600174709</v>
      </c>
      <c r="O413" s="6">
        <v>4.1158231254513353</v>
      </c>
      <c r="P413" s="6">
        <v>3.9924929555354285</v>
      </c>
      <c r="Q413" s="6">
        <v>4.3600458713183263</v>
      </c>
      <c r="R413" s="6">
        <v>3.5637059362410892</v>
      </c>
      <c r="S413" s="6">
        <f t="shared" si="111"/>
        <v>2.4392621835300932</v>
      </c>
      <c r="T413" s="6">
        <v>3.4539832078341073</v>
      </c>
    </row>
    <row r="414" spans="8:22" x14ac:dyDescent="0.25">
      <c r="H414" t="s">
        <v>27</v>
      </c>
      <c r="I414" s="14">
        <v>3.1559467676119031</v>
      </c>
      <c r="J414" s="6">
        <v>2.2494443758404006</v>
      </c>
      <c r="K414" s="6">
        <v>2.095232683975699</v>
      </c>
      <c r="L414" s="12">
        <v>0</v>
      </c>
      <c r="M414" s="6">
        <v>3.475629439396557</v>
      </c>
      <c r="N414" s="6">
        <v>3.319638534539568</v>
      </c>
      <c r="O414" s="6">
        <v>4.9457052075512946</v>
      </c>
      <c r="P414" s="6">
        <v>4.6454278597347773</v>
      </c>
      <c r="Q414" s="6">
        <v>4.7381430961928546</v>
      </c>
      <c r="R414" s="6">
        <v>4.0583247775406068</v>
      </c>
      <c r="S414" s="6">
        <f t="shared" si="111"/>
        <v>2.9715315916207272</v>
      </c>
      <c r="T414" s="6">
        <v>3.6083237105337456</v>
      </c>
    </row>
    <row r="415" spans="8:22" x14ac:dyDescent="0.25">
      <c r="H415" t="s">
        <v>60</v>
      </c>
      <c r="I415" s="14">
        <v>3.3256578296631791</v>
      </c>
      <c r="J415" s="6">
        <v>2.5573423705088825</v>
      </c>
      <c r="K415" s="6">
        <v>2.5729360660537197</v>
      </c>
      <c r="L415" s="6">
        <v>3.475629439396557</v>
      </c>
      <c r="M415" s="12">
        <v>0</v>
      </c>
      <c r="N415" s="6">
        <v>3.2093613071762452</v>
      </c>
      <c r="O415" s="6">
        <v>3.0822070014844885</v>
      </c>
      <c r="P415" s="6">
        <v>2.8809720581775919</v>
      </c>
      <c r="Q415" s="6">
        <v>3.5142566781611211</v>
      </c>
      <c r="R415" s="6">
        <v>2.9580398915498076</v>
      </c>
      <c r="S415" s="6">
        <f t="shared" si="111"/>
        <v>2.8530685235374236</v>
      </c>
      <c r="T415" s="6">
        <v>3.1240998703626648</v>
      </c>
    </row>
    <row r="416" spans="8:22" x14ac:dyDescent="0.25">
      <c r="H416" t="s">
        <v>57</v>
      </c>
      <c r="I416" s="14">
        <v>4.9061186288144336</v>
      </c>
      <c r="J416" s="6">
        <v>2.9999999999999969</v>
      </c>
      <c r="K416" s="6">
        <v>3.3719430600174709</v>
      </c>
      <c r="L416" s="6">
        <v>3.319638534539568</v>
      </c>
      <c r="M416" s="6">
        <v>3.2093613071762452</v>
      </c>
      <c r="N416" s="12">
        <v>0</v>
      </c>
      <c r="O416" s="6">
        <v>5.0139804546886717</v>
      </c>
      <c r="P416" s="6">
        <v>3.6193922141707731</v>
      </c>
      <c r="Q416" s="6">
        <v>2.5903667693977273</v>
      </c>
      <c r="R416" s="6">
        <v>3.0049958402633448</v>
      </c>
      <c r="S416" s="6">
        <f t="shared" si="111"/>
        <v>2.8142494558940592</v>
      </c>
      <c r="T416" s="13">
        <v>2.0880613017821141</v>
      </c>
    </row>
    <row r="417" spans="8:21" x14ac:dyDescent="0.25">
      <c r="H417" t="s">
        <v>35</v>
      </c>
      <c r="I417" s="14">
        <v>3.6027767069303627</v>
      </c>
      <c r="J417" s="6">
        <v>4.5387222871640862</v>
      </c>
      <c r="K417" s="6">
        <v>4.1158231254513353</v>
      </c>
      <c r="L417" s="6">
        <v>4.9457052075512946</v>
      </c>
      <c r="M417" s="6">
        <v>3.0822070014844885</v>
      </c>
      <c r="N417" s="6">
        <v>5.0139804546886717</v>
      </c>
      <c r="O417" s="12">
        <v>0</v>
      </c>
      <c r="P417" s="6">
        <v>2.1213203435596464</v>
      </c>
      <c r="Q417" s="6">
        <v>5.4506880299646596</v>
      </c>
      <c r="R417" s="6">
        <v>5.7922361830298303</v>
      </c>
      <c r="S417" s="6">
        <f t="shared" si="111"/>
        <v>3.8301436004411111</v>
      </c>
      <c r="T417" s="6">
        <v>5.1439284598446759</v>
      </c>
    </row>
    <row r="418" spans="8:21" x14ac:dyDescent="0.25">
      <c r="H418" t="s">
        <v>36</v>
      </c>
      <c r="I418" s="14">
        <v>4.3931765272977623</v>
      </c>
      <c r="J418" s="6">
        <v>4.3680659335683121</v>
      </c>
      <c r="K418" s="6">
        <v>3.9924929555354285</v>
      </c>
      <c r="L418" s="6">
        <v>4.6454278597347773</v>
      </c>
      <c r="M418" s="6">
        <v>2.8809720581775919</v>
      </c>
      <c r="N418" s="6">
        <v>3.6193922141707731</v>
      </c>
      <c r="O418" s="6">
        <v>2.1213203435596464</v>
      </c>
      <c r="P418" s="12">
        <v>0</v>
      </c>
      <c r="Q418" s="6">
        <v>3.7188707963574097</v>
      </c>
      <c r="R418" s="6">
        <v>4.7780749261601159</v>
      </c>
      <c r="S418" s="6">
        <f t="shared" si="111"/>
        <v>3.0610455730027932</v>
      </c>
      <c r="T418" s="6">
        <v>4.190465367951397</v>
      </c>
    </row>
    <row r="419" spans="8:21" x14ac:dyDescent="0.25">
      <c r="H419" t="s">
        <v>37</v>
      </c>
      <c r="I419" s="14">
        <v>5.8077534382926448</v>
      </c>
      <c r="J419" s="6">
        <v>4.0459856648287813</v>
      </c>
      <c r="K419" s="6">
        <v>4.3600458713183263</v>
      </c>
      <c r="L419" s="6">
        <v>4.7381430961928546</v>
      </c>
      <c r="M419" s="6">
        <v>3.5142566781611211</v>
      </c>
      <c r="N419" s="6">
        <v>2.5903667693977273</v>
      </c>
      <c r="O419" s="6">
        <v>5.4506880299646596</v>
      </c>
      <c r="P419" s="6">
        <v>3.7188707963574097</v>
      </c>
      <c r="Q419" s="12">
        <v>0</v>
      </c>
      <c r="R419" s="6">
        <v>2.3579652245103211</v>
      </c>
      <c r="S419" s="6">
        <f t="shared" si="111"/>
        <v>4.2461747491124289</v>
      </c>
      <c r="T419" s="6">
        <v>3.0248966924508394</v>
      </c>
    </row>
    <row r="420" spans="8:21" x14ac:dyDescent="0.25">
      <c r="H420" t="s">
        <v>38</v>
      </c>
      <c r="I420" s="14">
        <v>5.1826634079399749</v>
      </c>
      <c r="J420" s="6">
        <v>2.5903667693977219</v>
      </c>
      <c r="K420" s="6">
        <v>3.5637059362410892</v>
      </c>
      <c r="L420" s="6">
        <v>4.0583247775406068</v>
      </c>
      <c r="M420" s="6">
        <v>2.9580398915498076</v>
      </c>
      <c r="N420" s="6">
        <v>3.0049958402633448</v>
      </c>
      <c r="O420" s="6">
        <v>5.7922361830298303</v>
      </c>
      <c r="P420" s="6">
        <v>4.7780749261601159</v>
      </c>
      <c r="Q420" s="6">
        <v>2.3579652245103211</v>
      </c>
      <c r="R420" s="12">
        <v>0</v>
      </c>
      <c r="S420" s="6">
        <f t="shared" si="111"/>
        <v>4.1892720131306831</v>
      </c>
      <c r="T420" s="6">
        <v>2.3345235059857505</v>
      </c>
    </row>
    <row r="421" spans="8:21" x14ac:dyDescent="0.25">
      <c r="H421" t="s">
        <v>67</v>
      </c>
      <c r="I421" s="14">
        <v>3.5468295701936423</v>
      </c>
      <c r="J421" s="6">
        <v>2.672077843177477</v>
      </c>
      <c r="K421" s="6">
        <v>2.4392621835300932</v>
      </c>
      <c r="L421" s="6">
        <v>2.9715315916207272</v>
      </c>
      <c r="M421" s="6">
        <v>2.8530685235374236</v>
      </c>
      <c r="N421" s="6">
        <v>2.8142494558940592</v>
      </c>
      <c r="O421" s="6">
        <v>3.8301436004411111</v>
      </c>
      <c r="P421" s="6">
        <v>3.0610455730027932</v>
      </c>
      <c r="Q421" s="6">
        <v>4.2461747491124289</v>
      </c>
      <c r="R421" s="6">
        <v>4.1892720131306831</v>
      </c>
      <c r="S421" s="12">
        <v>0</v>
      </c>
      <c r="T421" s="6">
        <v>3.2863353450310004</v>
      </c>
    </row>
    <row r="422" spans="8:21" x14ac:dyDescent="0.25">
      <c r="H422" t="s">
        <v>46</v>
      </c>
      <c r="I422" s="14">
        <v>5.0507425196697584</v>
      </c>
      <c r="J422" s="6">
        <v>2.6419689627245777</v>
      </c>
      <c r="K422" s="6">
        <v>3.4539832078341073</v>
      </c>
      <c r="L422" s="6">
        <v>3.6083237105337456</v>
      </c>
      <c r="M422" s="6">
        <v>3.1240998703626648</v>
      </c>
      <c r="N422" s="13">
        <v>2.0880613017821141</v>
      </c>
      <c r="O422" s="6">
        <v>5.1439284598446759</v>
      </c>
      <c r="P422" s="6">
        <v>4.190465367951397</v>
      </c>
      <c r="Q422" s="6">
        <v>3.0248966924508394</v>
      </c>
      <c r="R422" s="6">
        <v>2.3345235059857505</v>
      </c>
      <c r="S422" s="6">
        <f>MAX(S407,T407)</f>
        <v>3.2863353450310004</v>
      </c>
      <c r="T422" s="12">
        <v>0</v>
      </c>
    </row>
    <row r="425" spans="8:21" x14ac:dyDescent="0.25">
      <c r="H425" t="s">
        <v>50</v>
      </c>
      <c r="I425" s="1" t="s">
        <v>66</v>
      </c>
      <c r="J425" s="1" t="s">
        <v>62</v>
      </c>
      <c r="K425" s="1" t="s">
        <v>64</v>
      </c>
      <c r="L425" s="1" t="s">
        <v>27</v>
      </c>
      <c r="M425" s="1" t="s">
        <v>60</v>
      </c>
      <c r="N425" s="1" t="s">
        <v>68</v>
      </c>
      <c r="O425" s="1" t="s">
        <v>35</v>
      </c>
      <c r="P425" s="1" t="s">
        <v>36</v>
      </c>
      <c r="Q425" s="1" t="s">
        <v>37</v>
      </c>
      <c r="R425" s="1" t="s">
        <v>38</v>
      </c>
      <c r="S425" s="1" t="s">
        <v>67</v>
      </c>
    </row>
    <row r="426" spans="8:21" x14ac:dyDescent="0.25">
      <c r="H426" t="s">
        <v>66</v>
      </c>
      <c r="I426" s="12">
        <v>0</v>
      </c>
      <c r="J426" s="6">
        <v>3.1606961258558233</v>
      </c>
      <c r="K426" s="6">
        <v>3.3256578296631791</v>
      </c>
      <c r="L426" s="6">
        <v>3.1559467676119031</v>
      </c>
      <c r="M426" s="6">
        <v>3.3256578296631791</v>
      </c>
      <c r="N426" s="6">
        <f>MAX(N411,T411)</f>
        <v>5.0507425196697584</v>
      </c>
      <c r="O426" s="6">
        <v>3.6027767069303627</v>
      </c>
      <c r="P426" s="6">
        <v>4.3931765272977623</v>
      </c>
      <c r="Q426" s="6">
        <v>5.8077534382926448</v>
      </c>
      <c r="R426" s="6">
        <v>5.1826634079399749</v>
      </c>
      <c r="S426" s="6">
        <v>3.5468295701936423</v>
      </c>
      <c r="U426" s="6">
        <f>MIN(J426:S426,K427:S427,L428:S428,M429:S429,N430:S430,O431:S431,P432:S432,Q433:S433,R434,S434,S435)</f>
        <v>2.095232683975699</v>
      </c>
    </row>
    <row r="427" spans="8:21" x14ac:dyDescent="0.25">
      <c r="H427" t="s">
        <v>62</v>
      </c>
      <c r="I427" s="14">
        <v>3.1606961258558233</v>
      </c>
      <c r="J427" s="12">
        <v>0</v>
      </c>
      <c r="K427" s="6">
        <v>2.1213203435596424</v>
      </c>
      <c r="L427" s="6">
        <v>2.2494443758404006</v>
      </c>
      <c r="M427" s="6">
        <v>2.5573423705088825</v>
      </c>
      <c r="N427" s="6">
        <f t="shared" ref="N427:N430" si="112">MAX(N412,T412)</f>
        <v>2.9999999999999969</v>
      </c>
      <c r="O427" s="6">
        <v>4.5387222871640862</v>
      </c>
      <c r="P427" s="6">
        <v>4.3680659335683121</v>
      </c>
      <c r="Q427" s="6">
        <v>4.0459856648287813</v>
      </c>
      <c r="R427" s="6">
        <v>2.5903667693977219</v>
      </c>
      <c r="S427" s="6">
        <v>2.672077843177477</v>
      </c>
    </row>
    <row r="428" spans="8:21" x14ac:dyDescent="0.25">
      <c r="H428" t="s">
        <v>64</v>
      </c>
      <c r="I428" s="14">
        <v>3.3256578296631791</v>
      </c>
      <c r="J428" s="6">
        <v>2.1213203435596424</v>
      </c>
      <c r="K428" s="12">
        <v>0</v>
      </c>
      <c r="L428" s="13">
        <v>2.095232683975699</v>
      </c>
      <c r="M428" s="6">
        <v>2.5729360660537197</v>
      </c>
      <c r="N428" s="6">
        <f t="shared" si="112"/>
        <v>3.4539832078341073</v>
      </c>
      <c r="O428" s="6">
        <v>4.1158231254513353</v>
      </c>
      <c r="P428" s="6">
        <v>3.9924929555354285</v>
      </c>
      <c r="Q428" s="6">
        <v>4.3600458713183263</v>
      </c>
      <c r="R428" s="6">
        <v>3.5637059362410892</v>
      </c>
      <c r="S428" s="6">
        <v>2.4392621835300932</v>
      </c>
    </row>
    <row r="429" spans="8:21" x14ac:dyDescent="0.25">
      <c r="H429" t="s">
        <v>27</v>
      </c>
      <c r="I429" s="14">
        <v>3.1559467676119031</v>
      </c>
      <c r="J429" s="6">
        <v>2.2494443758404006</v>
      </c>
      <c r="K429" s="13">
        <v>2.095232683975699</v>
      </c>
      <c r="L429" s="12">
        <v>0</v>
      </c>
      <c r="M429" s="6">
        <v>3.475629439396557</v>
      </c>
      <c r="N429" s="6">
        <f t="shared" si="112"/>
        <v>3.6083237105337456</v>
      </c>
      <c r="O429" s="6">
        <v>4.9457052075512946</v>
      </c>
      <c r="P429" s="6">
        <v>4.6454278597347773</v>
      </c>
      <c r="Q429" s="6">
        <v>4.7381430961928546</v>
      </c>
      <c r="R429" s="6">
        <v>4.0583247775406068</v>
      </c>
      <c r="S429" s="6">
        <v>2.9715315916207272</v>
      </c>
    </row>
    <row r="430" spans="8:21" x14ac:dyDescent="0.25">
      <c r="H430" t="s">
        <v>60</v>
      </c>
      <c r="I430" s="14">
        <v>3.3256578296631791</v>
      </c>
      <c r="J430" s="6">
        <v>2.5573423705088825</v>
      </c>
      <c r="K430" s="6">
        <v>2.5729360660537197</v>
      </c>
      <c r="L430" s="6">
        <v>3.475629439396557</v>
      </c>
      <c r="M430" s="12">
        <v>0</v>
      </c>
      <c r="N430" s="6">
        <f t="shared" si="112"/>
        <v>3.2093613071762452</v>
      </c>
      <c r="O430" s="6">
        <v>3.0822070014844885</v>
      </c>
      <c r="P430" s="6">
        <v>2.8809720581775919</v>
      </c>
      <c r="Q430" s="6">
        <v>3.5142566781611211</v>
      </c>
      <c r="R430" s="6">
        <v>2.9580398915498076</v>
      </c>
      <c r="S430" s="6">
        <v>2.8530685235374236</v>
      </c>
    </row>
    <row r="431" spans="8:21" x14ac:dyDescent="0.25">
      <c r="H431" t="s">
        <v>68</v>
      </c>
      <c r="I431" s="14">
        <v>5.0507425196697584</v>
      </c>
      <c r="J431" s="6">
        <v>2.9999999999999969</v>
      </c>
      <c r="K431" s="6">
        <v>3.4539832078341073</v>
      </c>
      <c r="L431" s="6">
        <v>3.6083237105337456</v>
      </c>
      <c r="M431" s="6">
        <v>3.2093613071762452</v>
      </c>
      <c r="N431" s="12">
        <v>0</v>
      </c>
      <c r="O431" s="6">
        <v>5.1439284598446759</v>
      </c>
      <c r="P431" s="6">
        <v>4.190465367951397</v>
      </c>
      <c r="Q431" s="6">
        <v>3.0248966924508394</v>
      </c>
      <c r="R431" s="6">
        <v>3.0049958402633448</v>
      </c>
      <c r="S431" s="6">
        <v>3.2863353450310004</v>
      </c>
    </row>
    <row r="432" spans="8:21" x14ac:dyDescent="0.25">
      <c r="H432" t="s">
        <v>35</v>
      </c>
      <c r="I432" s="14">
        <v>3.6027767069303627</v>
      </c>
      <c r="J432" s="6">
        <v>4.5387222871640862</v>
      </c>
      <c r="K432" s="6">
        <v>4.1158231254513353</v>
      </c>
      <c r="L432" s="6">
        <v>4.9457052075512946</v>
      </c>
      <c r="M432" s="6">
        <v>3.0822070014844885</v>
      </c>
      <c r="N432" s="6">
        <f>MAX(N417,T417)</f>
        <v>5.1439284598446759</v>
      </c>
      <c r="O432" s="12">
        <v>0</v>
      </c>
      <c r="P432" s="6">
        <v>2.1213203435596464</v>
      </c>
      <c r="Q432" s="6">
        <v>5.4506880299646596</v>
      </c>
      <c r="R432" s="6">
        <v>5.7922361830298303</v>
      </c>
      <c r="S432" s="6">
        <v>3.8301436004411111</v>
      </c>
    </row>
    <row r="433" spans="8:20" x14ac:dyDescent="0.25">
      <c r="H433" t="s">
        <v>36</v>
      </c>
      <c r="I433" s="14">
        <v>4.3931765272977623</v>
      </c>
      <c r="J433" s="6">
        <v>4.3680659335683121</v>
      </c>
      <c r="K433" s="6">
        <v>3.9924929555354285</v>
      </c>
      <c r="L433" s="6">
        <v>4.6454278597347773</v>
      </c>
      <c r="M433" s="6">
        <v>2.8809720581775919</v>
      </c>
      <c r="N433" s="6">
        <f t="shared" ref="N433:N436" si="113">MAX(N418,T418)</f>
        <v>4.190465367951397</v>
      </c>
      <c r="O433" s="6">
        <v>2.1213203435596464</v>
      </c>
      <c r="P433" s="12">
        <v>0</v>
      </c>
      <c r="Q433" s="6">
        <v>3.7188707963574097</v>
      </c>
      <c r="R433" s="6">
        <v>4.7780749261601159</v>
      </c>
      <c r="S433" s="6">
        <v>3.0610455730027932</v>
      </c>
    </row>
    <row r="434" spans="8:20" x14ac:dyDescent="0.25">
      <c r="H434" t="s">
        <v>37</v>
      </c>
      <c r="I434" s="14">
        <v>5.8077534382926448</v>
      </c>
      <c r="J434" s="6">
        <v>4.0459856648287813</v>
      </c>
      <c r="K434" s="6">
        <v>4.3600458713183263</v>
      </c>
      <c r="L434" s="6">
        <v>4.7381430961928546</v>
      </c>
      <c r="M434" s="6">
        <v>3.5142566781611211</v>
      </c>
      <c r="N434" s="6">
        <f t="shared" si="113"/>
        <v>3.0248966924508394</v>
      </c>
      <c r="O434" s="6">
        <v>5.4506880299646596</v>
      </c>
      <c r="P434" s="6">
        <v>3.7188707963574097</v>
      </c>
      <c r="Q434" s="12">
        <v>0</v>
      </c>
      <c r="R434" s="6">
        <v>2.3579652245103211</v>
      </c>
      <c r="S434" s="6">
        <v>4.2461747491124289</v>
      </c>
    </row>
    <row r="435" spans="8:20" x14ac:dyDescent="0.25">
      <c r="H435" t="s">
        <v>38</v>
      </c>
      <c r="I435" s="14">
        <v>5.1826634079399749</v>
      </c>
      <c r="J435" s="6">
        <v>2.5903667693977219</v>
      </c>
      <c r="K435" s="6">
        <v>3.5637059362410892</v>
      </c>
      <c r="L435" s="6">
        <v>4.0583247775406068</v>
      </c>
      <c r="M435" s="6">
        <v>2.9580398915498076</v>
      </c>
      <c r="N435" s="6">
        <f t="shared" si="113"/>
        <v>3.0049958402633448</v>
      </c>
      <c r="O435" s="6">
        <v>5.7922361830298303</v>
      </c>
      <c r="P435" s="6">
        <v>4.7780749261601159</v>
      </c>
      <c r="Q435" s="6">
        <v>2.3579652245103211</v>
      </c>
      <c r="R435" s="12">
        <v>0</v>
      </c>
      <c r="S435" s="6">
        <v>4.1892720131306831</v>
      </c>
    </row>
    <row r="436" spans="8:20" x14ac:dyDescent="0.25">
      <c r="H436" t="s">
        <v>67</v>
      </c>
      <c r="I436" s="14">
        <v>3.5468295701936423</v>
      </c>
      <c r="J436" s="6">
        <v>2.672077843177477</v>
      </c>
      <c r="K436" s="6">
        <v>2.4392621835300932</v>
      </c>
      <c r="L436" s="6">
        <v>2.9715315916207272</v>
      </c>
      <c r="M436" s="6">
        <v>2.8530685235374236</v>
      </c>
      <c r="N436" s="6">
        <f t="shared" si="113"/>
        <v>3.2863353450310004</v>
      </c>
      <c r="O436" s="6">
        <v>3.8301436004411111</v>
      </c>
      <c r="P436" s="6">
        <v>3.0610455730027932</v>
      </c>
      <c r="Q436" s="6">
        <v>4.2461747491124289</v>
      </c>
      <c r="R436" s="6">
        <v>4.1892720131306831</v>
      </c>
      <c r="S436" s="12">
        <v>0</v>
      </c>
    </row>
    <row r="439" spans="8:20" x14ac:dyDescent="0.25">
      <c r="H439" t="s">
        <v>50</v>
      </c>
      <c r="I439" s="1" t="s">
        <v>66</v>
      </c>
      <c r="J439" s="1" t="s">
        <v>62</v>
      </c>
      <c r="K439" s="1" t="s">
        <v>69</v>
      </c>
      <c r="L439" s="1" t="s">
        <v>60</v>
      </c>
      <c r="M439" s="1" t="s">
        <v>68</v>
      </c>
      <c r="N439" s="1" t="s">
        <v>35</v>
      </c>
      <c r="O439" s="1" t="s">
        <v>36</v>
      </c>
      <c r="P439" s="1" t="s">
        <v>37</v>
      </c>
      <c r="Q439" s="1" t="s">
        <v>38</v>
      </c>
      <c r="R439" s="1" t="s">
        <v>67</v>
      </c>
      <c r="T439" s="6">
        <f>MIN(J440:R440,K441:R441,L442:R442,M443:R443,N444:R444,O445:R445,P446:R446,Q447,R447,R448)</f>
        <v>2.1213203435596464</v>
      </c>
    </row>
    <row r="440" spans="8:20" x14ac:dyDescent="0.25">
      <c r="H440" t="s">
        <v>66</v>
      </c>
      <c r="I440" s="12">
        <v>0</v>
      </c>
      <c r="J440" s="6">
        <v>3.1606961258558233</v>
      </c>
      <c r="K440" s="6">
        <f>MAX(K426,L426)</f>
        <v>3.3256578296631791</v>
      </c>
      <c r="L440" s="6">
        <v>3.3256578296631791</v>
      </c>
      <c r="M440" s="6">
        <v>5.0507425196697584</v>
      </c>
      <c r="N440" s="6">
        <v>3.6027767069303627</v>
      </c>
      <c r="O440" s="6">
        <v>4.3931765272977623</v>
      </c>
      <c r="P440" s="6">
        <v>5.8077534382926448</v>
      </c>
      <c r="Q440" s="6">
        <v>5.1826634079399749</v>
      </c>
      <c r="R440" s="6">
        <v>3.5468295701936423</v>
      </c>
    </row>
    <row r="441" spans="8:20" x14ac:dyDescent="0.25">
      <c r="H441" t="s">
        <v>62</v>
      </c>
      <c r="I441" s="14">
        <v>3.1606961258558233</v>
      </c>
      <c r="J441" s="12">
        <v>0</v>
      </c>
      <c r="K441" s="6">
        <f>MAX(K427,L427)</f>
        <v>2.2494443758404006</v>
      </c>
      <c r="L441" s="6">
        <v>2.5573423705088825</v>
      </c>
      <c r="M441" s="6">
        <v>2.9999999999999969</v>
      </c>
      <c r="N441" s="6">
        <v>4.5387222871640862</v>
      </c>
      <c r="O441" s="6">
        <v>4.3680659335683121</v>
      </c>
      <c r="P441" s="6">
        <v>4.0459856648287813</v>
      </c>
      <c r="Q441" s="6">
        <v>2.5903667693977219</v>
      </c>
      <c r="R441" s="6">
        <v>2.672077843177477</v>
      </c>
    </row>
    <row r="442" spans="8:20" x14ac:dyDescent="0.25">
      <c r="H442" t="s">
        <v>69</v>
      </c>
      <c r="I442" s="14">
        <v>3.3256578296631791</v>
      </c>
      <c r="J442" s="6">
        <v>2.2494443758404006</v>
      </c>
      <c r="K442" s="12">
        <v>0</v>
      </c>
      <c r="L442" s="6">
        <v>3.475629439396557</v>
      </c>
      <c r="M442" s="6">
        <v>3.6083237105337456</v>
      </c>
      <c r="N442" s="6">
        <v>4.9457052075512946</v>
      </c>
      <c r="O442" s="6">
        <v>4.6454278597347773</v>
      </c>
      <c r="P442" s="6">
        <v>4.7381430961928546</v>
      </c>
      <c r="Q442" s="6">
        <v>4.0583247775406068</v>
      </c>
      <c r="R442" s="6">
        <v>2.9715315916207272</v>
      </c>
    </row>
    <row r="443" spans="8:20" x14ac:dyDescent="0.25">
      <c r="H443" t="s">
        <v>60</v>
      </c>
      <c r="I443" s="14">
        <v>3.3256578296631791</v>
      </c>
      <c r="J443" s="6">
        <v>2.5573423705088825</v>
      </c>
      <c r="K443" s="6">
        <f>MAX(K430,L430)</f>
        <v>3.475629439396557</v>
      </c>
      <c r="L443" s="12">
        <v>0</v>
      </c>
      <c r="M443" s="6">
        <v>3.2093613071762452</v>
      </c>
      <c r="N443" s="6">
        <v>3.0822070014844885</v>
      </c>
      <c r="O443" s="6">
        <v>2.8809720581775919</v>
      </c>
      <c r="P443" s="6">
        <v>3.5142566781611211</v>
      </c>
      <c r="Q443" s="6">
        <v>2.9580398915498076</v>
      </c>
      <c r="R443" s="6">
        <v>2.8530685235374236</v>
      </c>
    </row>
    <row r="444" spans="8:20" x14ac:dyDescent="0.25">
      <c r="H444" t="s">
        <v>68</v>
      </c>
      <c r="I444" s="14">
        <v>5.0507425196697584</v>
      </c>
      <c r="J444" s="6">
        <v>2.9999999999999969</v>
      </c>
      <c r="K444" s="6">
        <f t="shared" ref="K444:K448" si="114">MAX(K431,L431)</f>
        <v>3.6083237105337456</v>
      </c>
      <c r="L444" s="6">
        <v>3.2093613071762452</v>
      </c>
      <c r="M444" s="12">
        <v>0</v>
      </c>
      <c r="N444" s="6">
        <v>5.1439284598446759</v>
      </c>
      <c r="O444" s="6">
        <v>4.190465367951397</v>
      </c>
      <c r="P444" s="6">
        <v>3.0248966924508394</v>
      </c>
      <c r="Q444" s="6">
        <v>3.0049958402633448</v>
      </c>
      <c r="R444" s="6">
        <v>3.2863353450310004</v>
      </c>
    </row>
    <row r="445" spans="8:20" x14ac:dyDescent="0.25">
      <c r="H445" t="s">
        <v>35</v>
      </c>
      <c r="I445" s="14">
        <v>3.6027767069303627</v>
      </c>
      <c r="J445" s="6">
        <v>4.5387222871640862</v>
      </c>
      <c r="K445" s="6">
        <f t="shared" si="114"/>
        <v>4.9457052075512946</v>
      </c>
      <c r="L445" s="6">
        <v>3.0822070014844885</v>
      </c>
      <c r="M445" s="6">
        <v>5.1439284598446759</v>
      </c>
      <c r="N445" s="12">
        <v>0</v>
      </c>
      <c r="O445" s="13">
        <v>2.1213203435596464</v>
      </c>
      <c r="P445" s="6">
        <v>5.4506880299646596</v>
      </c>
      <c r="Q445" s="6">
        <v>5.7922361830298303</v>
      </c>
      <c r="R445" s="6">
        <v>3.8301436004411111</v>
      </c>
    </row>
    <row r="446" spans="8:20" x14ac:dyDescent="0.25">
      <c r="H446" t="s">
        <v>36</v>
      </c>
      <c r="I446" s="14">
        <v>4.3931765272977623</v>
      </c>
      <c r="J446" s="6">
        <v>4.3680659335683121</v>
      </c>
      <c r="K446" s="6">
        <f t="shared" si="114"/>
        <v>4.6454278597347773</v>
      </c>
      <c r="L446" s="6">
        <v>2.8809720581775919</v>
      </c>
      <c r="M446" s="6">
        <v>4.190465367951397</v>
      </c>
      <c r="N446" s="13">
        <v>2.1213203435596464</v>
      </c>
      <c r="O446" s="12">
        <v>0</v>
      </c>
      <c r="P446" s="6">
        <v>3.7188707963574097</v>
      </c>
      <c r="Q446" s="6">
        <v>4.7780749261601159</v>
      </c>
      <c r="R446" s="6">
        <v>3.0610455730027932</v>
      </c>
    </row>
    <row r="447" spans="8:20" x14ac:dyDescent="0.25">
      <c r="H447" t="s">
        <v>37</v>
      </c>
      <c r="I447" s="14">
        <v>5.8077534382926448</v>
      </c>
      <c r="J447" s="6">
        <v>4.0459856648287813</v>
      </c>
      <c r="K447" s="6">
        <f t="shared" si="114"/>
        <v>4.7381430961928546</v>
      </c>
      <c r="L447" s="6">
        <v>3.5142566781611211</v>
      </c>
      <c r="M447" s="6">
        <v>3.0248966924508394</v>
      </c>
      <c r="N447" s="6">
        <v>5.4506880299646596</v>
      </c>
      <c r="O447" s="6">
        <v>3.7188707963574097</v>
      </c>
      <c r="P447" s="12">
        <v>0</v>
      </c>
      <c r="Q447" s="6">
        <v>2.3579652245103211</v>
      </c>
      <c r="R447" s="6">
        <v>4.2461747491124289</v>
      </c>
    </row>
    <row r="448" spans="8:20" x14ac:dyDescent="0.25">
      <c r="H448" t="s">
        <v>38</v>
      </c>
      <c r="I448" s="14">
        <v>5.1826634079399749</v>
      </c>
      <c r="J448" s="6">
        <v>2.5903667693977219</v>
      </c>
      <c r="K448" s="6">
        <f t="shared" si="114"/>
        <v>4.0583247775406068</v>
      </c>
      <c r="L448" s="6">
        <v>2.9580398915498076</v>
      </c>
      <c r="M448" s="6">
        <v>3.0049958402633448</v>
      </c>
      <c r="N448" s="6">
        <v>5.7922361830298303</v>
      </c>
      <c r="O448" s="6">
        <v>4.7780749261601159</v>
      </c>
      <c r="P448" s="6">
        <v>2.3579652245103211</v>
      </c>
      <c r="Q448" s="12">
        <v>0</v>
      </c>
      <c r="R448" s="6">
        <v>4.1892720131306831</v>
      </c>
    </row>
    <row r="449" spans="8:19" x14ac:dyDescent="0.25">
      <c r="H449" t="s">
        <v>67</v>
      </c>
      <c r="I449" s="14">
        <v>3.5468295701936423</v>
      </c>
      <c r="J449" s="6">
        <v>2.672077843177477</v>
      </c>
      <c r="K449" s="6">
        <f>MAX(K436,L436)</f>
        <v>2.9715315916207272</v>
      </c>
      <c r="L449" s="6">
        <v>2.8530685235374236</v>
      </c>
      <c r="M449" s="6">
        <v>3.2863353450310004</v>
      </c>
      <c r="N449" s="6">
        <v>3.8301436004411111</v>
      </c>
      <c r="O449" s="6">
        <v>3.0610455730027932</v>
      </c>
      <c r="P449" s="6">
        <v>4.2461747491124289</v>
      </c>
      <c r="Q449" s="6">
        <v>4.1892720131306831</v>
      </c>
      <c r="R449" s="12">
        <v>0</v>
      </c>
    </row>
    <row r="452" spans="8:19" x14ac:dyDescent="0.25">
      <c r="H452" t="s">
        <v>50</v>
      </c>
      <c r="I452" s="1" t="s">
        <v>66</v>
      </c>
      <c r="J452" s="1" t="s">
        <v>62</v>
      </c>
      <c r="K452" s="1" t="s">
        <v>69</v>
      </c>
      <c r="L452" s="1" t="s">
        <v>60</v>
      </c>
      <c r="M452" s="1" t="s">
        <v>68</v>
      </c>
      <c r="N452" s="1" t="s">
        <v>70</v>
      </c>
      <c r="O452" s="1" t="s">
        <v>37</v>
      </c>
      <c r="P452" s="1" t="s">
        <v>38</v>
      </c>
      <c r="Q452" s="1" t="s">
        <v>67</v>
      </c>
    </row>
    <row r="453" spans="8:19" x14ac:dyDescent="0.25">
      <c r="H453" t="s">
        <v>66</v>
      </c>
      <c r="I453" s="12">
        <v>0</v>
      </c>
      <c r="J453" s="6">
        <v>3.1606961258558233</v>
      </c>
      <c r="K453" s="6">
        <v>3.3256578296631791</v>
      </c>
      <c r="L453" s="6">
        <v>3.3256578296631791</v>
      </c>
      <c r="M453" s="6">
        <v>5.0507425196697584</v>
      </c>
      <c r="N453" s="6">
        <f>MAX(N440,O440)</f>
        <v>4.3931765272977623</v>
      </c>
      <c r="O453" s="6">
        <v>5.8077534382926448</v>
      </c>
      <c r="P453" s="6">
        <v>5.1826634079399749</v>
      </c>
      <c r="Q453" s="6">
        <v>3.5468295701936423</v>
      </c>
      <c r="S453" s="6">
        <f>MIN(J453:Q453,K454:Q454,L455:Q455,M456:Q456,N457:Q457,O458:Q458,P459,Q459,Q460)</f>
        <v>2.2494443758404006</v>
      </c>
    </row>
    <row r="454" spans="8:19" x14ac:dyDescent="0.25">
      <c r="H454" t="s">
        <v>62</v>
      </c>
      <c r="I454" s="14">
        <v>3.1606961258558233</v>
      </c>
      <c r="J454" s="12">
        <v>0</v>
      </c>
      <c r="K454" s="13">
        <v>2.2494443758404006</v>
      </c>
      <c r="L454" s="6">
        <v>2.5573423705088825</v>
      </c>
      <c r="M454" s="6">
        <v>2.9999999999999969</v>
      </c>
      <c r="N454" s="6">
        <f t="shared" ref="N454:N457" si="115">MAX(N441,O441)</f>
        <v>4.5387222871640862</v>
      </c>
      <c r="O454" s="6">
        <v>4.0459856648287813</v>
      </c>
      <c r="P454" s="6">
        <v>2.5903667693977219</v>
      </c>
      <c r="Q454" s="6">
        <v>2.672077843177477</v>
      </c>
    </row>
    <row r="455" spans="8:19" x14ac:dyDescent="0.25">
      <c r="H455" t="s">
        <v>69</v>
      </c>
      <c r="I455" s="14">
        <v>3.3256578296631791</v>
      </c>
      <c r="J455" s="13">
        <v>2.2494443758404006</v>
      </c>
      <c r="K455" s="12">
        <v>0</v>
      </c>
      <c r="L455" s="6">
        <v>3.475629439396557</v>
      </c>
      <c r="M455" s="6">
        <v>3.6083237105337456</v>
      </c>
      <c r="N455" s="6">
        <f t="shared" si="115"/>
        <v>4.9457052075512946</v>
      </c>
      <c r="O455" s="6">
        <v>4.7381430961928546</v>
      </c>
      <c r="P455" s="6">
        <v>4.0583247775406068</v>
      </c>
      <c r="Q455" s="6">
        <v>2.9715315916207272</v>
      </c>
    </row>
    <row r="456" spans="8:19" x14ac:dyDescent="0.25">
      <c r="H456" t="s">
        <v>60</v>
      </c>
      <c r="I456" s="14">
        <v>3.3256578296631791</v>
      </c>
      <c r="J456" s="6">
        <v>2.5573423705088825</v>
      </c>
      <c r="K456" s="6">
        <v>3.475629439396557</v>
      </c>
      <c r="L456" s="12">
        <v>0</v>
      </c>
      <c r="M456" s="6">
        <v>3.2093613071762501</v>
      </c>
      <c r="N456" s="6">
        <f t="shared" si="115"/>
        <v>3.0822070014844885</v>
      </c>
      <c r="O456" s="6">
        <v>3.5142566781611211</v>
      </c>
      <c r="P456" s="6">
        <v>2.9580398915498076</v>
      </c>
      <c r="Q456" s="6">
        <v>2.8530685235374236</v>
      </c>
    </row>
    <row r="457" spans="8:19" x14ac:dyDescent="0.25">
      <c r="H457" t="s">
        <v>68</v>
      </c>
      <c r="I457" s="14">
        <v>5.0507425196697584</v>
      </c>
      <c r="J457" s="6">
        <v>2.9999999999999969</v>
      </c>
      <c r="K457" s="6">
        <v>3.6083237105337456</v>
      </c>
      <c r="L457" s="6">
        <v>3.2093613071762452</v>
      </c>
      <c r="M457" s="12">
        <v>0</v>
      </c>
      <c r="N457" s="6">
        <f t="shared" si="115"/>
        <v>5.1439284598446759</v>
      </c>
      <c r="O457" s="6">
        <v>3.0248966924508394</v>
      </c>
      <c r="P457" s="6">
        <v>3.0049958402633448</v>
      </c>
      <c r="Q457" s="6">
        <v>3.2863353450310004</v>
      </c>
    </row>
    <row r="458" spans="8:19" x14ac:dyDescent="0.25">
      <c r="H458" t="s">
        <v>70</v>
      </c>
      <c r="I458" s="14">
        <v>4.3931765272977623</v>
      </c>
      <c r="J458" s="6">
        <v>4.5387222871640862</v>
      </c>
      <c r="K458" s="6">
        <v>4.9457052075512946</v>
      </c>
      <c r="L458" s="6">
        <v>3.0822070014844885</v>
      </c>
      <c r="M458" s="6">
        <v>5.1439284598446759</v>
      </c>
      <c r="N458" s="12">
        <v>0</v>
      </c>
      <c r="O458" s="6">
        <v>5.4506880299646596</v>
      </c>
      <c r="P458" s="6">
        <v>5.7922361830298303</v>
      </c>
      <c r="Q458" s="6">
        <v>3.8301436004411111</v>
      </c>
    </row>
    <row r="459" spans="8:19" x14ac:dyDescent="0.25">
      <c r="H459" t="s">
        <v>37</v>
      </c>
      <c r="I459" s="14">
        <v>5.8077534382926448</v>
      </c>
      <c r="J459" s="6">
        <v>4.0459856648287813</v>
      </c>
      <c r="K459" s="6">
        <v>4.7381430961928546</v>
      </c>
      <c r="L459" s="6">
        <v>3.5142566781611211</v>
      </c>
      <c r="M459" s="6">
        <v>3.0248966924508394</v>
      </c>
      <c r="N459" s="6">
        <f>MAX(N447,O447)</f>
        <v>5.4506880299646596</v>
      </c>
      <c r="O459" s="12">
        <v>0</v>
      </c>
      <c r="P459" s="6">
        <v>2.3579652245103211</v>
      </c>
      <c r="Q459" s="6">
        <v>4.2461747491124289</v>
      </c>
    </row>
    <row r="460" spans="8:19" x14ac:dyDescent="0.25">
      <c r="H460" t="s">
        <v>38</v>
      </c>
      <c r="I460" s="14">
        <v>5.1826634079399749</v>
      </c>
      <c r="J460" s="6">
        <v>2.5903667693977219</v>
      </c>
      <c r="K460" s="6">
        <v>4.0583247775406068</v>
      </c>
      <c r="L460" s="6">
        <v>2.9580398915498076</v>
      </c>
      <c r="M460" s="6">
        <v>3.0049958402633448</v>
      </c>
      <c r="N460" s="6">
        <f t="shared" ref="N460:N461" si="116">MAX(N448,O448)</f>
        <v>5.7922361830298303</v>
      </c>
      <c r="O460" s="6">
        <v>2.3579652245103211</v>
      </c>
      <c r="P460" s="12">
        <v>0</v>
      </c>
      <c r="Q460" s="6">
        <v>4.1892720131306831</v>
      </c>
    </row>
    <row r="461" spans="8:19" x14ac:dyDescent="0.25">
      <c r="H461" t="s">
        <v>67</v>
      </c>
      <c r="I461" s="14">
        <v>3.5468295701936423</v>
      </c>
      <c r="J461" s="6">
        <v>2.672077843177477</v>
      </c>
      <c r="K461" s="6">
        <v>2.9715315916207272</v>
      </c>
      <c r="L461" s="6">
        <v>2.8530685235374236</v>
      </c>
      <c r="M461" s="6">
        <v>3.2863353450310004</v>
      </c>
      <c r="N461" s="6">
        <f t="shared" si="116"/>
        <v>3.8301436004411111</v>
      </c>
      <c r="O461" s="6">
        <v>4.2461747491124289</v>
      </c>
      <c r="P461" s="6">
        <v>4.1892720131306831</v>
      </c>
      <c r="Q461" s="12">
        <v>0</v>
      </c>
    </row>
    <row r="464" spans="8:19" x14ac:dyDescent="0.25">
      <c r="H464" t="s">
        <v>50</v>
      </c>
      <c r="I464" s="1" t="s">
        <v>66</v>
      </c>
      <c r="J464" s="1" t="s">
        <v>71</v>
      </c>
      <c r="K464" s="1" t="s">
        <v>60</v>
      </c>
      <c r="L464" s="1" t="s">
        <v>68</v>
      </c>
      <c r="M464" s="1" t="s">
        <v>70</v>
      </c>
      <c r="N464" s="1" t="s">
        <v>37</v>
      </c>
      <c r="O464" s="1" t="s">
        <v>38</v>
      </c>
      <c r="P464" s="1" t="s">
        <v>67</v>
      </c>
    </row>
    <row r="465" spans="8:18" x14ac:dyDescent="0.25">
      <c r="H465" t="s">
        <v>66</v>
      </c>
      <c r="I465" s="12">
        <v>0</v>
      </c>
      <c r="J465" s="6">
        <f>MAX(J453,K453)</f>
        <v>3.3256578296631791</v>
      </c>
      <c r="K465" s="6">
        <v>3.3256578296631791</v>
      </c>
      <c r="L465" s="6">
        <v>5.0507425196697584</v>
      </c>
      <c r="M465" s="6">
        <v>4.3931765272977623</v>
      </c>
      <c r="N465" s="6">
        <v>5.8077534382926448</v>
      </c>
      <c r="O465" s="6">
        <v>5.1826634079399749</v>
      </c>
      <c r="P465" s="6">
        <v>3.5468295701936423</v>
      </c>
      <c r="R465" s="6">
        <f>MIN(J465:P465,K466:P466,L467:P467,M468:P468,N469:P469,O470:P470,P471)</f>
        <v>2.3579652245103211</v>
      </c>
    </row>
    <row r="466" spans="8:18" x14ac:dyDescent="0.25">
      <c r="H466" t="s">
        <v>71</v>
      </c>
      <c r="I466" s="14">
        <v>3.3256578296631791</v>
      </c>
      <c r="J466" s="12">
        <v>0</v>
      </c>
      <c r="K466" s="6">
        <v>3.475629439396557</v>
      </c>
      <c r="L466" s="6">
        <v>3.6083237105337456</v>
      </c>
      <c r="M466" s="6">
        <v>4.9457052075512946</v>
      </c>
      <c r="N466" s="6">
        <v>4.7381430961928546</v>
      </c>
      <c r="O466" s="6">
        <v>4.0583247775406068</v>
      </c>
      <c r="P466" s="6">
        <v>2.9715315916207272</v>
      </c>
    </row>
    <row r="467" spans="8:18" x14ac:dyDescent="0.25">
      <c r="H467" t="s">
        <v>60</v>
      </c>
      <c r="I467" s="14">
        <v>3.3256578296631791</v>
      </c>
      <c r="J467" s="6">
        <f>MAX(J456,K456)</f>
        <v>3.475629439396557</v>
      </c>
      <c r="K467" s="12">
        <v>0</v>
      </c>
      <c r="L467" s="6">
        <v>3.2093613071762501</v>
      </c>
      <c r="M467" s="6">
        <v>3.0822070014844885</v>
      </c>
      <c r="N467" s="6">
        <v>3.5142566781611211</v>
      </c>
      <c r="O467" s="6">
        <v>2.9580398915498076</v>
      </c>
      <c r="P467" s="6">
        <v>2.8530685235374236</v>
      </c>
    </row>
    <row r="468" spans="8:18" x14ac:dyDescent="0.25">
      <c r="H468" t="s">
        <v>68</v>
      </c>
      <c r="I468" s="14">
        <v>5.0507425196697584</v>
      </c>
      <c r="J468" s="6">
        <f t="shared" ref="J468:J472" si="117">MAX(J457,K457)</f>
        <v>3.6083237105337456</v>
      </c>
      <c r="K468" s="6">
        <v>3.2093613071762452</v>
      </c>
      <c r="L468" s="12">
        <v>0</v>
      </c>
      <c r="M468" s="6">
        <v>5.1439284598446759</v>
      </c>
      <c r="N468" s="6">
        <v>3.0248966924508394</v>
      </c>
      <c r="O468" s="6">
        <v>3.0049958402633448</v>
      </c>
      <c r="P468" s="6">
        <v>3.2863353450310004</v>
      </c>
    </row>
    <row r="469" spans="8:18" x14ac:dyDescent="0.25">
      <c r="H469" t="s">
        <v>70</v>
      </c>
      <c r="I469" s="14">
        <v>4.3931765272977623</v>
      </c>
      <c r="J469" s="6">
        <f t="shared" si="117"/>
        <v>4.9457052075512946</v>
      </c>
      <c r="K469" s="6">
        <v>3.0822070014844885</v>
      </c>
      <c r="L469" s="6">
        <v>5.1439284598446759</v>
      </c>
      <c r="M469" s="12">
        <v>0</v>
      </c>
      <c r="N469" s="6">
        <v>5.4506880299646596</v>
      </c>
      <c r="O469" s="6">
        <v>5.7922361830298303</v>
      </c>
      <c r="P469" s="6">
        <v>3.8301436004411111</v>
      </c>
    </row>
    <row r="470" spans="8:18" x14ac:dyDescent="0.25">
      <c r="H470" t="s">
        <v>37</v>
      </c>
      <c r="I470" s="14">
        <v>5.8077534382926448</v>
      </c>
      <c r="J470" s="6">
        <f t="shared" si="117"/>
        <v>4.7381430961928546</v>
      </c>
      <c r="K470" s="6">
        <v>3.5142566781611211</v>
      </c>
      <c r="L470" s="6">
        <v>3.0248966924508394</v>
      </c>
      <c r="M470" s="6">
        <v>5.4506880299646596</v>
      </c>
      <c r="N470" s="12">
        <v>0</v>
      </c>
      <c r="O470" s="13">
        <v>2.3579652245103211</v>
      </c>
      <c r="P470" s="6">
        <v>4.2461747491124289</v>
      </c>
    </row>
    <row r="471" spans="8:18" x14ac:dyDescent="0.25">
      <c r="H471" t="s">
        <v>38</v>
      </c>
      <c r="I471" s="14">
        <v>5.1826634079399749</v>
      </c>
      <c r="J471" s="6">
        <f t="shared" si="117"/>
        <v>4.0583247775406068</v>
      </c>
      <c r="K471" s="6">
        <v>2.9580398915498076</v>
      </c>
      <c r="L471" s="6">
        <v>3.0049958402633448</v>
      </c>
      <c r="M471" s="6">
        <v>5.7922361830298303</v>
      </c>
      <c r="N471" s="13">
        <v>2.3579652245103211</v>
      </c>
      <c r="O471" s="12">
        <v>0</v>
      </c>
      <c r="P471" s="6">
        <v>4.1892720131306831</v>
      </c>
    </row>
    <row r="472" spans="8:18" x14ac:dyDescent="0.25">
      <c r="H472" t="s">
        <v>67</v>
      </c>
      <c r="I472" s="14">
        <v>3.5468295701936423</v>
      </c>
      <c r="J472" s="6">
        <f t="shared" si="117"/>
        <v>2.9715315916207272</v>
      </c>
      <c r="K472" s="6">
        <v>2.8530685235374236</v>
      </c>
      <c r="L472" s="6">
        <v>3.2863353450310004</v>
      </c>
      <c r="M472" s="6">
        <v>3.8301436004411111</v>
      </c>
      <c r="N472" s="6">
        <v>4.2461747491124289</v>
      </c>
      <c r="O472" s="6">
        <v>4.1892720131306831</v>
      </c>
      <c r="P472" s="12">
        <v>0</v>
      </c>
    </row>
    <row r="475" spans="8:18" x14ac:dyDescent="0.25">
      <c r="H475" t="s">
        <v>50</v>
      </c>
      <c r="I475" s="1" t="s">
        <v>66</v>
      </c>
      <c r="J475" s="1" t="s">
        <v>71</v>
      </c>
      <c r="K475" s="1" t="s">
        <v>60</v>
      </c>
      <c r="L475" s="1" t="s">
        <v>68</v>
      </c>
      <c r="M475" s="1" t="s">
        <v>70</v>
      </c>
      <c r="N475" s="1" t="s">
        <v>72</v>
      </c>
      <c r="O475" s="1" t="s">
        <v>67</v>
      </c>
    </row>
    <row r="476" spans="8:18" x14ac:dyDescent="0.25">
      <c r="H476" t="s">
        <v>66</v>
      </c>
      <c r="I476" s="12">
        <v>0</v>
      </c>
      <c r="J476" s="6">
        <v>3.3256578296631791</v>
      </c>
      <c r="K476" s="6">
        <v>3.3256578296631791</v>
      </c>
      <c r="L476" s="6">
        <v>5.0507425196697584</v>
      </c>
      <c r="M476" s="6">
        <v>4.3931765272977623</v>
      </c>
      <c r="N476" s="6">
        <f>MAX(N465,O465)</f>
        <v>5.8077534382926448</v>
      </c>
      <c r="O476" s="6">
        <v>3.5468295701936423</v>
      </c>
      <c r="Q476" s="6">
        <f>MIN(J476:O476,K477:O477,L478:O478,M479:O479,N480,O480,O481)</f>
        <v>2.8530685235374236</v>
      </c>
    </row>
    <row r="477" spans="8:18" x14ac:dyDescent="0.25">
      <c r="H477" t="s">
        <v>71</v>
      </c>
      <c r="I477" s="14">
        <v>3.3256578296631791</v>
      </c>
      <c r="J477" s="12">
        <v>0</v>
      </c>
      <c r="K477" s="6">
        <v>3.475629439396557</v>
      </c>
      <c r="L477" s="6">
        <v>3.6083237105337456</v>
      </c>
      <c r="M477" s="6">
        <v>4.9457052075512946</v>
      </c>
      <c r="N477" s="6">
        <f t="shared" ref="N477:N480" si="118">MAX(N466,O466)</f>
        <v>4.7381430961928546</v>
      </c>
      <c r="O477" s="6">
        <v>2.9715315916207272</v>
      </c>
    </row>
    <row r="478" spans="8:18" x14ac:dyDescent="0.25">
      <c r="H478" t="s">
        <v>60</v>
      </c>
      <c r="I478" s="14">
        <v>3.3256578296631791</v>
      </c>
      <c r="J478" s="6">
        <v>3.475629439396557</v>
      </c>
      <c r="K478" s="12">
        <v>0</v>
      </c>
      <c r="L478" s="6">
        <v>3.2093613071762501</v>
      </c>
      <c r="M478" s="6">
        <v>3.0822070014844885</v>
      </c>
      <c r="N478" s="6">
        <f t="shared" si="118"/>
        <v>3.5142566781611211</v>
      </c>
      <c r="O478" s="13">
        <v>2.8530685235374236</v>
      </c>
    </row>
    <row r="479" spans="8:18" x14ac:dyDescent="0.25">
      <c r="H479" t="s">
        <v>68</v>
      </c>
      <c r="I479" s="14">
        <v>5.0507425196697584</v>
      </c>
      <c r="J479" s="6">
        <v>3.6083237105337456</v>
      </c>
      <c r="K479" s="6">
        <v>3.2093613071762452</v>
      </c>
      <c r="L479" s="12">
        <v>0</v>
      </c>
      <c r="M479" s="6">
        <v>5.1439284598446759</v>
      </c>
      <c r="N479" s="6">
        <f t="shared" si="118"/>
        <v>3.0248966924508394</v>
      </c>
      <c r="O479" s="6">
        <v>3.2863353450310004</v>
      </c>
    </row>
    <row r="480" spans="8:18" x14ac:dyDescent="0.25">
      <c r="H480" t="s">
        <v>70</v>
      </c>
      <c r="I480" s="14">
        <v>4.3931765272977623</v>
      </c>
      <c r="J480" s="6">
        <v>4.9457052075512946</v>
      </c>
      <c r="K480" s="6">
        <v>3.0822070014844885</v>
      </c>
      <c r="L480" s="6">
        <v>5.1439284598446759</v>
      </c>
      <c r="M480" s="12">
        <v>0</v>
      </c>
      <c r="N480" s="6">
        <f t="shared" si="118"/>
        <v>5.7922361830298303</v>
      </c>
      <c r="O480" s="6">
        <v>3.8301436004411111</v>
      </c>
    </row>
    <row r="481" spans="8:16" x14ac:dyDescent="0.25">
      <c r="H481" t="s">
        <v>72</v>
      </c>
      <c r="I481" s="14">
        <v>5.8077534382926448</v>
      </c>
      <c r="J481" s="6">
        <v>4.7381430961928546</v>
      </c>
      <c r="K481" s="6">
        <v>3.5142566781611211</v>
      </c>
      <c r="L481" s="6">
        <v>3.0248966924508394</v>
      </c>
      <c r="M481" s="6">
        <v>5.7922361830298303</v>
      </c>
      <c r="N481" s="12">
        <v>0</v>
      </c>
      <c r="O481" s="6">
        <v>4.2461747491124289</v>
      </c>
    </row>
    <row r="482" spans="8:16" x14ac:dyDescent="0.25">
      <c r="H482" t="s">
        <v>67</v>
      </c>
      <c r="I482" s="14">
        <v>3.5468295701936423</v>
      </c>
      <c r="J482" s="6">
        <v>2.9715315916207272</v>
      </c>
      <c r="K482" s="13">
        <v>2.8530685235374236</v>
      </c>
      <c r="L482" s="6">
        <v>3.2863353450310004</v>
      </c>
      <c r="M482" s="6">
        <v>3.8301436004411111</v>
      </c>
      <c r="N482" s="6">
        <f>MAX(N472,O472)</f>
        <v>4.2461747491124289</v>
      </c>
      <c r="O482" s="12">
        <v>0</v>
      </c>
    </row>
    <row r="485" spans="8:16" x14ac:dyDescent="0.25">
      <c r="H485" t="s">
        <v>50</v>
      </c>
      <c r="I485" s="1" t="s">
        <v>66</v>
      </c>
      <c r="J485" s="1" t="s">
        <v>71</v>
      </c>
      <c r="K485" s="1" t="s">
        <v>73</v>
      </c>
      <c r="L485" s="1" t="s">
        <v>68</v>
      </c>
      <c r="M485" s="1" t="s">
        <v>70</v>
      </c>
      <c r="N485" s="1" t="s">
        <v>72</v>
      </c>
    </row>
    <row r="486" spans="8:16" x14ac:dyDescent="0.25">
      <c r="H486" t="s">
        <v>66</v>
      </c>
      <c r="I486" s="12">
        <v>0</v>
      </c>
      <c r="J486" s="6">
        <v>3.3256578296631791</v>
      </c>
      <c r="K486" s="6">
        <f>MAX(K476,O476)</f>
        <v>3.5468295701936423</v>
      </c>
      <c r="L486" s="6">
        <v>5.0507425196697584</v>
      </c>
      <c r="M486" s="6">
        <v>4.3931765272977623</v>
      </c>
      <c r="N486" s="6">
        <v>5.8077534382926448</v>
      </c>
      <c r="P486" s="6">
        <f>MIN(J486:N486,K487:N487,L488:N488,N489,M489,N490)</f>
        <v>3.0248966924508394</v>
      </c>
    </row>
    <row r="487" spans="8:16" x14ac:dyDescent="0.25">
      <c r="H487" t="s">
        <v>71</v>
      </c>
      <c r="I487" s="14">
        <v>3.3256578296631791</v>
      </c>
      <c r="J487" s="12">
        <v>0</v>
      </c>
      <c r="K487" s="6">
        <f>MAX(K477,O477)</f>
        <v>3.475629439396557</v>
      </c>
      <c r="L487" s="6">
        <v>3.6083237105337456</v>
      </c>
      <c r="M487" s="6">
        <v>4.9457052075512946</v>
      </c>
      <c r="N487" s="6">
        <v>4.7381430961928546</v>
      </c>
    </row>
    <row r="488" spans="8:16" x14ac:dyDescent="0.25">
      <c r="H488" t="s">
        <v>73</v>
      </c>
      <c r="I488" s="14">
        <v>3.5468295701936423</v>
      </c>
      <c r="J488" s="6">
        <v>3.475629439396557</v>
      </c>
      <c r="K488" s="12">
        <v>0</v>
      </c>
      <c r="L488" s="6">
        <v>3.2863353450310004</v>
      </c>
      <c r="M488" s="6">
        <v>3.8301436004411111</v>
      </c>
      <c r="N488" s="6">
        <v>4.2461747491124289</v>
      </c>
    </row>
    <row r="489" spans="8:16" x14ac:dyDescent="0.25">
      <c r="H489" t="s">
        <v>68</v>
      </c>
      <c r="I489" s="14">
        <v>5.0507425196697584</v>
      </c>
      <c r="J489" s="6">
        <v>3.6083237105337456</v>
      </c>
      <c r="K489" s="6">
        <f>MAX(K479,O479)</f>
        <v>3.2863353450310004</v>
      </c>
      <c r="L489" s="12">
        <v>0</v>
      </c>
      <c r="M489" s="6">
        <v>5.1439284598446759</v>
      </c>
      <c r="N489" s="13">
        <v>3.0248966924508394</v>
      </c>
    </row>
    <row r="490" spans="8:16" x14ac:dyDescent="0.25">
      <c r="H490" t="s">
        <v>70</v>
      </c>
      <c r="I490" s="14">
        <v>4.3931765272977623</v>
      </c>
      <c r="J490" s="6">
        <v>4.9457052075512946</v>
      </c>
      <c r="K490" s="6">
        <f t="shared" ref="K490:K491" si="119">MAX(K480,O480)</f>
        <v>3.8301436004411111</v>
      </c>
      <c r="L490" s="6">
        <v>5.1439284598446759</v>
      </c>
      <c r="M490" s="12">
        <v>0</v>
      </c>
      <c r="N490" s="6">
        <v>5.7922361830298303</v>
      </c>
    </row>
    <row r="491" spans="8:16" x14ac:dyDescent="0.25">
      <c r="H491" t="s">
        <v>72</v>
      </c>
      <c r="I491" s="14">
        <v>5.8077534382926448</v>
      </c>
      <c r="J491" s="6">
        <v>4.7381430961928546</v>
      </c>
      <c r="K491" s="6">
        <f t="shared" si="119"/>
        <v>4.2461747491124289</v>
      </c>
      <c r="L491" s="13">
        <v>3.0248966924508394</v>
      </c>
      <c r="M491" s="6">
        <v>5.7922361830298303</v>
      </c>
      <c r="N491" s="12">
        <v>0</v>
      </c>
    </row>
    <row r="494" spans="8:16" x14ac:dyDescent="0.25">
      <c r="H494" t="s">
        <v>50</v>
      </c>
      <c r="I494" s="1" t="s">
        <v>66</v>
      </c>
      <c r="J494" s="1" t="s">
        <v>71</v>
      </c>
      <c r="K494" s="1" t="s">
        <v>73</v>
      </c>
      <c r="L494" s="1" t="s">
        <v>74</v>
      </c>
      <c r="M494" s="1" t="s">
        <v>70</v>
      </c>
    </row>
    <row r="495" spans="8:16" x14ac:dyDescent="0.25">
      <c r="H495" t="s">
        <v>66</v>
      </c>
      <c r="I495" s="12">
        <v>0</v>
      </c>
      <c r="J495" s="13">
        <v>3.3256578296631791</v>
      </c>
      <c r="K495" s="6">
        <v>3.5468295701936423</v>
      </c>
      <c r="L495" s="6">
        <f>MAX(L486,N486)</f>
        <v>5.8077534382926448</v>
      </c>
      <c r="M495" s="6">
        <v>4.3931765272977623</v>
      </c>
      <c r="O495" s="6">
        <f>MIN(J495:M495,K496:M496,L497,M497,M498)</f>
        <v>3.3256578296631791</v>
      </c>
    </row>
    <row r="496" spans="8:16" x14ac:dyDescent="0.25">
      <c r="H496" t="s">
        <v>71</v>
      </c>
      <c r="I496" s="13">
        <v>3.3256578296631791</v>
      </c>
      <c r="J496" s="12">
        <v>0</v>
      </c>
      <c r="K496" s="6">
        <v>3.475629439396557</v>
      </c>
      <c r="L496" s="6">
        <f t="shared" ref="L496:L497" si="120">MAX(L487,N487)</f>
        <v>4.7381430961928546</v>
      </c>
      <c r="M496" s="6">
        <v>4.9457052075512946</v>
      </c>
    </row>
    <row r="497" spans="8:14" x14ac:dyDescent="0.25">
      <c r="H497" t="s">
        <v>73</v>
      </c>
      <c r="I497" s="14">
        <v>3.5468295701936423</v>
      </c>
      <c r="J497" s="6">
        <v>3.475629439396557</v>
      </c>
      <c r="K497" s="12">
        <v>0</v>
      </c>
      <c r="L497" s="6">
        <f t="shared" si="120"/>
        <v>4.2461747491124289</v>
      </c>
      <c r="M497" s="6">
        <v>3.8301436004411111</v>
      </c>
    </row>
    <row r="498" spans="8:14" x14ac:dyDescent="0.25">
      <c r="H498" t="s">
        <v>74</v>
      </c>
      <c r="I498" s="14">
        <v>5.8077534382926448</v>
      </c>
      <c r="J498" s="6">
        <v>4.7381430961928546</v>
      </c>
      <c r="K498" s="6">
        <v>4.2461747491124289</v>
      </c>
      <c r="L498" s="12">
        <v>0</v>
      </c>
      <c r="M498" s="6">
        <v>5.7922361830298303</v>
      </c>
    </row>
    <row r="499" spans="8:14" x14ac:dyDescent="0.25">
      <c r="H499" t="s">
        <v>70</v>
      </c>
      <c r="I499" s="14">
        <v>4.3931765272977623</v>
      </c>
      <c r="J499" s="6">
        <v>4.9457052075512946</v>
      </c>
      <c r="K499" s="6">
        <v>3.8301436004411111</v>
      </c>
      <c r="L499" s="6">
        <f>MAX(L490,N490)</f>
        <v>5.7922361830298303</v>
      </c>
      <c r="M499" s="12">
        <v>0</v>
      </c>
    </row>
    <row r="502" spans="8:14" x14ac:dyDescent="0.25">
      <c r="H502" t="s">
        <v>50</v>
      </c>
      <c r="I502" s="1" t="s">
        <v>75</v>
      </c>
      <c r="J502" s="1" t="s">
        <v>73</v>
      </c>
      <c r="K502" s="1" t="s">
        <v>74</v>
      </c>
      <c r="L502" s="1" t="s">
        <v>70</v>
      </c>
    </row>
    <row r="503" spans="8:14" x14ac:dyDescent="0.25">
      <c r="H503" t="s">
        <v>75</v>
      </c>
      <c r="I503" s="12">
        <v>0</v>
      </c>
      <c r="J503" s="13">
        <v>3.5468295701936423</v>
      </c>
      <c r="K503" s="6">
        <v>5.8077534382926448</v>
      </c>
      <c r="L503" s="6">
        <v>4.9457052075512946</v>
      </c>
      <c r="N503" s="6">
        <f>MIN(J503:L503,K504:L504,L505)</f>
        <v>3.5468295701936423</v>
      </c>
    </row>
    <row r="504" spans="8:14" x14ac:dyDescent="0.25">
      <c r="H504" t="s">
        <v>73</v>
      </c>
      <c r="I504" s="13">
        <f>MAX(I497,J497)</f>
        <v>3.5468295701936423</v>
      </c>
      <c r="J504" s="12">
        <v>0</v>
      </c>
      <c r="K504" s="6">
        <v>4.2461747491124289</v>
      </c>
      <c r="L504" s="6">
        <v>3.8301436004411111</v>
      </c>
    </row>
    <row r="505" spans="8:14" x14ac:dyDescent="0.25">
      <c r="H505" t="s">
        <v>74</v>
      </c>
      <c r="I505" s="14">
        <f t="shared" ref="I505:I506" si="121">MAX(I498,J498)</f>
        <v>5.8077534382926448</v>
      </c>
      <c r="J505" s="6">
        <v>4.2461747491124289</v>
      </c>
      <c r="K505" s="12">
        <v>0</v>
      </c>
      <c r="L505" s="6">
        <v>5.7922361830298303</v>
      </c>
    </row>
    <row r="506" spans="8:14" x14ac:dyDescent="0.25">
      <c r="H506" t="s">
        <v>70</v>
      </c>
      <c r="I506" s="14">
        <f t="shared" si="121"/>
        <v>4.9457052075512946</v>
      </c>
      <c r="J506" s="6">
        <v>3.8301436004411111</v>
      </c>
      <c r="K506" s="6">
        <v>5.7922361830298303</v>
      </c>
      <c r="L506" s="12">
        <v>0</v>
      </c>
    </row>
    <row r="509" spans="8:14" x14ac:dyDescent="0.25">
      <c r="H509" t="s">
        <v>50</v>
      </c>
      <c r="I509" s="1" t="s">
        <v>76</v>
      </c>
      <c r="J509" s="1" t="s">
        <v>74</v>
      </c>
      <c r="K509" s="1" t="s">
        <v>70</v>
      </c>
    </row>
    <row r="510" spans="8:14" x14ac:dyDescent="0.25">
      <c r="H510" t="s">
        <v>76</v>
      </c>
      <c r="I510" s="12">
        <v>0</v>
      </c>
      <c r="J510" s="6">
        <v>5.8077534382926448</v>
      </c>
      <c r="K510" s="13">
        <v>4.9457052075512946</v>
      </c>
    </row>
    <row r="511" spans="8:14" x14ac:dyDescent="0.25">
      <c r="H511" t="s">
        <v>74</v>
      </c>
      <c r="I511" s="14">
        <f>MAX(I505,J505)</f>
        <v>5.8077534382926448</v>
      </c>
      <c r="J511" s="12">
        <v>0</v>
      </c>
      <c r="K511" s="6">
        <v>5.7922361830298303</v>
      </c>
    </row>
    <row r="512" spans="8:14" x14ac:dyDescent="0.25">
      <c r="H512" t="s">
        <v>70</v>
      </c>
      <c r="I512" s="13">
        <f>MAX(I506,J506)</f>
        <v>4.9457052075512946</v>
      </c>
      <c r="J512" s="6">
        <v>5.7922361830298303</v>
      </c>
      <c r="K512" s="12">
        <v>0</v>
      </c>
    </row>
    <row r="515" spans="8:10" x14ac:dyDescent="0.25">
      <c r="H515" t="s">
        <v>50</v>
      </c>
      <c r="I515" s="1" t="s">
        <v>78</v>
      </c>
      <c r="J515" s="1" t="s">
        <v>74</v>
      </c>
    </row>
    <row r="516" spans="8:10" x14ac:dyDescent="0.25">
      <c r="H516" t="s">
        <v>77</v>
      </c>
      <c r="I516" s="12">
        <v>0</v>
      </c>
      <c r="J516" s="6">
        <v>5.8077534382926448</v>
      </c>
    </row>
    <row r="517" spans="8:10" x14ac:dyDescent="0.25">
      <c r="H517" t="s">
        <v>74</v>
      </c>
      <c r="I517" s="14">
        <f>MAX(I511,K511)</f>
        <v>5.8077534382926448</v>
      </c>
      <c r="J517" s="12">
        <v>0</v>
      </c>
    </row>
    <row r="521" spans="8:10" x14ac:dyDescent="0.25">
      <c r="I521" t="s">
        <v>79</v>
      </c>
    </row>
  </sheetData>
  <pageMargins left="0.7" right="0.7" top="0.75" bottom="0.75" header="0.3" footer="0.3"/>
  <pageSetup paperSize="9" orientation="portrait" r:id="rId1"/>
  <drawing r:id="rId2"/>
  <tableParts count="2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Danylo Mezentsev -X (dmezents - SOFTSERVE INC at Cisco)</dc:creator>
  <cp:lastModifiedBy>merkyr</cp:lastModifiedBy>
  <dcterms:created xsi:type="dcterms:W3CDTF">2023-12-03T08:39:27Z</dcterms:created>
  <dcterms:modified xsi:type="dcterms:W3CDTF">2023-12-15T11:19:33Z</dcterms:modified>
</cp:coreProperties>
</file>