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s\XtractPajak\"/>
    </mc:Choice>
  </mc:AlternateContent>
  <xr:revisionPtr revIDLastSave="0" documentId="13_ncr:1_{63A35D7B-BE60-47E4-8645-BBA2F96B20A6}" xr6:coauthVersionLast="47" xr6:coauthVersionMax="47" xr10:uidLastSave="{00000000-0000-0000-0000-000000000000}"/>
  <bookViews>
    <workbookView xWindow="28680" yWindow="-120" windowWidth="20730" windowHeight="11040" xr2:uid="{00000000-000D-0000-FFFF-FFFF00000000}"/>
  </bookViews>
  <sheets>
    <sheet name="DATA" sheetId="2" r:id="rId1"/>
    <sheet name="BP21" sheetId="3" r:id="rId2"/>
    <sheet name="REF"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S4" i="2" l="1"/>
  <c r="J4" i="2" l="1"/>
  <c r="R4" i="2" s="1"/>
  <c r="U4" i="2" l="1"/>
  <c r="T4" i="2"/>
  <c r="V4" i="2"/>
  <c r="Y4" i="2"/>
  <c r="W4" i="2"/>
  <c r="Z4" i="2"/>
  <c r="X4" i="2"/>
  <c r="K4" i="2"/>
</calcChain>
</file>

<file path=xl/sharedStrings.xml><?xml version="1.0" encoding="utf-8"?>
<sst xmlns="http://schemas.openxmlformats.org/spreadsheetml/2006/main" count="246" uniqueCount="191">
  <si>
    <t>21-100-35</t>
  </si>
  <si>
    <t>21-100-10</t>
  </si>
  <si>
    <t>21-100-27</t>
  </si>
  <si>
    <t>21-100-07</t>
  </si>
  <si>
    <t>21-100-18</t>
  </si>
  <si>
    <t>21-100-19</t>
  </si>
  <si>
    <t>21-100-20</t>
  </si>
  <si>
    <t>21-100-21</t>
  </si>
  <si>
    <t>21-100-22</t>
  </si>
  <si>
    <t>21-100-23</t>
  </si>
  <si>
    <t>21-100-06</t>
  </si>
  <si>
    <t>21-100-05</t>
  </si>
  <si>
    <t>21-100-04</t>
  </si>
  <si>
    <t>21-100-30</t>
  </si>
  <si>
    <t>21-100-31</t>
  </si>
  <si>
    <t>21-100-12</t>
  </si>
  <si>
    <t>21-100-36</t>
  </si>
  <si>
    <t>21-100-14</t>
  </si>
  <si>
    <t>21-100-15</t>
  </si>
  <si>
    <t>21-100-16</t>
  </si>
  <si>
    <t>21-100-17</t>
  </si>
  <si>
    <t>21-100-25</t>
  </si>
  <si>
    <t>21-100-33</t>
  </si>
  <si>
    <t>21-100-34</t>
  </si>
  <si>
    <t>21-100-24</t>
  </si>
  <si>
    <t>21-100-29</t>
  </si>
  <si>
    <t>21-402-04</t>
  </si>
  <si>
    <t>21-402-02</t>
  </si>
  <si>
    <t>21-402-03</t>
  </si>
  <si>
    <t>21-401-01</t>
  </si>
  <si>
    <t>21-401-02</t>
  </si>
  <si>
    <t>Imbalan kepada Tenaga Ahli (Pengacara, Akuntan, Arsitek, Dokter, Konsultan, Notaris, Pejabat Pembuat Akte Tanah, Penilai, Aktuaris)</t>
  </si>
  <si>
    <t>Imbalan kepada Penasihat, Pengajar, Pelatih, Penceramah, Penyuluh, dan Moderator</t>
  </si>
  <si>
    <t>Imbalan kepada Pengarang, Peneliti, Penerjemah</t>
  </si>
  <si>
    <t>Imbalan kepada Agen Iklan</t>
  </si>
  <si>
    <t>Imbalan kepada Pengawas atau Pengelola Proyek</t>
  </si>
  <si>
    <t>Imbalan kepada Pembawa Pesanan atau yang Menemukan Langganan atau yang Menjadi Perantara</t>
  </si>
  <si>
    <t>Imbalan kepada Petugas Penjaja Barang Dagangan</t>
  </si>
  <si>
    <t>Honor atau Imbalan Lain yang Dibebankan kepada APBN atau APBD yang Diterima oleh PNS Golongan I dan Golongan II, Anggota TNI dan Anggota POLRI Golongan Pangkat Tamtama dan Bintara, dan Pensiunannya</t>
  </si>
  <si>
    <t>Honor atau Imbalan Lain yang Dibebankan kepada APBN atau APBD yang Diterima oleh Pejabat Negara, PNS Golongan IV, Anggota TNI dan Anggota POLRI Golongan Pangkat Perwira Menengah dan Perwira Tinggi, dan Pensiunannya</t>
  </si>
  <si>
    <t>Uang Pesangon yang Dibayarkan Sekaligus</t>
  </si>
  <si>
    <t>Kode Objek Pajak</t>
  </si>
  <si>
    <t>Nama Objek Pajak</t>
  </si>
  <si>
    <t>Kode Fasilitas</t>
  </si>
  <si>
    <t>Nama Fasilitas</t>
  </si>
  <si>
    <t>N/A</t>
  </si>
  <si>
    <t>Tanpa Fasilitas</t>
  </si>
  <si>
    <t>DTP</t>
  </si>
  <si>
    <t>PPh Ditanggung Pemerintah (DTP)</t>
  </si>
  <si>
    <t>ETC</t>
  </si>
  <si>
    <t>Fasilitas Lainnya</t>
  </si>
  <si>
    <t>Kode Dokumen</t>
  </si>
  <si>
    <t>Nama Dokumen Referensi</t>
  </si>
  <si>
    <t>TaxInvoice</t>
  </si>
  <si>
    <t>CommercialInvoice</t>
  </si>
  <si>
    <t>Contract</t>
  </si>
  <si>
    <t>PaymentProof</t>
  </si>
  <si>
    <t>StatementLetter</t>
  </si>
  <si>
    <t>TaxExAr21</t>
  </si>
  <si>
    <t>NPWP Pemotong</t>
  </si>
  <si>
    <t>Masa Pajak</t>
  </si>
  <si>
    <t>Tahun Pajak</t>
  </si>
  <si>
    <t>NPWP</t>
  </si>
  <si>
    <t>ID TKU Penerima Penghasilan</t>
  </si>
  <si>
    <t>Fasilitas</t>
  </si>
  <si>
    <t>Tarif</t>
  </si>
  <si>
    <t>Jenis Dok. Referensi</t>
  </si>
  <si>
    <t>Nomor Dok. Referensi</t>
  </si>
  <si>
    <t>Tanggal Dok. Referensi</t>
  </si>
  <si>
    <t>ID TKU Pemotong</t>
  </si>
  <si>
    <t>Tanggal Pemotongan</t>
  </si>
  <si>
    <t>Surat Keterangan Bebas (SKB) Pemotongan PPh Pasal 21</t>
  </si>
  <si>
    <t>Penghasilan</t>
  </si>
  <si>
    <t>Deemed</t>
  </si>
  <si>
    <t>Status PTKP</t>
  </si>
  <si>
    <t>TK/0</t>
  </si>
  <si>
    <t>TK/1</t>
  </si>
  <si>
    <t>TK/2</t>
  </si>
  <si>
    <t>TK/3</t>
  </si>
  <si>
    <t>K/0</t>
  </si>
  <si>
    <t>K/1</t>
  </si>
  <si>
    <t>K/2</t>
  </si>
  <si>
    <t>K/3</t>
  </si>
  <si>
    <t>Kolom pada excel</t>
  </si>
  <si>
    <t>Kolom pada xml</t>
  </si>
  <si>
    <t>Petunjuk pengisian</t>
  </si>
  <si>
    <t>Contoh pengisian</t>
  </si>
  <si>
    <t>Keterangan tambahan</t>
  </si>
  <si>
    <t>TIN</t>
  </si>
  <si>
    <t>Diisi dengan NPWP pemotong</t>
  </si>
  <si>
    <t>1234567890123456</t>
  </si>
  <si>
    <t>TaxPeriodMonth</t>
  </si>
  <si>
    <t>Diisi dengan masa pajak pemotongan</t>
  </si>
  <si>
    <t>1</t>
  </si>
  <si>
    <t>TaxPeriodYear</t>
  </si>
  <si>
    <t>2025</t>
  </si>
  <si>
    <t>CounterpartTin</t>
  </si>
  <si>
    <t>Diisi dengan NIK penerima penghasilan</t>
  </si>
  <si>
    <t>0987654321098765</t>
  </si>
  <si>
    <t>IDPlaceOfBusinessActivityOfIncomeRecipient</t>
  </si>
  <si>
    <t>Diisi dengan ID TKU penerima penghasilan</t>
  </si>
  <si>
    <t>0987654321098765432109</t>
  </si>
  <si>
    <t>StatusTaxExemption</t>
  </si>
  <si>
    <t>Diisi dengan status PTKP penerima penghasilan</t>
  </si>
  <si>
    <t>TaxCertificate</t>
  </si>
  <si>
    <t>Diisi dengan fasilitas perpajakan yang digunakan</t>
  </si>
  <si>
    <t>TaxObjectCode</t>
  </si>
  <si>
    <t>Diisi dengan kode objek pajak</t>
  </si>
  <si>
    <t>21-100-03</t>
  </si>
  <si>
    <t>Gross</t>
  </si>
  <si>
    <t>Diisi dengan penghasilan bruto</t>
  </si>
  <si>
    <t>Diisi dengan norma penghasilan bruto</t>
  </si>
  <si>
    <t>Rate</t>
  </si>
  <si>
    <t>Diisi dengan tarif yang sesuai dengan referensi kode objek pajak</t>
  </si>
  <si>
    <t>Jika tarif menggunakan koma, di export ke xml, excel secara otomatis akan merubah menjadi format desimal menggunakan titik</t>
  </si>
  <si>
    <t>Document</t>
  </si>
  <si>
    <t>Diisi dengan jenis dokumen yang menjadi dasar pemotongan</t>
  </si>
  <si>
    <t>DocumentNumber</t>
  </si>
  <si>
    <t>Diisi dengan nomor dokumen dasar pemotongan</t>
  </si>
  <si>
    <t>0100012292489165</t>
  </si>
  <si>
    <t>DocumentDate</t>
  </si>
  <si>
    <t>Diisi dengan tanggal dokumen dasar pemotongan</t>
  </si>
  <si>
    <t>Saat di export ke xml, excel secara otomatis akan merubah menjadi format YYYY-MM-DD</t>
  </si>
  <si>
    <t>IDPlaceOfBusinessActivity</t>
  </si>
  <si>
    <t>Diisi dengan ID TKU pemotong</t>
  </si>
  <si>
    <t>1234567890123456789012</t>
  </si>
  <si>
    <t>WithholdingDate</t>
  </si>
  <si>
    <t>Diisi dengan tanggal pemotongan</t>
  </si>
  <si>
    <t>Validasi</t>
  </si>
  <si>
    <t>NPWP Pemotong harus sama dengan NPWP login</t>
  </si>
  <si>
    <t>NPWP/NIK wajib valid</t>
  </si>
  <si>
    <t>Jika menggunakan fasilitas perpajakan lainnya, tarif dapat diisi tidak sesuai dengan referensi kode objek pajak</t>
  </si>
  <si>
    <t>Jika Document = TaxInvoice, maka document number wajib nomor faktur pajak yang valid</t>
  </si>
  <si>
    <t>Jika Document = TaxInvoice, maka document date wajib sesuai dengan tanggal faktur pajak</t>
  </si>
  <si>
    <t>Tanggal pemotongan tidak boleh lebih rendah dari masa/tahun pajak bukti potong</t>
  </si>
  <si>
    <t>Announcement</t>
  </si>
  <si>
    <t>Pengumuman</t>
  </si>
  <si>
    <t>Surat Tagihan</t>
  </si>
  <si>
    <t>Kontrak</t>
  </si>
  <si>
    <t>CurrentAccount</t>
  </si>
  <si>
    <t>Jasa Giro</t>
  </si>
  <si>
    <t>Decree</t>
  </si>
  <si>
    <t>DeedOfEngagement</t>
  </si>
  <si>
    <t>Akta Perjanjian</t>
  </si>
  <si>
    <t>DeedOfGeneral</t>
  </si>
  <si>
    <t>Akta RUPS</t>
  </si>
  <si>
    <t>Other</t>
  </si>
  <si>
    <t>Lainnya</t>
  </si>
  <si>
    <t>OtherFacilityDoc</t>
  </si>
  <si>
    <t>Dokumen Fasilitas Lainnya</t>
  </si>
  <si>
    <t>Bukti Pembayaran</t>
  </si>
  <si>
    <t>Surat Pernyataan</t>
  </si>
  <si>
    <t>Faktur Pajak</t>
  </si>
  <si>
    <t>TaxRegulationDoc</t>
  </si>
  <si>
    <t>Dokumen Perpajakan</t>
  </si>
  <si>
    <t>TradeConfirmation</t>
  </si>
  <si>
    <t>Trade Confirmation</t>
  </si>
  <si>
    <t>Jika menggunakan fasilitas perpajakan lainnya, norma dapat diisi tidak sesuai dengan referensi kode objek pajak</t>
  </si>
  <si>
    <t>TER A</t>
  </si>
  <si>
    <t>TER B</t>
  </si>
  <si>
    <t>TER C</t>
  </si>
  <si>
    <t>PS17</t>
  </si>
  <si>
    <t>21-100-37</t>
  </si>
  <si>
    <t>Penghasilan yang Diterima atau Diperoleh Pegawai Tetap di Daerah Tertentu yang Tidak Memenuhi Persyaratan Fasilitas</t>
  </si>
  <si>
    <t>Upah Pegawai Tidak Tetap yang Dibayarkan secara Bulanan</t>
  </si>
  <si>
    <t>Honorarium atau Imbalan kepada Anggota Dewan Komisaris atau Dewan Pengawas yang Menerima Imbalan secara Tidak Teratur</t>
  </si>
  <si>
    <t>Upah Pegawai Tidak Tetap yang Dibayarkan secara Bulanan yang Mendapat Fasilitas di Daerah Tertentu</t>
  </si>
  <si>
    <t>Imbalan kepada Pemberi Jasa dalam Segala Bidang</t>
  </si>
  <si>
    <t>Imbalan kepada Agen Asuransi</t>
  </si>
  <si>
    <t>Imbalan kepada Distributor Perusahaan Pemasaran Berjenjang atau Penjualan Langsung dan Kegiatan Sejenis Lainnya</t>
  </si>
  <si>
    <t>Upah Pegawai Tidak Tetap yang Dibayarkan secara Harian, Mingguan, Satuan dan Borongan dengan Penghasilan Bruto lebih dari Rp2.500.000 Sehari</t>
  </si>
  <si>
    <t>Upah Pegawai Tidak Tetap yang Dibayarkan secara Harian, Mingguan, Satuan dan Borongan dengan Penghasilan Bruto lebih dari Rp2.500.000 Sehari yang Mendapat Fasilitas di Daerah Tertentu</t>
  </si>
  <si>
    <t>Uang Manfaat Pensiun atau Penghasilan Sejenisnya yang diambil sebagian oleh Peserta Program Pensiun yang Masih Berstatus sebagai Pegawai</t>
  </si>
  <si>
    <t>Imbalan  kepada Peserta Perlombaan dalam Segala Bidang, antara lain Perlombaan Olah Raga, Seni, Ketangkasan, Ilmu Pengetahuan, Teknologi, dan Perlombaan Lainnya</t>
  </si>
  <si>
    <t>Imbalan kepada Peserta Rapat, Konferensi, Sidang, Pertemuan, Kunjungan Kerja, Seminar, Lokakarya, atau Pertunjukan, atau Kegiatan Tertentu Lainnya</t>
  </si>
  <si>
    <t>Imbalan kepada Peserta atau Anggota dalam Suatu Kepanitiaan sebagai Penyelenggara Kegiatan Tertentu</t>
  </si>
  <si>
    <t>Imbalan kepada Peserta Pendidikan, Pelatihan, dan Magang</t>
  </si>
  <si>
    <t>Imbalan kepada Peserta Kegiatan Lainnya</t>
  </si>
  <si>
    <t>Penghasilan berupa Uang Pesangon, Uang Manfaat Pensiun, Tunjangan Hari Tua, atau Jaminan Hari Tua yang Terutang atau Dibayarkan pada Tahun Ketiga dan Tahun-Tahun Berikutnya</t>
  </si>
  <si>
    <t>Imbalan kepada Pemain Musik, Pembawa Acara, Penyanyi, Pelawak, Bintang Film, Bintang Sinetron, Bintang Iklan, Sutradara, Kru Film, Foto Model, Peragawan/Peragawati, Pemain Drama, Penari, Pemahat, Pelukis, Pembuat/Pencipta Konten pada Media yang Dibagikan secara Daring (Influencer, Selebgram, Blogger, Vlogger, dan Sejenis Lainnya), dan Seniman Lainnya</t>
  </si>
  <si>
    <t>Imbalan yang Diterima oleh Olahragawan</t>
  </si>
  <si>
    <t>Upah Pegawai Tidak Tetap yang Dibayarkan secara Harian, Mingguan, Satuan dan Borongan dengan Penghasilan Bruto sampai dengan Rp2.500.000 Sehari</t>
  </si>
  <si>
    <t>Upah Pegawai Tidak Tetap yang Dibayarkan secara Harian, Mingguan, Satuan dan Borongan dengan Penghasilan Bruto sampai dengan Rp2.500.000 Sehari yang Mendapat Fasilitas di Daerah Tertentu</t>
  </si>
  <si>
    <t>Honor atau Imbalan Lain yang Dibebankan kepada APBN atau APBD yang Diterima oleh PNS Golongan III, Anggota TNI dan Anggota POLRI Golongan Pangkat Perwira Pertama, dan Pensiunannya</t>
  </si>
  <si>
    <t>Uang Manfaat Pensiun, Tunjangan Hari Tua, atau Jaminan Hari Tua yang Dibayarkan Sekaligus</t>
  </si>
  <si>
    <t>TER</t>
  </si>
  <si>
    <t>HARIAN</t>
  </si>
  <si>
    <t>PESANGON</t>
  </si>
  <si>
    <t>PENSIUN</t>
  </si>
  <si>
    <t>DPP</t>
  </si>
  <si>
    <t>JNSTARIF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</si>
</sst>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5" x14ac:knownFonts="1">
    <font>
      <sz val="11"/>
      <color theme="1"/>
      <name val="Calibri"/>
      <family val="2"/>
      <scheme val="minor"/>
    </font>
    <font>
      <sz val="11"/>
      <color theme="1"/>
      <name val="Calibri"/>
      <family val="2"/>
      <charset val="1"/>
      <scheme val="minor"/>
    </font>
    <font>
      <b/>
      <sz val="11"/>
      <color theme="1"/>
      <name val="Calibri"/>
      <family val="2"/>
      <scheme val="minor"/>
    </font>
    <font>
      <sz val="11"/>
      <color theme="1"/>
      <name val="Calibri"/>
      <family val="2"/>
      <charset val="1"/>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164" fontId="4" fillId="0" borderId="0" applyFont="0" applyFill="0" applyBorder="0" applyAlignment="0" applyProtection="0"/>
  </cellStyleXfs>
  <cellXfs count="15">
    <xf numFmtId="0" fontId="0" fillId="0" borderId="0" xfId="0"/>
    <xf numFmtId="0" fontId="0" fillId="0" borderId="0" xfId="0" quotePrefix="1"/>
    <xf numFmtId="49" fontId="0" fillId="0" borderId="0" xfId="0" quotePrefix="1" applyNumberFormat="1"/>
    <xf numFmtId="49" fontId="0" fillId="0" borderId="0" xfId="0" applyNumberFormat="1"/>
    <xf numFmtId="14" fontId="0" fillId="0" borderId="0" xfId="0" applyNumberFormat="1"/>
    <xf numFmtId="0" fontId="2" fillId="0" borderId="0" xfId="1" applyFont="1"/>
    <xf numFmtId="0" fontId="3" fillId="0" borderId="0" xfId="1"/>
    <xf numFmtId="0" fontId="3" fillId="0" borderId="0" xfId="1" quotePrefix="1" applyAlignment="1">
      <alignment horizontal="right"/>
    </xf>
    <xf numFmtId="0" fontId="3" fillId="0" borderId="0" xfId="1" applyAlignment="1">
      <alignment horizontal="right"/>
    </xf>
    <xf numFmtId="14" fontId="3" fillId="0" borderId="0" xfId="1" quotePrefix="1" applyNumberFormat="1" applyAlignment="1">
      <alignment horizontal="right"/>
    </xf>
    <xf numFmtId="0" fontId="1" fillId="0" borderId="0" xfId="1" quotePrefix="1" applyFont="1" applyAlignment="1">
      <alignment horizontal="left"/>
    </xf>
    <xf numFmtId="14" fontId="1" fillId="0" borderId="0" xfId="1" quotePrefix="1" applyNumberFormat="1" applyFont="1" applyAlignment="1">
      <alignment horizontal="left"/>
    </xf>
    <xf numFmtId="0" fontId="0" fillId="0" borderId="0" xfId="2" applyNumberFormat="1" applyFont="1"/>
    <xf numFmtId="0" fontId="0" fillId="0" borderId="0" xfId="0" applyNumberFormat="1"/>
    <xf numFmtId="0" fontId="0" fillId="0" borderId="0" xfId="0" applyAlignment="1">
      <alignment horizontal="center"/>
    </xf>
  </cellXfs>
  <cellStyles count="3">
    <cellStyle name="Comma" xfId="2" builtinId="3"/>
    <cellStyle name="Normal" xfId="0" builtinId="0"/>
    <cellStyle name="Normal 2" xfId="1" xr:uid="{00000000-0005-0000-0000-000001000000}"/>
  </cellStyles>
  <dxfs count="9">
    <dxf>
      <numFmt numFmtId="165" formatCode="dd/mm/yyyy"/>
    </dxf>
    <dxf>
      <numFmt numFmtId="30" formatCode="@"/>
    </dxf>
    <dxf>
      <numFmt numFmtId="30" formatCode="@"/>
    </dxf>
    <dxf>
      <numFmt numFmtId="0" formatCode="General"/>
    </dxf>
    <dxf>
      <numFmt numFmtId="30" formatCode="@"/>
    </dxf>
    <dxf>
      <numFmt numFmtId="30" formatCode="@"/>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id="BP21" elementFormDefault="qualified" attributeFormDefault="unqualified">
      <xsd:simpleType name="TinType">
        <xsd:restriction base="xsd:string">
          <xsd:pattern value="[0-9]{15,16}"/>
        </xsd:restriction>
      </xsd:simpleType>
      <xsd:simpleType name="NonEmptyStringType">
        <xsd:restriction base="xsd:string">
          <xsd:minLength value="1"/>
        </xsd:restriction>
      </xsd:simpleType>
      <xsd:simpleType name="TaxBaseRateType">
        <xsd:restriction base="xsd:decimal">
          <xsd:minExclusive value="0"/>
        </xsd:restriction>
      </xsd:simpleType>
      <xsd:simpleType name="TaxType">
        <xsd:restriction base="xsd:decimal">
          <xsd:minInclusive value="0"/>
        </xsd:restriction>
      </xsd:simpleType>
      <xsd:simpleType name="TaxCertificateType" final="restriction">
        <xsd:restriction base="xsd:string">
          <xsd:enumeration value="N/A"/>
          <xsd:enumeration value="TaxExAr21"/>
          <xsd:enumeration value="DTP"/>
          <xsd:enumeration value="ETC"/>
        </xsd:restriction>
      </xsd:simpleType>
      <xsd:simpleType name="DocType" final="restriction">
        <xsd:restriction base="xsd:string">
          <xsd:enumeration value="TaxInvoice"/>
          <xsd:enumeration value="CommercialInvoice"/>
          <xsd:enumeration value="Announchment"/>
          <xsd:enumeration value="Contract"/>
          <xsd:enumeration value="PaymentProof"/>
          <xsd:enumeration value="DeedofEngangement"/>
          <xsd:enumeration value="DeedofGeneralMeetingStakeholder"/>
          <xsd:enumeration value="StatementLetter"/>
          <xsd:enumeration value="BankAccountNumber"/>
        </xsd:restriction>
      </xsd:simpleType>
      <xsd:element name="Bp21Bulk" type="Bp21BulkType"/>
      <xsd:complexType name="Bp21BulkType">
        <xsd:sequence>
          <xsd:element name="TIN" type="TinType" maxOccurs="1" minOccurs="1"/>
          <xsd:element name="ListOfBp21" minOccurs="1" maxOccurs="1" type="ListOfBp21Type"/>
        </xsd:sequence>
      </xsd:complexType>
      <xsd:complexType name="ListOfBp21Type">
        <xsd:sequence>
          <xsd:element name="Bp21" type="Bp21Type" maxOccurs="unbounded" minOccurs="1"/>
        </xsd:sequence>
      </xsd:complexType>
      <xsd:simpleType name="PtkpType" final="restriction">
        <xsd:restriction base="xsd:string">
          <xsd:enumeration value="TK/0"/>
          <xsd:enumeration value="TK/1"/>
          <xsd:enumeration value="TK/2"/>
          <xsd:enumeration value="TK/3"/>
          <xsd:enumeration value="K/0"/>
          <xsd:enumeration value="K/1"/>
          <xsd:enumeration value="K/2"/>
          <xsd:enumeration value="K/3"/>
        </xsd:restriction>
      </xsd:simpleType>
      <xsd:complexType name="Bp21Type">
        <xsd:sequence>
          <xsd:element name="TaxPeriodMonth" type="xsd:integer" nillable="false"/>
          <xsd:element name="TaxPeriodYear" type="xsd:integer" nillable="false"/>
          <xsd:element name="CounterpartTin" type="xsd:string" nillable="false"/>
          <xsd:element name="IDPlaceOfBusinessActivityOfIncomeRecipient" type="xsd:string" nillable="false"/>
          <xsd:element name="StatusTaxExemption" type="PtkpType"/>
          <xsd:element name="TaxCertificate" type="TaxCertificateType"/>
          <xsd:element name="TaxObjectCode" type="NonEmptyStringType"/>
          <xsd:element name="Gross" type="TaxBaseRateType"/>
          <xsd:element name="Deemed" type="TaxType"/>
          <xsd:element name="Rate" type="TaxType"/>
          <xsd:element name="Document" type="DocType"/>
          <xsd:element name="DocumentNumber" type="NonEmptyStringType"/>
          <xsd:element name="DocumentDate" type="xsd:date" nillable="true"/>
          <xsd:element name="IDPlaceOfBusinessActivity" type="NonEmptyStringType"/>
          <xsd:element name="WithholdingDate" type="xsd:date"/>
        </xsd:sequence>
      </xsd:complexType>
    </xsd:schema>
  </Schema>
  <Map ID="1" Name="Bp21Bulk_Map" RootElement="Bp21Bulk"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xmlMaps" Target="xmlMap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3:P4" tableType="xml" totalsRowShown="0">
  <autoFilter ref="B3:P4" xr:uid="{00000000-0009-0000-0100-000001000000}"/>
  <tableColumns count="15">
    <tableColumn id="1" xr3:uid="{00000000-0010-0000-0000-000001000000}" uniqueName="TaxPeriodMonth" name="Masa Pajak">
      <xmlColumnPr mapId="1" xpath="/Bp21Bulk/ListOfBp21/Bp21/TaxPeriodMonth" xmlDataType="integer"/>
    </tableColumn>
    <tableColumn id="2" xr3:uid="{00000000-0010-0000-0000-000002000000}" uniqueName="TaxPeriodYear" name="Tahun Pajak">
      <xmlColumnPr mapId="1" xpath="/Bp21Bulk/ListOfBp21/Bp21/TaxPeriodYear" xmlDataType="integer"/>
    </tableColumn>
    <tableColumn id="3" xr3:uid="{00000000-0010-0000-0000-000003000000}" uniqueName="CounterpartTin" name="NPWP" dataDxfId="8">
      <xmlColumnPr mapId="1" xpath="/Bp21Bulk/ListOfBp21/Bp21/CounterpartTin" xmlDataType="string"/>
    </tableColumn>
    <tableColumn id="5" xr3:uid="{00000000-0010-0000-0000-000005000000}" uniqueName="IDPlaceOfBusinessActivityOfIncomeRecipient" name="ID TKU Penerima Penghasilan" dataDxfId="7">
      <xmlColumnPr mapId="1" xpath="/Bp21Bulk/ListOfBp21/Bp21/IDPlaceOfBusinessActivityOfIncomeRecipient" xmlDataType="string"/>
    </tableColumn>
    <tableColumn id="17" xr3:uid="{00000000-0010-0000-0000-000011000000}" uniqueName="StatusTaxExemption" name="Status PTKP" dataDxfId="6">
      <xmlColumnPr mapId="1" xpath="/Bp21Bulk/ListOfBp21/Bp21/StatusTaxExemption" xmlDataType="string"/>
    </tableColumn>
    <tableColumn id="6" xr3:uid="{00000000-0010-0000-0000-000006000000}" uniqueName="TaxCertificate" name="Fasilitas" dataDxfId="5">
      <xmlColumnPr mapId="1" xpath="/Bp21Bulk/ListOfBp21/Bp21/TaxCertificate" xmlDataType="string"/>
    </tableColumn>
    <tableColumn id="7" xr3:uid="{00000000-0010-0000-0000-000007000000}" uniqueName="TaxObjectCode" name="Kode Objek Pajak" dataDxfId="4">
      <xmlColumnPr mapId="1" xpath="/Bp21Bulk/ListOfBp21/Bp21/TaxObjectCode" xmlDataType="string"/>
    </tableColumn>
    <tableColumn id="8" xr3:uid="{00000000-0010-0000-0000-000008000000}" uniqueName="Gross" name="Penghasilan">
      <xmlColumnPr mapId="1" xpath="/Bp21Bulk/ListOfBp21/Bp21/Gross" xmlDataType="decimal"/>
    </tableColumn>
    <tableColumn id="4" xr3:uid="{00000000-0010-0000-0000-000004000000}" uniqueName="Deemed" name="Deemed">
      <xmlColumnPr mapId="1" xpath="/Bp21Bulk/ListOfBp21/Bp21/Deemed" xmlDataType="decimal"/>
    </tableColumn>
    <tableColumn id="9" xr3:uid="{00000000-0010-0000-0000-000009000000}" uniqueName="Rate" name="Tarif" dataDxfId="3">
      <calculatedColumnFormula>IF(S4="TER",IF(OR(F4="TK/0",F4="TK/1",F4="K/0",F4="HB/0",F4="HB/1"),T4,IF(OR(F4="TK/2",F4="TK/3",F4="K/1",F4="K/2",F4="HB/2",F4="HB/3"),U4,V4)),IF(S4="PS17",W4,IF(S4="HARIAN",X4,IF(S4="PESANGON",Y4,IF(S4="PENSIUN",Z4,S4)))))</calculatedColumnFormula>
      <xmlColumnPr mapId="1" xpath="/Bp21Bulk/ListOfBp21/Bp21/Rate" xmlDataType="decimal"/>
    </tableColumn>
    <tableColumn id="10" xr3:uid="{00000000-0010-0000-0000-00000A000000}" uniqueName="Document" name="Jenis Dok. Referensi" dataDxfId="2">
      <xmlColumnPr mapId="1" xpath="/Bp21Bulk/ListOfBp21/Bp21/Document" xmlDataType="string"/>
    </tableColumn>
    <tableColumn id="11" xr3:uid="{00000000-0010-0000-0000-00000B000000}" uniqueName="DocumentNumber" name="Nomor Dok. Referensi">
      <xmlColumnPr mapId="1" xpath="/Bp21Bulk/ListOfBp21/Bp21/DocumentNumber" xmlDataType="string"/>
    </tableColumn>
    <tableColumn id="12" xr3:uid="{00000000-0010-0000-0000-00000C000000}" uniqueName="DocumentDate" name="Tanggal Dok. Referensi">
      <xmlColumnPr mapId="1" xpath="/Bp21Bulk/ListOfBp21/Bp21/DocumentDate" xmlDataType="date"/>
    </tableColumn>
    <tableColumn id="13" xr3:uid="{00000000-0010-0000-0000-00000D000000}" uniqueName="IDPlaceOfBusinessActivity" name="ID TKU Pemotong" dataDxfId="1">
      <xmlColumnPr mapId="1" xpath="/Bp21Bulk/ListOfBp21/Bp21/IDPlaceOfBusinessActivity" xmlDataType="string"/>
    </tableColumn>
    <tableColumn id="16" xr3:uid="{00000000-0010-0000-0000-000010000000}" uniqueName="WithholdingDate" name="Tanggal Pemotongan" dataDxfId="0">
      <xmlColumnPr mapId="1" xpath="/Bp21Bulk/ListOfBp21/Bp21/WithholdingDate" xmlDataType="date"/>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 xr6:uid="{00000000-000C-0000-FFFF-FFFF01000000}" r="C1" connectionId="0">
    <xmlCellPr id="1" xr6:uid="{00000000-0010-0000-0100-000001000000}" uniqueName="TIN">
      <xmlPr mapId="1" xpath="/Bp21Bulk/TIN" xmlDataType="string"/>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tableSingleCells" Target="../tables/tableSingleCell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
  <sheetViews>
    <sheetView tabSelected="1" workbookViewId="0">
      <selection activeCell="B4" sqref="B4"/>
    </sheetView>
  </sheetViews>
  <sheetFormatPr defaultRowHeight="15" x14ac:dyDescent="0.25"/>
  <cols>
    <col min="2" max="3" width="11" customWidth="1"/>
    <col min="4" max="4" width="17.28515625" bestFit="1" customWidth="1"/>
    <col min="5" max="5" width="29.85546875" bestFit="1" customWidth="1"/>
    <col min="6" max="6" width="13.5703125" bestFit="1" customWidth="1"/>
    <col min="7" max="7" width="11" customWidth="1"/>
    <col min="8" max="8" width="18.85546875" bestFit="1" customWidth="1"/>
    <col min="9" max="9" width="14" bestFit="1" customWidth="1"/>
    <col min="10" max="11" width="11" customWidth="1"/>
    <col min="12" max="12" width="21.42578125" bestFit="1" customWidth="1"/>
    <col min="13" max="13" width="23.140625" bestFit="1" customWidth="1"/>
    <col min="14" max="14" width="12" customWidth="1"/>
    <col min="15" max="15" width="23.42578125" bestFit="1" customWidth="1"/>
    <col min="16" max="16" width="22" bestFit="1" customWidth="1"/>
    <col min="20" max="20" width="10.5703125" bestFit="1" customWidth="1"/>
    <col min="24" max="24" width="9.140625" customWidth="1"/>
  </cols>
  <sheetData>
    <row r="1" spans="1:26" x14ac:dyDescent="0.25">
      <c r="A1" s="14" t="s">
        <v>59</v>
      </c>
      <c r="B1" s="14"/>
      <c r="C1" s="2"/>
    </row>
    <row r="3" spans="1:26" x14ac:dyDescent="0.25">
      <c r="B3" t="s">
        <v>60</v>
      </c>
      <c r="C3" t="s">
        <v>61</v>
      </c>
      <c r="D3" t="s">
        <v>62</v>
      </c>
      <c r="E3" t="s">
        <v>63</v>
      </c>
      <c r="F3" t="s">
        <v>74</v>
      </c>
      <c r="G3" t="s">
        <v>64</v>
      </c>
      <c r="H3" t="s">
        <v>41</v>
      </c>
      <c r="I3" t="s">
        <v>72</v>
      </c>
      <c r="J3" t="s">
        <v>73</v>
      </c>
      <c r="K3" t="s">
        <v>65</v>
      </c>
      <c r="L3" t="s">
        <v>66</v>
      </c>
      <c r="M3" t="s">
        <v>67</v>
      </c>
      <c r="N3" t="s">
        <v>68</v>
      </c>
      <c r="O3" t="s">
        <v>69</v>
      </c>
      <c r="P3" t="s">
        <v>70</v>
      </c>
      <c r="R3" t="s">
        <v>189</v>
      </c>
      <c r="S3" t="s">
        <v>190</v>
      </c>
      <c r="T3" t="s">
        <v>158</v>
      </c>
      <c r="U3" t="s">
        <v>159</v>
      </c>
      <c r="V3" t="s">
        <v>160</v>
      </c>
      <c r="W3" t="s">
        <v>161</v>
      </c>
      <c r="X3" t="s">
        <v>186</v>
      </c>
      <c r="Y3" t="s">
        <v>187</v>
      </c>
      <c r="Z3" t="s">
        <v>188</v>
      </c>
    </row>
    <row r="4" spans="1:26" x14ac:dyDescent="0.25">
      <c r="B4" s="1"/>
      <c r="D4" s="2"/>
      <c r="E4" s="2"/>
      <c r="F4" s="2"/>
      <c r="G4" s="3"/>
      <c r="H4" s="3"/>
      <c r="J4" t="e">
        <f>VLOOKUP(H4,REF!$A$2:$D$33,3,0)</f>
        <v>#N/A</v>
      </c>
      <c r="K4" t="e">
        <f>IF(S4="TER",IF(OR(F4="TK/0",F4="TK/1",F4="K/0",F4="HB/0",F4="HB/1"),T4,IF(OR(F4="TK/2",F4="TK/3",F4="K/1",F4="K/2",F4="HB/2",F4="HB/3"),U4,V4)),IF(S4="PS17",W4,IF(S4="HARIAN",X4,IF(S4="PESANGON",Y4,IF(S4="PENSIUN",Z4,S4)))))</f>
        <v>#N/A</v>
      </c>
      <c r="L4" s="3"/>
      <c r="M4" s="3"/>
      <c r="N4" s="4"/>
      <c r="O4" s="2"/>
      <c r="P4" s="4"/>
      <c r="R4" t="e">
        <f>Table1[[#This Row],[Penghasilan]]*Table1[[#This Row],[Deemed]]/100</f>
        <v>#N/A</v>
      </c>
      <c r="S4" t="e">
        <f>VLOOKUP(H4,REF!$A$2:$D$43,4,0)</f>
        <v>#N/A</v>
      </c>
      <c r="T4" s="12" t="e">
        <f>IF(R4&lt;=5400000,0,IF(AND(R4&gt;5400000,R4&lt;=5650000),0.25,IF(AND(R4&gt;5650000,R4&lt;=5950000),0.5,IF(AND(R4&gt;5950000,R4&lt;=6300000),0.75,IF(AND(R4&gt;6300000,R4&lt;=6750000),1,IF(AND(R4&gt;6750000,R4&lt;=7500000),1.25,IF(AND(R4&gt;7500000,R4&lt;=8550000),1.5,IF(AND(R4&gt;8550000,R4&lt;=9650000),1.75,IF(AND(R4&gt;9650000,R4&lt;=10050000),2,IF(AND(R4&gt;10050000,R4&lt;=10350000),2.25,IF(AND(R4&gt;10350000,R4&lt;=10700000),2.5,IF(AND(R4&gt;10700000,R4&lt;=11050000),3,IF(AND(R4&gt;11050000,R4&lt;=11600000),3.5,IF(AND(R4&gt;11600000,R4&lt;=12500000),4,IF(AND(R4&gt;12500000,R4&lt;=13750000),5,IF(AND(R4&gt;13750000,R4&lt;=15100000),6,IF(AND(R4&gt;15100000,R4&lt;=16950000),7,IF(AND(R4&gt;16950000,R4&lt;=19750000),8,IF(AND(R4&gt;19750000,R4&lt;=24150000),9,IF(AND(R4&gt;24150000,R4&lt;=26450000),10,IF(AND(R4&gt;26450000,R4&lt;=28000000),11,IF(AND(R4&gt;28000000,R4&lt;=30050000),12,IF(AND(R4&gt;30050000,R4&lt;=32400000),13,IF(AND(R4&gt;32400000,R4&lt;=35400000),14,IF(AND(R4&gt;35400000,R4&lt;=39100000),15,IF(AND(R4&gt;39100000,R4&lt;=43850000),16,IF(AND(R4&gt;43850000,R4&lt;=47800000),17,IF(AND(R4&gt;47800000,R4&lt;=51400000),18,IF(AND(R4&gt;51400000,R4&lt;=56300000),19,IF(AND(R4&gt;56300000,R4&lt;=62200000),20,IF(AND(R4&gt;62200000,R4&lt;=68600000),21,IF(AND(R4&gt;68600000,R4&lt;=77500000),22,IF(AND(R4&gt;77500000,R4&lt;=89000000),23,IF(AND(R4&gt;89000000,R4&lt;=103000000),24,IF(AND(R4&gt;103000000,R4&lt;=125000000),25,IF(AND(R4&gt;125000000,R4&lt;=157000000),26,IF(AND(R4&gt;157000000,R4&lt;=206000000),27,IF(AND(R4&gt;206000000,R4&lt;=337000000),28,IF(AND(R4&gt;337000000,R4&lt;=454000000),29,IF(AND(R4&gt;454000000,R4&lt;=550000000),30,IF(AND(R4&gt;550000000,R4&lt;=695000000),31,IF(AND(R4&gt;695000000,R4&lt;=910000000),32,IF(AND(R4&gt;910000000,R4&lt;=1400000000),33,34)))))))))))))))))))))))))))))))))))))))))))</f>
        <v>#N/A</v>
      </c>
      <c r="U4" s="13" t="e">
        <f>IF(R4&lt;=6200000,0,IF(AND(R4&gt;6200000,R4&lt;=6500000),0.25,IF(AND(R4&gt;6500000,R4&lt;=6850000),0.5,IF(AND(R4&gt;6850000,R4&lt;=7300000),0.75,IF(AND(R4&gt;7300000,R4&lt;=9200000),1,IF(AND(R4&gt;9200000,R4&lt;=10750000),1.5,IF(AND(R4&gt;10750000,R4&lt;=11250000),2,IF(AND(R4&gt;11250000,R4&lt;=11600000),2.5,IF(AND(R4&gt;11600000,R4&lt;=12600000),3,IF(AND(R4&gt;12600000,R4&lt;=13600000),4,IF(AND(R4&gt;13600000,R4&lt;=14950000),5,IF(AND(R4&gt;14950000,R4&lt;=16400000),6,IF(AND(R4&gt;16400000,R4&lt;=18450000),7,IF(AND(R4&gt;18450000,R4&lt;=21850000),8,IF(AND(R4&gt;21850000,R4&lt;=26000000),9,IF(AND(R4&gt;26000000,R4&lt;=27700000),10,IF(AND(R4&gt;27700000,R4&lt;=29350000),11,IF(AND(R4&gt;29350000,R4&lt;=31450000),12,IF(AND(R4&gt;31450000,R4&lt;=33950000),13,IF(AND(R4&gt;33950000,R4&lt;=37100000),14,IF(AND(R4&gt;37100000,R4&lt;=41100000),15,IF(AND(R4&gt;41100000,R4&lt;=45800000),16,IF(AND(R4&gt;45800000,R4&lt;=49500000),17,IF(AND(R4&gt;49500000,R4&lt;=53800000),18,IF(AND(R4&gt;53800000,R4&lt;=58500000),19,IF(AND(R4&gt;58500000,R4&lt;=64000000),20,IF(AND(R4&gt;64000000,R4&lt;=71000000),21,IF(AND(R4&gt;71000000,R4&lt;=80000000),22,IF(AND(R4&gt;80000000,R4&lt;=93000000),23,IF(AND(R4&gt;93000000,R4&lt;=109000000),24,IF(AND(R4&gt;109000000,R4&lt;=129000000),25,IF(AND(R4&gt;129000000,R4&lt;=163000000),26,IF(AND(R4&gt;163000000,R4&lt;=211000000),27,IF(AND(R4&gt;211000000,R4&lt;=374000000),28,IF(AND(R4&gt;374000000,R4&lt;=459000000),29,IF(AND(R4&gt;459000000,R4&lt;=555000000),30,IF(AND(R4&gt;555000000,R4&lt;=704000000),31,IF(AND(R4&gt;704000000,R4&lt;=957000000),32,IF(AND(R4&gt;957000000,R4&lt;=1405000000),33,34)))))))))))))))))))))))))))))))))))))))</f>
        <v>#N/A</v>
      </c>
      <c r="V4" s="13" t="e">
        <f>IF(R4&lt;=6600000,0,IF(AND(R4&gt;6600000,R4&lt;=6950000),0.25,IF(AND(R4&gt;6950000,R4&lt;=7350000),0.5,IF(AND(R4&gt;7350000,R4&lt;=7800000),0.75,IF(AND(R4&gt;7800000,R4&lt;=8850000),1,IF(AND(R4&gt;8850000,R4&lt;=9800000),1.25,IF(AND(R4&gt;9800000,R4&lt;=10950000),1.5,IF(AND(R4&gt;10950000,R4&lt;=11200000),1.75,IF(AND(R4&gt;11200000,R4&lt;=12050000),2,IF(AND(R4&gt;12050000,R4&lt;=12950000),3,IF(AND(R4&gt;12950000,R4&lt;=14150000),4,IF(AND(R4&gt;14150000,R4&lt;=15550000),5,IF(AND(R4&gt;15550000,R4&lt;=17050000),6,IF(AND(R4&gt;17050000,R4&lt;=19500000),7,IF(AND(R4&gt;19500000,R4&lt;=22700000),8,IF(AND(R4&gt;22700000,R4&lt;=26600000),9,IF(AND(R4&gt;26600000,R4&lt;=28100000),10,IF(AND(R4&gt;28100000,R4&lt;=30100000),11,IF(AND(R4&gt;30100000,R4&lt;=32600000),12,IF(AND(R4&gt;32600000,R4&lt;=35400000),13,IF(AND(R4&gt;35400000,R4&lt;=38900000),14,IF(AND(R4&gt;38900000,R4&lt;=43000000),15,IF(AND(R4&gt;43000000,R4&lt;=47400000),16,IF(AND(R4&gt;47400000,R4&lt;=51200000),17,IF(AND(R4&gt;51200000,R4&lt;=55800000),18,IF(AND(R4&gt;55800000,R4&lt;=60400000),19,IF(AND(R4&gt;60400000,R4&lt;=66700000),20,IF(AND(R4&gt;66700000,R4&lt;=74500000),21,IF(AND(R4&gt;74500000,R4&lt;=83200000),22,IF(AND(R4&gt;83200000,R4&lt;=95600000),23,IF(AND(R4&gt;95600000,R4&lt;=110000000),24,IF(AND(R4&gt;110000000,R4&lt;=134000000),25,IF(AND(R4&gt;134000000,R4&lt;=169000000),26,IF(AND(R4&gt;169000000,R4&lt;=221000000),27,IF(AND(R4&gt;221000000,R4&lt;=390000000),28,IF(AND(R4&gt;390000000,R4&lt;=463000000),29,IF(AND(R4&gt;463000000,R4&lt;=561000000),30,IF(AND(R4&gt;561000000,R4&lt;=709000000),31,IF(AND(R4&gt;709000000,R4&lt;=965000000),32,IF(AND(R4&gt;965000000,R4&lt;=1419000000),33,34))))))))))))))))))))))))))))))))))))))))</f>
        <v>#N/A</v>
      </c>
      <c r="W4" t="e">
        <f>IF(R4&lt;=60000000,5,IF(AND(R4&gt;60000000,R4&lt;=250000000),15,IF(AND(R4&gt;250000000,R4&lt;=500000000),25,IF(AND(R4&gt;500000000,R4&lt;=5000000000),30,35))))</f>
        <v>#N/A</v>
      </c>
      <c r="X4" t="e">
        <f>IF(R4&lt;=450000,0,IF(AND(R4&gt;450000,R4&lt;=2500000),0.5,0))</f>
        <v>#N/A</v>
      </c>
      <c r="Y4" t="e">
        <f>IF(R4&lt;=50000000,0,IF(AND(R4&gt;50000000,R4&lt;=100000000),5,IF(AND(R4&gt;100000000,R4&lt;=500000000),15,25)))</f>
        <v>#N/A</v>
      </c>
      <c r="Z4" t="e">
        <f>IF(R4&lt;=50000000,0,5)</f>
        <v>#N/A</v>
      </c>
    </row>
  </sheetData>
  <mergeCells count="1">
    <mergeCell ref="A1:B1"/>
  </mergeCells>
  <pageMargins left="0.7" right="0.7" top="0.75" bottom="0.75" header="0.3" footer="0.3"/>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1000000}">
          <x14:formula1>
            <xm:f>REF!$G$2:$G$5</xm:f>
          </x14:formula1>
          <xm:sqref>G4</xm:sqref>
        </x14:dataValidation>
        <x14:dataValidation type="list" allowBlank="1" showInputMessage="1" showErrorMessage="1" xr:uid="{242C818E-139A-4546-86BB-856CADA59856}">
          <x14:formula1>
            <xm:f>REF!$A$2:$A$34</xm:f>
          </x14:formula1>
          <xm:sqref>H4</xm:sqref>
        </x14:dataValidation>
        <x14:dataValidation type="list" allowBlank="1" showInputMessage="1" showErrorMessage="1" xr:uid="{00000000-0002-0000-0000-000003000000}">
          <x14:formula1>
            <xm:f>REF!$G$26:$G$33</xm:f>
          </x14:formula1>
          <xm:sqref>F4</xm:sqref>
        </x14:dataValidation>
        <x14:dataValidation type="list" allowBlank="1" showInputMessage="1" showErrorMessage="1" xr:uid="{68F50C83-9F35-4928-8C99-2B670EB0BA9E}">
          <x14:formula1>
            <xm:f>REF!$G$9:$G$22</xm:f>
          </x14:formula1>
          <xm:sqref>L4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8"/>
  <sheetViews>
    <sheetView zoomScaleNormal="100" workbookViewId="0">
      <selection activeCell="E12" sqref="E12"/>
    </sheetView>
  </sheetViews>
  <sheetFormatPr defaultRowHeight="15" x14ac:dyDescent="0.25"/>
  <cols>
    <col min="1" max="1" width="27.42578125" style="6" bestFit="1" customWidth="1"/>
    <col min="2" max="2" width="42.42578125" style="6" bestFit="1" customWidth="1"/>
    <col min="3" max="3" width="59.28515625" style="6" bestFit="1" customWidth="1"/>
    <col min="4" max="4" width="23.42578125" style="6" bestFit="1" customWidth="1"/>
    <col min="5" max="5" width="100.7109375" style="6" customWidth="1"/>
    <col min="6" max="6" width="105.28515625" style="6" bestFit="1" customWidth="1"/>
    <col min="7" max="16384" width="9.140625" style="6"/>
  </cols>
  <sheetData>
    <row r="1" spans="1:6" x14ac:dyDescent="0.25">
      <c r="A1" s="5" t="s">
        <v>83</v>
      </c>
      <c r="B1" s="5" t="s">
        <v>84</v>
      </c>
      <c r="C1" s="5" t="s">
        <v>85</v>
      </c>
      <c r="D1" s="5" t="s">
        <v>86</v>
      </c>
      <c r="E1" s="5" t="s">
        <v>128</v>
      </c>
      <c r="F1" s="5" t="s">
        <v>87</v>
      </c>
    </row>
    <row r="2" spans="1:6" x14ac:dyDescent="0.25">
      <c r="A2" s="6" t="s">
        <v>59</v>
      </c>
      <c r="B2" s="6" t="s">
        <v>88</v>
      </c>
      <c r="C2" s="6" t="s">
        <v>89</v>
      </c>
      <c r="D2" s="7" t="s">
        <v>90</v>
      </c>
      <c r="E2" s="10" t="s">
        <v>129</v>
      </c>
    </row>
    <row r="3" spans="1:6" x14ac:dyDescent="0.25">
      <c r="A3" s="6" t="s">
        <v>60</v>
      </c>
      <c r="B3" s="6" t="s">
        <v>91</v>
      </c>
      <c r="C3" s="6" t="s">
        <v>92</v>
      </c>
      <c r="D3" s="7" t="s">
        <v>93</v>
      </c>
      <c r="E3" s="7"/>
    </row>
    <row r="4" spans="1:6" x14ac:dyDescent="0.25">
      <c r="A4" s="6" t="s">
        <v>61</v>
      </c>
      <c r="B4" s="6" t="s">
        <v>94</v>
      </c>
      <c r="C4" s="6" t="s">
        <v>92</v>
      </c>
      <c r="D4" s="7" t="s">
        <v>95</v>
      </c>
      <c r="E4" s="7"/>
    </row>
    <row r="5" spans="1:6" x14ac:dyDescent="0.25">
      <c r="A5" s="6" t="s">
        <v>62</v>
      </c>
      <c r="B5" s="6" t="s">
        <v>96</v>
      </c>
      <c r="C5" s="6" t="s">
        <v>97</v>
      </c>
      <c r="D5" s="7" t="s">
        <v>98</v>
      </c>
      <c r="E5" s="10" t="s">
        <v>130</v>
      </c>
    </row>
    <row r="6" spans="1:6" x14ac:dyDescent="0.25">
      <c r="A6" s="6" t="s">
        <v>63</v>
      </c>
      <c r="B6" s="6" t="s">
        <v>99</v>
      </c>
      <c r="C6" s="6" t="s">
        <v>100</v>
      </c>
      <c r="D6" s="7" t="s">
        <v>101</v>
      </c>
      <c r="E6" s="7"/>
    </row>
    <row r="7" spans="1:6" x14ac:dyDescent="0.25">
      <c r="A7" s="6" t="s">
        <v>74</v>
      </c>
      <c r="B7" s="6" t="s">
        <v>102</v>
      </c>
      <c r="C7" s="6" t="s">
        <v>103</v>
      </c>
      <c r="D7" s="8" t="s">
        <v>78</v>
      </c>
      <c r="E7" s="8"/>
    </row>
    <row r="8" spans="1:6" x14ac:dyDescent="0.25">
      <c r="A8" s="6" t="s">
        <v>64</v>
      </c>
      <c r="B8" s="6" t="s">
        <v>104</v>
      </c>
      <c r="C8" s="6" t="s">
        <v>105</v>
      </c>
      <c r="D8" s="7" t="s">
        <v>45</v>
      </c>
      <c r="E8" s="7"/>
    </row>
    <row r="9" spans="1:6" x14ac:dyDescent="0.25">
      <c r="A9" s="6" t="s">
        <v>41</v>
      </c>
      <c r="B9" s="6" t="s">
        <v>106</v>
      </c>
      <c r="C9" s="6" t="s">
        <v>107</v>
      </c>
      <c r="D9" s="7" t="s">
        <v>108</v>
      </c>
      <c r="E9" s="7"/>
    </row>
    <row r="10" spans="1:6" x14ac:dyDescent="0.25">
      <c r="A10" s="6" t="s">
        <v>72</v>
      </c>
      <c r="B10" s="6" t="s">
        <v>109</v>
      </c>
      <c r="C10" s="6" t="s">
        <v>110</v>
      </c>
      <c r="D10" s="8">
        <v>10000000000</v>
      </c>
      <c r="E10" s="8"/>
    </row>
    <row r="11" spans="1:6" x14ac:dyDescent="0.25">
      <c r="A11" s="6" t="s">
        <v>73</v>
      </c>
      <c r="B11" s="6" t="s">
        <v>73</v>
      </c>
      <c r="C11" s="6" t="s">
        <v>111</v>
      </c>
      <c r="D11" s="6">
        <v>50</v>
      </c>
      <c r="E11" s="10" t="s">
        <v>157</v>
      </c>
    </row>
    <row r="12" spans="1:6" x14ac:dyDescent="0.25">
      <c r="A12" s="6" t="s">
        <v>65</v>
      </c>
      <c r="B12" s="6" t="s">
        <v>112</v>
      </c>
      <c r="C12" s="6" t="s">
        <v>113</v>
      </c>
      <c r="D12" s="7">
        <v>35</v>
      </c>
      <c r="E12" s="10" t="s">
        <v>131</v>
      </c>
      <c r="F12" s="6" t="s">
        <v>114</v>
      </c>
    </row>
    <row r="13" spans="1:6" x14ac:dyDescent="0.25">
      <c r="A13" s="6" t="s">
        <v>66</v>
      </c>
      <c r="B13" s="6" t="s">
        <v>115</v>
      </c>
      <c r="C13" s="6" t="s">
        <v>116</v>
      </c>
      <c r="D13" s="8" t="s">
        <v>53</v>
      </c>
      <c r="E13" s="8"/>
    </row>
    <row r="14" spans="1:6" x14ac:dyDescent="0.25">
      <c r="A14" s="6" t="s">
        <v>67</v>
      </c>
      <c r="B14" s="6" t="s">
        <v>117</v>
      </c>
      <c r="C14" s="6" t="s">
        <v>118</v>
      </c>
      <c r="D14" s="7" t="s">
        <v>119</v>
      </c>
      <c r="E14" s="10" t="s">
        <v>132</v>
      </c>
    </row>
    <row r="15" spans="1:6" x14ac:dyDescent="0.25">
      <c r="A15" s="6" t="s">
        <v>68</v>
      </c>
      <c r="B15" s="6" t="s">
        <v>120</v>
      </c>
      <c r="C15" s="6" t="s">
        <v>121</v>
      </c>
      <c r="D15" s="9">
        <v>45671</v>
      </c>
      <c r="E15" s="10" t="s">
        <v>133</v>
      </c>
      <c r="F15" s="6" t="s">
        <v>122</v>
      </c>
    </row>
    <row r="16" spans="1:6" x14ac:dyDescent="0.25">
      <c r="A16" s="6" t="s">
        <v>69</v>
      </c>
      <c r="B16" s="6" t="s">
        <v>123</v>
      </c>
      <c r="C16" s="6" t="s">
        <v>124</v>
      </c>
      <c r="D16" s="7" t="s">
        <v>125</v>
      </c>
      <c r="E16" s="7"/>
    </row>
    <row r="17" spans="1:6" x14ac:dyDescent="0.25">
      <c r="A17" s="6" t="s">
        <v>70</v>
      </c>
      <c r="B17" s="6" t="s">
        <v>126</v>
      </c>
      <c r="C17" s="6" t="s">
        <v>127</v>
      </c>
      <c r="D17" s="9">
        <v>45673</v>
      </c>
      <c r="E17" s="11" t="s">
        <v>134</v>
      </c>
      <c r="F17" s="6" t="s">
        <v>122</v>
      </c>
    </row>
    <row r="18" spans="1:6" x14ac:dyDescent="0.25">
      <c r="D18" s="8"/>
      <c r="E18" s="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3"/>
  <sheetViews>
    <sheetView topLeftCell="A10" workbookViewId="0">
      <selection activeCell="D26" sqref="D26"/>
    </sheetView>
  </sheetViews>
  <sheetFormatPr defaultRowHeight="15" x14ac:dyDescent="0.25"/>
  <cols>
    <col min="1" max="1" width="16.5703125" bestFit="1" customWidth="1"/>
    <col min="2" max="2" width="140.42578125" customWidth="1"/>
    <col min="3" max="4" width="9.140625" customWidth="1"/>
    <col min="7" max="7" width="19.140625" bestFit="1" customWidth="1"/>
    <col min="8" max="8" width="51.42578125" bestFit="1" customWidth="1"/>
  </cols>
  <sheetData>
    <row r="1" spans="1:8" x14ac:dyDescent="0.25">
      <c r="A1" t="s">
        <v>41</v>
      </c>
      <c r="B1" t="s">
        <v>42</v>
      </c>
      <c r="C1" t="s">
        <v>73</v>
      </c>
      <c r="D1" t="s">
        <v>65</v>
      </c>
      <c r="G1" t="s">
        <v>43</v>
      </c>
      <c r="H1" t="s">
        <v>44</v>
      </c>
    </row>
    <row r="2" spans="1:8" x14ac:dyDescent="0.25">
      <c r="A2" t="s">
        <v>0</v>
      </c>
      <c r="B2" t="s">
        <v>164</v>
      </c>
      <c r="C2">
        <v>100</v>
      </c>
      <c r="D2" t="s">
        <v>185</v>
      </c>
      <c r="G2" t="s">
        <v>45</v>
      </c>
      <c r="H2" t="s">
        <v>46</v>
      </c>
    </row>
    <row r="3" spans="1:8" x14ac:dyDescent="0.25">
      <c r="A3" t="s">
        <v>1</v>
      </c>
      <c r="B3" t="s">
        <v>165</v>
      </c>
      <c r="C3">
        <v>100</v>
      </c>
      <c r="D3" t="s">
        <v>185</v>
      </c>
      <c r="G3" t="s">
        <v>58</v>
      </c>
      <c r="H3" t="s">
        <v>71</v>
      </c>
    </row>
    <row r="4" spans="1:8" x14ac:dyDescent="0.25">
      <c r="A4" t="s">
        <v>2</v>
      </c>
      <c r="B4" t="s">
        <v>166</v>
      </c>
      <c r="C4">
        <v>100</v>
      </c>
      <c r="D4" t="s">
        <v>185</v>
      </c>
      <c r="G4" t="s">
        <v>47</v>
      </c>
      <c r="H4" t="s">
        <v>48</v>
      </c>
    </row>
    <row r="5" spans="1:8" x14ac:dyDescent="0.25">
      <c r="A5" t="s">
        <v>3</v>
      </c>
      <c r="B5" t="s">
        <v>31</v>
      </c>
      <c r="C5">
        <v>50</v>
      </c>
      <c r="D5" t="s">
        <v>161</v>
      </c>
      <c r="G5" t="s">
        <v>49</v>
      </c>
      <c r="H5" t="s">
        <v>50</v>
      </c>
    </row>
    <row r="6" spans="1:8" x14ac:dyDescent="0.25">
      <c r="A6" t="s">
        <v>4</v>
      </c>
      <c r="B6" t="s">
        <v>32</v>
      </c>
      <c r="C6">
        <v>50</v>
      </c>
      <c r="D6" t="s">
        <v>161</v>
      </c>
    </row>
    <row r="7" spans="1:8" x14ac:dyDescent="0.25">
      <c r="A7" t="s">
        <v>5</v>
      </c>
      <c r="B7" t="s">
        <v>33</v>
      </c>
      <c r="C7">
        <v>50</v>
      </c>
      <c r="D7" t="s">
        <v>161</v>
      </c>
    </row>
    <row r="8" spans="1:8" x14ac:dyDescent="0.25">
      <c r="A8" t="s">
        <v>6</v>
      </c>
      <c r="B8" t="s">
        <v>167</v>
      </c>
      <c r="C8">
        <v>50</v>
      </c>
      <c r="D8" t="s">
        <v>161</v>
      </c>
      <c r="G8" t="s">
        <v>51</v>
      </c>
      <c r="H8" t="s">
        <v>52</v>
      </c>
    </row>
    <row r="9" spans="1:8" x14ac:dyDescent="0.25">
      <c r="A9" t="s">
        <v>7</v>
      </c>
      <c r="B9" t="s">
        <v>34</v>
      </c>
      <c r="C9">
        <v>50</v>
      </c>
      <c r="D9" t="s">
        <v>161</v>
      </c>
      <c r="G9" t="s">
        <v>135</v>
      </c>
      <c r="H9" t="s">
        <v>136</v>
      </c>
    </row>
    <row r="10" spans="1:8" x14ac:dyDescent="0.25">
      <c r="A10" t="s">
        <v>8</v>
      </c>
      <c r="B10" t="s">
        <v>35</v>
      </c>
      <c r="C10">
        <v>50</v>
      </c>
      <c r="D10" t="s">
        <v>161</v>
      </c>
      <c r="G10" t="s">
        <v>54</v>
      </c>
      <c r="H10" t="s">
        <v>137</v>
      </c>
    </row>
    <row r="11" spans="1:8" x14ac:dyDescent="0.25">
      <c r="A11" t="s">
        <v>9</v>
      </c>
      <c r="B11" t="s">
        <v>36</v>
      </c>
      <c r="C11">
        <v>50</v>
      </c>
      <c r="D11" t="s">
        <v>161</v>
      </c>
      <c r="G11" t="s">
        <v>55</v>
      </c>
      <c r="H11" t="s">
        <v>138</v>
      </c>
    </row>
    <row r="12" spans="1:8" x14ac:dyDescent="0.25">
      <c r="A12" t="s">
        <v>10</v>
      </c>
      <c r="B12" t="s">
        <v>37</v>
      </c>
      <c r="C12">
        <v>50</v>
      </c>
      <c r="D12" t="s">
        <v>161</v>
      </c>
      <c r="G12" t="s">
        <v>139</v>
      </c>
      <c r="H12" t="s">
        <v>140</v>
      </c>
    </row>
    <row r="13" spans="1:8" x14ac:dyDescent="0.25">
      <c r="A13" t="s">
        <v>11</v>
      </c>
      <c r="B13" t="s">
        <v>168</v>
      </c>
      <c r="C13">
        <v>50</v>
      </c>
      <c r="D13" t="s">
        <v>161</v>
      </c>
      <c r="G13" t="s">
        <v>141</v>
      </c>
      <c r="H13" t="s">
        <v>141</v>
      </c>
    </row>
    <row r="14" spans="1:8" x14ac:dyDescent="0.25">
      <c r="A14" t="s">
        <v>12</v>
      </c>
      <c r="B14" t="s">
        <v>169</v>
      </c>
      <c r="C14">
        <v>50</v>
      </c>
      <c r="D14" t="s">
        <v>161</v>
      </c>
      <c r="G14" t="s">
        <v>142</v>
      </c>
      <c r="H14" t="s">
        <v>143</v>
      </c>
    </row>
    <row r="15" spans="1:8" x14ac:dyDescent="0.25">
      <c r="A15" t="s">
        <v>13</v>
      </c>
      <c r="B15" t="s">
        <v>170</v>
      </c>
      <c r="C15">
        <v>50</v>
      </c>
      <c r="D15" t="s">
        <v>161</v>
      </c>
      <c r="G15" t="s">
        <v>144</v>
      </c>
      <c r="H15" t="s">
        <v>145</v>
      </c>
    </row>
    <row r="16" spans="1:8" x14ac:dyDescent="0.25">
      <c r="A16" t="s">
        <v>14</v>
      </c>
      <c r="B16" t="s">
        <v>171</v>
      </c>
      <c r="C16">
        <v>50</v>
      </c>
      <c r="D16" t="s">
        <v>161</v>
      </c>
      <c r="G16" t="s">
        <v>146</v>
      </c>
      <c r="H16" t="s">
        <v>147</v>
      </c>
    </row>
    <row r="17" spans="1:8" x14ac:dyDescent="0.25">
      <c r="A17" t="s">
        <v>15</v>
      </c>
      <c r="B17" t="s">
        <v>172</v>
      </c>
      <c r="C17">
        <v>100</v>
      </c>
      <c r="D17" t="s">
        <v>161</v>
      </c>
      <c r="G17" t="s">
        <v>148</v>
      </c>
      <c r="H17" t="s">
        <v>149</v>
      </c>
    </row>
    <row r="18" spans="1:8" x14ac:dyDescent="0.25">
      <c r="A18" t="s">
        <v>16</v>
      </c>
      <c r="B18" t="s">
        <v>173</v>
      </c>
      <c r="C18">
        <v>100</v>
      </c>
      <c r="D18" t="s">
        <v>161</v>
      </c>
      <c r="G18" t="s">
        <v>56</v>
      </c>
      <c r="H18" t="s">
        <v>150</v>
      </c>
    </row>
    <row r="19" spans="1:8" x14ac:dyDescent="0.25">
      <c r="A19" t="s">
        <v>17</v>
      </c>
      <c r="B19" t="s">
        <v>174</v>
      </c>
      <c r="C19">
        <v>100</v>
      </c>
      <c r="D19" t="s">
        <v>161</v>
      </c>
      <c r="G19" t="s">
        <v>57</v>
      </c>
      <c r="H19" t="s">
        <v>151</v>
      </c>
    </row>
    <row r="20" spans="1:8" x14ac:dyDescent="0.25">
      <c r="A20" t="s">
        <v>18</v>
      </c>
      <c r="B20" t="s">
        <v>175</v>
      </c>
      <c r="C20">
        <v>100</v>
      </c>
      <c r="D20" t="s">
        <v>161</v>
      </c>
      <c r="G20" t="s">
        <v>53</v>
      </c>
      <c r="H20" t="s">
        <v>152</v>
      </c>
    </row>
    <row r="21" spans="1:8" x14ac:dyDescent="0.25">
      <c r="A21" t="s">
        <v>19</v>
      </c>
      <c r="B21" t="s">
        <v>176</v>
      </c>
      <c r="C21">
        <v>100</v>
      </c>
      <c r="D21" t="s">
        <v>161</v>
      </c>
      <c r="G21" t="s">
        <v>153</v>
      </c>
      <c r="H21" t="s">
        <v>154</v>
      </c>
    </row>
    <row r="22" spans="1:8" x14ac:dyDescent="0.25">
      <c r="A22" t="s">
        <v>20</v>
      </c>
      <c r="B22" t="s">
        <v>177</v>
      </c>
      <c r="C22">
        <v>100</v>
      </c>
      <c r="D22" t="s">
        <v>161</v>
      </c>
      <c r="G22" t="s">
        <v>155</v>
      </c>
      <c r="H22" t="s">
        <v>156</v>
      </c>
    </row>
    <row r="23" spans="1:8" x14ac:dyDescent="0.25">
      <c r="A23" t="s">
        <v>21</v>
      </c>
      <c r="B23" t="s">
        <v>178</v>
      </c>
      <c r="C23">
        <v>100</v>
      </c>
      <c r="D23" t="s">
        <v>161</v>
      </c>
    </row>
    <row r="24" spans="1:8" x14ac:dyDescent="0.25">
      <c r="A24" t="s">
        <v>22</v>
      </c>
      <c r="B24" t="s">
        <v>179</v>
      </c>
      <c r="C24">
        <v>50</v>
      </c>
      <c r="D24" t="s">
        <v>161</v>
      </c>
    </row>
    <row r="25" spans="1:8" x14ac:dyDescent="0.25">
      <c r="A25" t="s">
        <v>23</v>
      </c>
      <c r="B25" t="s">
        <v>180</v>
      </c>
      <c r="C25">
        <v>50</v>
      </c>
      <c r="D25" t="s">
        <v>161</v>
      </c>
      <c r="G25" t="s">
        <v>74</v>
      </c>
    </row>
    <row r="26" spans="1:8" x14ac:dyDescent="0.25">
      <c r="A26" t="s">
        <v>24</v>
      </c>
      <c r="B26" t="s">
        <v>181</v>
      </c>
      <c r="C26">
        <v>100</v>
      </c>
      <c r="D26" t="s">
        <v>186</v>
      </c>
      <c r="G26" t="s">
        <v>75</v>
      </c>
    </row>
    <row r="27" spans="1:8" x14ac:dyDescent="0.25">
      <c r="A27" t="s">
        <v>25</v>
      </c>
      <c r="B27" t="s">
        <v>182</v>
      </c>
      <c r="C27">
        <v>100</v>
      </c>
      <c r="D27" t="s">
        <v>186</v>
      </c>
      <c r="G27" t="s">
        <v>76</v>
      </c>
    </row>
    <row r="28" spans="1:8" x14ac:dyDescent="0.25">
      <c r="A28" t="s">
        <v>26</v>
      </c>
      <c r="B28" t="s">
        <v>38</v>
      </c>
      <c r="C28">
        <v>100</v>
      </c>
      <c r="D28">
        <v>0</v>
      </c>
      <c r="G28" t="s">
        <v>77</v>
      </c>
    </row>
    <row r="29" spans="1:8" x14ac:dyDescent="0.25">
      <c r="A29" t="s">
        <v>27</v>
      </c>
      <c r="B29" t="s">
        <v>183</v>
      </c>
      <c r="C29">
        <v>100</v>
      </c>
      <c r="D29">
        <v>5</v>
      </c>
      <c r="G29" t="s">
        <v>78</v>
      </c>
    </row>
    <row r="30" spans="1:8" x14ac:dyDescent="0.25">
      <c r="A30" t="s">
        <v>28</v>
      </c>
      <c r="B30" t="s">
        <v>39</v>
      </c>
      <c r="C30">
        <v>100</v>
      </c>
      <c r="D30">
        <v>15</v>
      </c>
      <c r="G30" t="s">
        <v>79</v>
      </c>
    </row>
    <row r="31" spans="1:8" x14ac:dyDescent="0.25">
      <c r="A31" t="s">
        <v>29</v>
      </c>
      <c r="B31" t="s">
        <v>40</v>
      </c>
      <c r="C31">
        <v>100</v>
      </c>
      <c r="D31" t="s">
        <v>187</v>
      </c>
      <c r="G31" t="s">
        <v>80</v>
      </c>
    </row>
    <row r="32" spans="1:8" x14ac:dyDescent="0.25">
      <c r="A32" t="s">
        <v>30</v>
      </c>
      <c r="B32" t="s">
        <v>184</v>
      </c>
      <c r="C32">
        <v>100</v>
      </c>
      <c r="D32" t="s">
        <v>188</v>
      </c>
      <c r="G32" t="s">
        <v>81</v>
      </c>
    </row>
    <row r="33" spans="1:7" x14ac:dyDescent="0.25">
      <c r="A33" t="s">
        <v>162</v>
      </c>
      <c r="B33" t="s">
        <v>163</v>
      </c>
      <c r="C33">
        <v>100</v>
      </c>
      <c r="D33" t="s">
        <v>185</v>
      </c>
      <c r="G33" t="s">
        <v>82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09D283D4B61C40B04615CF685D9DC4" ma:contentTypeVersion="4" ma:contentTypeDescription="Create a new document." ma:contentTypeScope="" ma:versionID="8a0a6ae95bee642abd4fa093b15118a0">
  <xsd:schema xmlns:xsd="http://www.w3.org/2001/XMLSchema" xmlns:xs="http://www.w3.org/2001/XMLSchema" xmlns:p="http://schemas.microsoft.com/office/2006/metadata/properties" xmlns:ns2="384a20b0-2ae1-4928-afa0-8d7a374f7e2f" targetNamespace="http://schemas.microsoft.com/office/2006/metadata/properties" ma:root="true" ma:fieldsID="1ce603e37218e78da04d35352e7e53fe" ns2:_="">
    <xsd:import namespace="384a20b0-2ae1-4928-afa0-8d7a374f7e2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4a20b0-2ae1-4928-afa0-8d7a374f7e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90482F4-5E6C-46E9-A0BA-F9E5252BF8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4a20b0-2ae1-4928-afa0-8d7a374f7e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539D1F6-961A-4F3E-A24E-7F0B581355B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1EAD979-ED1C-4B70-B71F-34290487B9A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BP21</vt:lpstr>
      <vt:lpstr>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Radhitya Kenprasojo</dc:creator>
  <cp:lastModifiedBy>REZKI DESTIANA</cp:lastModifiedBy>
  <dcterms:created xsi:type="dcterms:W3CDTF">2015-06-05T18:17:20Z</dcterms:created>
  <dcterms:modified xsi:type="dcterms:W3CDTF">2025-10-06T08:28:56Z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0x0101008909D283D4B61C40B04615CF685D9DC4</vt:lpwstr>
  </property>
</Properties>
</file>