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z\"/>
    </mc:Choice>
  </mc:AlternateContent>
  <xr:revisionPtr revIDLastSave="0" documentId="13_ncr:1_{C0D75685-CD23-43D1-A6E5-0FD26FAEBFE0}" xr6:coauthVersionLast="47" xr6:coauthVersionMax="47" xr10:uidLastSave="{00000000-0000-0000-0000-000000000000}"/>
  <bookViews>
    <workbookView xWindow="-120" yWindow="-120" windowWidth="20730" windowHeight="11160" activeTab="1" xr2:uid="{2C8B80FC-2AB7-4A3E-B51F-C1C53BD6CDE1}"/>
  </bookViews>
  <sheets>
    <sheet name="Sales Info" sheetId="1" r:id="rId1"/>
    <sheet name="Invoice" sheetId="2" r:id="rId2"/>
  </sheets>
  <definedNames>
    <definedName name="_xlnm.Print_Area" localSheetId="1">Invoice!$B$1:$F$34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B19" i="2"/>
  <c r="B20" i="2"/>
  <c r="B21" i="2"/>
  <c r="B22" i="2"/>
  <c r="B23" i="2"/>
  <c r="B24" i="2"/>
  <c r="C9" i="2"/>
  <c r="K12" i="2" a="1"/>
  <c r="K12" i="2" s="1"/>
  <c r="C12" i="2" a="1"/>
  <c r="C12" i="2" s="1"/>
  <c r="H8" i="1"/>
  <c r="I8" i="1" s="1"/>
  <c r="H9" i="1"/>
  <c r="I9" i="1"/>
  <c r="H10" i="1"/>
  <c r="I10" i="1" s="1"/>
  <c r="H11" i="1"/>
  <c r="I11" i="1" s="1"/>
  <c r="H12" i="1"/>
  <c r="I12" i="1" s="1"/>
  <c r="H13" i="1"/>
  <c r="H14" i="1"/>
  <c r="H15" i="1"/>
  <c r="I15" i="1"/>
  <c r="H16" i="1"/>
  <c r="H17" i="1"/>
  <c r="I17" i="1" s="1"/>
  <c r="H18" i="1"/>
  <c r="H19" i="1"/>
  <c r="I19" i="1" s="1"/>
  <c r="H20" i="1"/>
  <c r="H21" i="1"/>
  <c r="I21" i="1" s="1"/>
  <c r="H22" i="1"/>
  <c r="H23" i="1"/>
  <c r="I23" i="1" s="1"/>
  <c r="H24" i="1"/>
  <c r="H25" i="1"/>
  <c r="I25" i="1" s="1"/>
  <c r="H26" i="1"/>
  <c r="H27" i="1"/>
  <c r="I27" i="1" s="1"/>
  <c r="L7" i="1"/>
  <c r="H7" i="1"/>
  <c r="F7" i="2"/>
  <c r="F25" i="2" l="1"/>
  <c r="J7" i="1"/>
  <c r="J9" i="1"/>
  <c r="I7" i="1"/>
  <c r="J27" i="1"/>
  <c r="J25" i="1"/>
  <c r="J23" i="1"/>
  <c r="J21" i="1"/>
  <c r="J19" i="1"/>
  <c r="J17" i="1"/>
  <c r="J15" i="1"/>
  <c r="J11" i="1"/>
  <c r="I26" i="1"/>
  <c r="J26" i="1" s="1"/>
  <c r="I24" i="1"/>
  <c r="J24" i="1" s="1"/>
  <c r="I22" i="1"/>
  <c r="J22" i="1" s="1"/>
  <c r="I20" i="1"/>
  <c r="J20" i="1" s="1"/>
  <c r="I18" i="1"/>
  <c r="J18" i="1" s="1"/>
  <c r="I16" i="1"/>
  <c r="J16" i="1" s="1"/>
  <c r="I14" i="1"/>
  <c r="J14" i="1" s="1"/>
  <c r="J12" i="1"/>
  <c r="J10" i="1"/>
  <c r="J8" i="1"/>
  <c r="I13" i="1"/>
  <c r="J13" i="1" s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F26" i="2" l="1"/>
  <c r="F27" i="2" s="1"/>
  <c r="B12" i="2"/>
  <c r="B13" i="2" s="1"/>
  <c r="B14" i="2" s="1"/>
  <c r="B15" i="2" s="1"/>
  <c r="B16" i="2" s="1"/>
  <c r="B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<sst xmlns="http://schemas.openxmlformats.org/spreadsheetml/2006/main" count="100" uniqueCount="48">
  <si>
    <t>Sl. No.</t>
  </si>
  <si>
    <t>Date</t>
  </si>
  <si>
    <t>Customer Name</t>
  </si>
  <si>
    <t>Customer Address</t>
  </si>
  <si>
    <t>Product</t>
  </si>
  <si>
    <t>Average Unit price (Purchase)</t>
  </si>
  <si>
    <t>Total Price</t>
  </si>
  <si>
    <t>VAT (7.5%)</t>
  </si>
  <si>
    <t>Grand Total</t>
  </si>
  <si>
    <t>Profit</t>
  </si>
  <si>
    <t>Pencil</t>
  </si>
  <si>
    <t>Eraser</t>
  </si>
  <si>
    <t>Plastic File</t>
  </si>
  <si>
    <t>Highlighter</t>
  </si>
  <si>
    <t>Marker</t>
  </si>
  <si>
    <t>Stupler</t>
  </si>
  <si>
    <t>Pin Remover</t>
  </si>
  <si>
    <t>Pen</t>
  </si>
  <si>
    <t>Ring File</t>
  </si>
  <si>
    <t>Unit Price for Sale</t>
  </si>
  <si>
    <t>Sold</t>
  </si>
  <si>
    <t>Rate</t>
  </si>
  <si>
    <t>Quantity</t>
  </si>
  <si>
    <t>Address</t>
  </si>
  <si>
    <t>Name</t>
  </si>
  <si>
    <t>No.</t>
  </si>
  <si>
    <t>Date:</t>
  </si>
  <si>
    <t>Rz Enterprise</t>
  </si>
  <si>
    <t>Cash Memo</t>
  </si>
  <si>
    <t>Mobile</t>
  </si>
  <si>
    <t>VAT Registration No.</t>
  </si>
  <si>
    <t>Sales Information</t>
  </si>
  <si>
    <t>Purchase VAT</t>
  </si>
  <si>
    <t>Naim</t>
  </si>
  <si>
    <t>Baratul</t>
  </si>
  <si>
    <t>Dhaka</t>
  </si>
  <si>
    <t>Rangpur</t>
  </si>
  <si>
    <t>Ashif</t>
  </si>
  <si>
    <t>Khagan</t>
  </si>
  <si>
    <t>A. Ahad</t>
  </si>
  <si>
    <t>Tangail</t>
  </si>
  <si>
    <t>01722986918</t>
  </si>
  <si>
    <t>01723883034</t>
  </si>
  <si>
    <t>Signature</t>
  </si>
  <si>
    <t>Customer Signature</t>
  </si>
  <si>
    <t>Mohammadpur</t>
  </si>
  <si>
    <t>sjp/22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</si>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</sst>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  <xf numFmtId="1" fontId="2" fillId="0" borderId="1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5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0" fontId="2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1A58-9D5E-4676-9A17-E1FF0B3A1B65}">
  <dimension ref="A1:L32"/>
  <sheetViews>
    <sheetView workbookViewId="0">
      <selection activeCell="E36" sqref="E36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13.85546875" bestFit="1" customWidth="1"/>
    <col min="5" max="5" width="12" bestFit="1" customWidth="1"/>
    <col min="11" max="11" width="11.42578125" customWidth="1"/>
  </cols>
  <sheetData>
    <row r="1" spans="1:12" ht="15.75" x14ac:dyDescent="0.25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.75" x14ac:dyDescent="0.25">
      <c r="A2" s="17" t="s">
        <v>31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</row>
    <row r="4" spans="1:12" x14ac:dyDescent="0.25">
      <c r="A4" s="5"/>
      <c r="B4" s="5"/>
      <c r="C4" s="5"/>
      <c r="D4" s="5"/>
      <c r="E4" s="5"/>
      <c r="F4" s="5"/>
      <c r="G4" s="5"/>
      <c r="H4" s="19" t="s">
        <v>32</v>
      </c>
      <c r="I4" s="19"/>
      <c r="J4" s="18">
        <v>7.4999999999999997E-2</v>
      </c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20"/>
      <c r="I5" s="20"/>
      <c r="J5" s="18"/>
      <c r="K5" s="5"/>
      <c r="L5" s="5"/>
    </row>
    <row r="6" spans="1:12" ht="42.75" x14ac:dyDescent="0.25">
      <c r="A6" s="15" t="s">
        <v>0</v>
      </c>
      <c r="B6" s="15" t="s">
        <v>1</v>
      </c>
      <c r="C6" s="15" t="s">
        <v>2</v>
      </c>
      <c r="D6" s="15" t="s">
        <v>3</v>
      </c>
      <c r="E6" s="15" t="s">
        <v>4</v>
      </c>
      <c r="F6" s="15" t="s">
        <v>19</v>
      </c>
      <c r="G6" s="15" t="s">
        <v>20</v>
      </c>
      <c r="H6" s="15" t="s">
        <v>6</v>
      </c>
      <c r="I6" s="15" t="s">
        <v>7</v>
      </c>
      <c r="J6" s="15" t="s">
        <v>8</v>
      </c>
      <c r="K6" s="15" t="s">
        <v>5</v>
      </c>
      <c r="L6" s="15" t="s">
        <v>9</v>
      </c>
    </row>
    <row r="7" spans="1:12" x14ac:dyDescent="0.25">
      <c r="A7" s="11">
        <v>1</v>
      </c>
      <c r="B7" s="1">
        <v>45302</v>
      </c>
      <c r="C7" s="1" t="s">
        <v>33</v>
      </c>
      <c r="D7" s="1" t="s">
        <v>35</v>
      </c>
      <c r="E7" s="2" t="s">
        <v>10</v>
      </c>
      <c r="F7" s="3">
        <v>15</v>
      </c>
      <c r="G7" s="4">
        <v>5</v>
      </c>
      <c r="H7" s="3">
        <f>F7*G7</f>
        <v>75</v>
      </c>
      <c r="I7" s="3">
        <f>H7*$J$4</f>
        <v>5.625</v>
      </c>
      <c r="J7" s="3">
        <f>H7+I7</f>
        <v>80.625</v>
      </c>
      <c r="K7" s="3">
        <v>11.88</v>
      </c>
      <c r="L7" s="3">
        <f>H7-(K7*G7)</f>
        <v>15.599999999999994</v>
      </c>
    </row>
    <row r="8" spans="1:12" x14ac:dyDescent="0.25">
      <c r="A8" s="11">
        <v>2</v>
      </c>
      <c r="B8" s="1">
        <v>45303</v>
      </c>
      <c r="C8" s="1" t="s">
        <v>33</v>
      </c>
      <c r="D8" s="1" t="s">
        <v>35</v>
      </c>
      <c r="E8" s="2" t="s">
        <v>10</v>
      </c>
      <c r="F8" s="3">
        <v>15</v>
      </c>
      <c r="G8" s="4">
        <v>8</v>
      </c>
      <c r="H8" s="3">
        <f t="shared" ref="H8:H27" si="0">F8*G8</f>
        <v>120</v>
      </c>
      <c r="I8" s="3">
        <f t="shared" ref="I8:I27" si="1">H8*$J$4</f>
        <v>9</v>
      </c>
      <c r="J8" s="3">
        <f t="shared" ref="J8:J27" si="2">H8+I8</f>
        <v>129</v>
      </c>
      <c r="K8" s="3">
        <v>11.88</v>
      </c>
      <c r="L8" s="3">
        <f t="shared" ref="L8:L27" si="3">H8-(K8*G8)</f>
        <v>24.959999999999994</v>
      </c>
    </row>
    <row r="9" spans="1:12" x14ac:dyDescent="0.25">
      <c r="A9" s="11">
        <v>3</v>
      </c>
      <c r="B9" s="1">
        <v>45310</v>
      </c>
      <c r="C9" s="1" t="s">
        <v>34</v>
      </c>
      <c r="D9" s="1" t="s">
        <v>36</v>
      </c>
      <c r="E9" s="2" t="s">
        <v>11</v>
      </c>
      <c r="F9" s="3">
        <v>20</v>
      </c>
      <c r="G9" s="4">
        <v>9</v>
      </c>
      <c r="H9" s="3">
        <f t="shared" si="0"/>
        <v>180</v>
      </c>
      <c r="I9" s="3">
        <f t="shared" si="1"/>
        <v>13.5</v>
      </c>
      <c r="J9" s="3">
        <f t="shared" si="2"/>
        <v>193.5</v>
      </c>
      <c r="K9" s="3">
        <v>13.88</v>
      </c>
      <c r="L9" s="3">
        <f t="shared" si="3"/>
        <v>55.08</v>
      </c>
    </row>
    <row r="10" spans="1:12" x14ac:dyDescent="0.25">
      <c r="A10" s="11">
        <v>4</v>
      </c>
      <c r="B10" s="1">
        <v>45315</v>
      </c>
      <c r="C10" s="1" t="s">
        <v>37</v>
      </c>
      <c r="D10" s="1" t="s">
        <v>38</v>
      </c>
      <c r="E10" s="2" t="s">
        <v>12</v>
      </c>
      <c r="F10" s="3">
        <v>20</v>
      </c>
      <c r="G10" s="4">
        <v>20</v>
      </c>
      <c r="H10" s="3">
        <f t="shared" si="0"/>
        <v>400</v>
      </c>
      <c r="I10" s="3">
        <f t="shared" si="1"/>
        <v>30</v>
      </c>
      <c r="J10" s="3">
        <f t="shared" si="2"/>
        <v>430</v>
      </c>
      <c r="K10" s="3">
        <v>14.88</v>
      </c>
      <c r="L10" s="3">
        <f t="shared" si="3"/>
        <v>102.39999999999998</v>
      </c>
    </row>
    <row r="11" spans="1:12" x14ac:dyDescent="0.25">
      <c r="A11" s="11">
        <v>5</v>
      </c>
      <c r="B11" s="1">
        <v>45335</v>
      </c>
      <c r="C11" s="1" t="s">
        <v>33</v>
      </c>
      <c r="D11" s="1" t="s">
        <v>35</v>
      </c>
      <c r="E11" s="2" t="s">
        <v>11</v>
      </c>
      <c r="F11" s="3">
        <v>15</v>
      </c>
      <c r="G11" s="4">
        <v>10</v>
      </c>
      <c r="H11" s="3">
        <f t="shared" si="0"/>
        <v>150</v>
      </c>
      <c r="I11" s="3">
        <f t="shared" si="1"/>
        <v>11.25</v>
      </c>
      <c r="J11" s="3">
        <f t="shared" si="2"/>
        <v>161.25</v>
      </c>
      <c r="K11" s="3">
        <v>13.88</v>
      </c>
      <c r="L11" s="3">
        <f t="shared" si="3"/>
        <v>11.199999999999989</v>
      </c>
    </row>
    <row r="12" spans="1:12" x14ac:dyDescent="0.25">
      <c r="A12" s="11">
        <v>6</v>
      </c>
      <c r="B12" s="1">
        <v>45345</v>
      </c>
      <c r="C12" s="1" t="s">
        <v>34</v>
      </c>
      <c r="D12" s="1" t="s">
        <v>36</v>
      </c>
      <c r="E12" s="2" t="s">
        <v>13</v>
      </c>
      <c r="F12" s="3">
        <v>25</v>
      </c>
      <c r="G12" s="4">
        <v>5</v>
      </c>
      <c r="H12" s="3">
        <f t="shared" si="0"/>
        <v>125</v>
      </c>
      <c r="I12" s="3">
        <f t="shared" si="1"/>
        <v>9.375</v>
      </c>
      <c r="J12" s="3">
        <f t="shared" si="2"/>
        <v>134.375</v>
      </c>
      <c r="K12" s="3">
        <v>16.88</v>
      </c>
      <c r="L12" s="3">
        <f t="shared" si="3"/>
        <v>40.600000000000009</v>
      </c>
    </row>
    <row r="13" spans="1:12" x14ac:dyDescent="0.25">
      <c r="A13" s="11">
        <v>7</v>
      </c>
      <c r="B13" s="1">
        <v>45378</v>
      </c>
      <c r="C13" s="1" t="s">
        <v>37</v>
      </c>
      <c r="D13" s="1" t="s">
        <v>38</v>
      </c>
      <c r="E13" s="2" t="s">
        <v>13</v>
      </c>
      <c r="F13" s="3">
        <v>25</v>
      </c>
      <c r="G13" s="4">
        <v>11</v>
      </c>
      <c r="H13" s="3">
        <f t="shared" si="0"/>
        <v>275</v>
      </c>
      <c r="I13" s="3">
        <f t="shared" si="1"/>
        <v>20.625</v>
      </c>
      <c r="J13" s="3">
        <f t="shared" si="2"/>
        <v>295.625</v>
      </c>
      <c r="K13" s="3">
        <v>16.88</v>
      </c>
      <c r="L13" s="3">
        <f t="shared" si="3"/>
        <v>89.320000000000022</v>
      </c>
    </row>
    <row r="14" spans="1:12" x14ac:dyDescent="0.25">
      <c r="A14" s="11">
        <v>8</v>
      </c>
      <c r="B14" s="1">
        <v>45407</v>
      </c>
      <c r="C14" s="1" t="s">
        <v>34</v>
      </c>
      <c r="D14" s="1" t="s">
        <v>36</v>
      </c>
      <c r="E14" s="2" t="s">
        <v>12</v>
      </c>
      <c r="F14" s="3">
        <v>20</v>
      </c>
      <c r="G14" s="4">
        <v>15</v>
      </c>
      <c r="H14" s="3">
        <f t="shared" si="0"/>
        <v>300</v>
      </c>
      <c r="I14" s="3">
        <f t="shared" si="1"/>
        <v>22.5</v>
      </c>
      <c r="J14" s="3">
        <f t="shared" si="2"/>
        <v>322.5</v>
      </c>
      <c r="K14" s="3">
        <v>18.88</v>
      </c>
      <c r="L14" s="3">
        <f t="shared" si="3"/>
        <v>16.800000000000011</v>
      </c>
    </row>
    <row r="15" spans="1:12" x14ac:dyDescent="0.25">
      <c r="A15" s="11">
        <v>9</v>
      </c>
      <c r="B15" s="1">
        <v>45408</v>
      </c>
      <c r="C15" s="1" t="s">
        <v>33</v>
      </c>
      <c r="D15" s="1" t="s">
        <v>35</v>
      </c>
      <c r="E15" s="2" t="s">
        <v>14</v>
      </c>
      <c r="F15" s="3">
        <v>30</v>
      </c>
      <c r="G15" s="4">
        <v>7</v>
      </c>
      <c r="H15" s="3">
        <f t="shared" si="0"/>
        <v>210</v>
      </c>
      <c r="I15" s="3">
        <f t="shared" si="1"/>
        <v>15.75</v>
      </c>
      <c r="J15" s="3">
        <f t="shared" si="2"/>
        <v>225.75</v>
      </c>
      <c r="K15" s="3">
        <v>19.88</v>
      </c>
      <c r="L15" s="3">
        <f t="shared" si="3"/>
        <v>70.84</v>
      </c>
    </row>
    <row r="16" spans="1:12" x14ac:dyDescent="0.25">
      <c r="A16" s="11">
        <v>10</v>
      </c>
      <c r="B16" s="1">
        <v>45426</v>
      </c>
      <c r="C16" s="1" t="s">
        <v>37</v>
      </c>
      <c r="D16" s="1" t="s">
        <v>38</v>
      </c>
      <c r="E16" s="2" t="s">
        <v>11</v>
      </c>
      <c r="F16" s="3">
        <v>28</v>
      </c>
      <c r="G16" s="4">
        <v>5</v>
      </c>
      <c r="H16" s="3">
        <f t="shared" si="0"/>
        <v>140</v>
      </c>
      <c r="I16" s="3">
        <f t="shared" si="1"/>
        <v>10.5</v>
      </c>
      <c r="J16" s="3">
        <f t="shared" si="2"/>
        <v>150.5</v>
      </c>
      <c r="K16" s="3">
        <v>20.88</v>
      </c>
      <c r="L16" s="3">
        <f t="shared" si="3"/>
        <v>35.600000000000009</v>
      </c>
    </row>
    <row r="17" spans="1:12" x14ac:dyDescent="0.25">
      <c r="A17" s="11">
        <v>11</v>
      </c>
      <c r="B17" s="1">
        <v>45427</v>
      </c>
      <c r="C17" s="1" t="s">
        <v>37</v>
      </c>
      <c r="D17" s="1" t="s">
        <v>38</v>
      </c>
      <c r="E17" s="2" t="s">
        <v>15</v>
      </c>
      <c r="F17" s="3">
        <v>60</v>
      </c>
      <c r="G17" s="4">
        <v>15</v>
      </c>
      <c r="H17" s="3">
        <f t="shared" si="0"/>
        <v>900</v>
      </c>
      <c r="I17" s="3">
        <f t="shared" si="1"/>
        <v>67.5</v>
      </c>
      <c r="J17" s="3">
        <f t="shared" si="2"/>
        <v>967.5</v>
      </c>
      <c r="K17" s="3">
        <v>21.88</v>
      </c>
      <c r="L17" s="3">
        <f t="shared" si="3"/>
        <v>571.79999999999995</v>
      </c>
    </row>
    <row r="18" spans="1:12" x14ac:dyDescent="0.25">
      <c r="A18" s="11">
        <v>12</v>
      </c>
      <c r="B18" s="1">
        <v>45459</v>
      </c>
      <c r="C18" s="1" t="s">
        <v>34</v>
      </c>
      <c r="D18" s="1" t="s">
        <v>36</v>
      </c>
      <c r="E18" s="2" t="s">
        <v>15</v>
      </c>
      <c r="F18" s="3">
        <v>60</v>
      </c>
      <c r="G18" s="4">
        <v>12</v>
      </c>
      <c r="H18" s="3">
        <f t="shared" si="0"/>
        <v>720</v>
      </c>
      <c r="I18" s="3">
        <f t="shared" si="1"/>
        <v>54</v>
      </c>
      <c r="J18" s="3">
        <f t="shared" si="2"/>
        <v>774</v>
      </c>
      <c r="K18" s="3">
        <v>22.88</v>
      </c>
      <c r="L18" s="3">
        <f t="shared" si="3"/>
        <v>445.44</v>
      </c>
    </row>
    <row r="19" spans="1:12" x14ac:dyDescent="0.25">
      <c r="A19" s="11">
        <v>13</v>
      </c>
      <c r="B19" s="1">
        <v>45460</v>
      </c>
      <c r="C19" s="1" t="s">
        <v>33</v>
      </c>
      <c r="D19" s="1" t="s">
        <v>35</v>
      </c>
      <c r="E19" s="2" t="s">
        <v>16</v>
      </c>
      <c r="F19" s="3">
        <v>25</v>
      </c>
      <c r="G19" s="4">
        <v>8</v>
      </c>
      <c r="H19" s="3">
        <f t="shared" si="0"/>
        <v>200</v>
      </c>
      <c r="I19" s="3">
        <f t="shared" si="1"/>
        <v>15</v>
      </c>
      <c r="J19" s="3">
        <f t="shared" si="2"/>
        <v>215</v>
      </c>
      <c r="K19" s="3">
        <v>23.88</v>
      </c>
      <c r="L19" s="3">
        <f t="shared" si="3"/>
        <v>8.960000000000008</v>
      </c>
    </row>
    <row r="20" spans="1:12" x14ac:dyDescent="0.25">
      <c r="A20" s="11">
        <v>14</v>
      </c>
      <c r="B20" s="1">
        <v>45491</v>
      </c>
      <c r="C20" s="1" t="s">
        <v>34</v>
      </c>
      <c r="D20" s="1" t="s">
        <v>36</v>
      </c>
      <c r="E20" s="2" t="s">
        <v>15</v>
      </c>
      <c r="F20" s="3">
        <v>60</v>
      </c>
      <c r="G20" s="4">
        <v>11</v>
      </c>
      <c r="H20" s="3">
        <f t="shared" si="0"/>
        <v>660</v>
      </c>
      <c r="I20" s="3">
        <f t="shared" si="1"/>
        <v>49.5</v>
      </c>
      <c r="J20" s="3">
        <f t="shared" si="2"/>
        <v>709.5</v>
      </c>
      <c r="K20" s="3">
        <v>24.88</v>
      </c>
      <c r="L20" s="3">
        <f t="shared" si="3"/>
        <v>386.32</v>
      </c>
    </row>
    <row r="21" spans="1:12" x14ac:dyDescent="0.25">
      <c r="A21" s="11">
        <v>15</v>
      </c>
      <c r="B21" s="1">
        <v>45555</v>
      </c>
      <c r="C21" s="1" t="s">
        <v>34</v>
      </c>
      <c r="D21" s="1" t="s">
        <v>36</v>
      </c>
      <c r="E21" s="2" t="s">
        <v>17</v>
      </c>
      <c r="F21" s="3">
        <v>35</v>
      </c>
      <c r="G21" s="4">
        <v>7</v>
      </c>
      <c r="H21" s="3">
        <f t="shared" si="0"/>
        <v>245</v>
      </c>
      <c r="I21" s="3">
        <f t="shared" si="1"/>
        <v>18.375</v>
      </c>
      <c r="J21" s="3">
        <f t="shared" si="2"/>
        <v>263.375</v>
      </c>
      <c r="K21" s="3">
        <v>25.88</v>
      </c>
      <c r="L21" s="3">
        <f t="shared" si="3"/>
        <v>63.84</v>
      </c>
    </row>
    <row r="22" spans="1:12" x14ac:dyDescent="0.25">
      <c r="A22" s="11">
        <v>16</v>
      </c>
      <c r="B22" s="1">
        <v>45586</v>
      </c>
      <c r="C22" s="1" t="s">
        <v>37</v>
      </c>
      <c r="D22" s="1" t="s">
        <v>38</v>
      </c>
      <c r="E22" s="2" t="s">
        <v>16</v>
      </c>
      <c r="F22" s="3">
        <v>34</v>
      </c>
      <c r="G22" s="4">
        <v>14</v>
      </c>
      <c r="H22" s="3">
        <f t="shared" si="0"/>
        <v>476</v>
      </c>
      <c r="I22" s="3">
        <f t="shared" si="1"/>
        <v>35.699999999999996</v>
      </c>
      <c r="J22" s="3">
        <f t="shared" si="2"/>
        <v>511.7</v>
      </c>
      <c r="K22" s="3">
        <v>26.88</v>
      </c>
      <c r="L22" s="3">
        <f t="shared" si="3"/>
        <v>99.68</v>
      </c>
    </row>
    <row r="23" spans="1:12" x14ac:dyDescent="0.25">
      <c r="A23" s="11">
        <v>17</v>
      </c>
      <c r="B23" s="1">
        <v>45593</v>
      </c>
      <c r="C23" s="1" t="s">
        <v>33</v>
      </c>
      <c r="D23" s="1" t="s">
        <v>35</v>
      </c>
      <c r="E23" s="2" t="s">
        <v>13</v>
      </c>
      <c r="F23" s="3">
        <v>22</v>
      </c>
      <c r="G23" s="4">
        <v>12</v>
      </c>
      <c r="H23" s="3">
        <f t="shared" si="0"/>
        <v>264</v>
      </c>
      <c r="I23" s="3">
        <f t="shared" si="1"/>
        <v>19.8</v>
      </c>
      <c r="J23" s="3">
        <f t="shared" si="2"/>
        <v>283.8</v>
      </c>
      <c r="K23" s="3">
        <v>16.88</v>
      </c>
      <c r="L23" s="3">
        <f t="shared" si="3"/>
        <v>61.44</v>
      </c>
    </row>
    <row r="24" spans="1:12" x14ac:dyDescent="0.25">
      <c r="A24" s="11">
        <v>18</v>
      </c>
      <c r="B24" s="1">
        <v>45618</v>
      </c>
      <c r="C24" s="1" t="s">
        <v>39</v>
      </c>
      <c r="D24" s="1" t="s">
        <v>40</v>
      </c>
      <c r="E24" s="2" t="s">
        <v>18</v>
      </c>
      <c r="F24" s="3">
        <v>35</v>
      </c>
      <c r="G24" s="4">
        <v>16</v>
      </c>
      <c r="H24" s="3">
        <f t="shared" si="0"/>
        <v>560</v>
      </c>
      <c r="I24" s="3">
        <f t="shared" si="1"/>
        <v>42</v>
      </c>
      <c r="J24" s="3">
        <f t="shared" si="2"/>
        <v>602</v>
      </c>
      <c r="K24" s="3">
        <v>28.88</v>
      </c>
      <c r="L24" s="3">
        <f t="shared" si="3"/>
        <v>97.920000000000016</v>
      </c>
    </row>
    <row r="25" spans="1:12" x14ac:dyDescent="0.25">
      <c r="A25" s="11">
        <v>19</v>
      </c>
      <c r="B25" s="1">
        <v>45626</v>
      </c>
      <c r="C25" s="1" t="s">
        <v>37</v>
      </c>
      <c r="D25" s="1" t="s">
        <v>38</v>
      </c>
      <c r="E25" s="2" t="s">
        <v>14</v>
      </c>
      <c r="F25" s="3">
        <v>32</v>
      </c>
      <c r="G25" s="4">
        <v>15</v>
      </c>
      <c r="H25" s="3">
        <f t="shared" si="0"/>
        <v>480</v>
      </c>
      <c r="I25" s="3">
        <f t="shared" si="1"/>
        <v>36</v>
      </c>
      <c r="J25" s="3">
        <f t="shared" si="2"/>
        <v>516</v>
      </c>
      <c r="K25" s="3">
        <v>29.88</v>
      </c>
      <c r="L25" s="3">
        <f t="shared" si="3"/>
        <v>31.800000000000011</v>
      </c>
    </row>
    <row r="26" spans="1:12" x14ac:dyDescent="0.25">
      <c r="A26" s="11">
        <v>20</v>
      </c>
      <c r="B26" s="1">
        <v>45655</v>
      </c>
      <c r="C26" s="1" t="s">
        <v>39</v>
      </c>
      <c r="D26" s="1" t="s">
        <v>40</v>
      </c>
      <c r="E26" s="2" t="s">
        <v>18</v>
      </c>
      <c r="F26" s="3">
        <v>42</v>
      </c>
      <c r="G26" s="4">
        <v>50</v>
      </c>
      <c r="H26" s="3">
        <f t="shared" si="0"/>
        <v>2100</v>
      </c>
      <c r="I26" s="3">
        <f t="shared" si="1"/>
        <v>157.5</v>
      </c>
      <c r="J26" s="3">
        <f t="shared" si="2"/>
        <v>2257.5</v>
      </c>
      <c r="K26" s="3">
        <v>30.88</v>
      </c>
      <c r="L26" s="3">
        <f t="shared" si="3"/>
        <v>556</v>
      </c>
    </row>
    <row r="27" spans="1:12" x14ac:dyDescent="0.25">
      <c r="A27" s="11">
        <v>21</v>
      </c>
      <c r="B27" s="1">
        <v>45656</v>
      </c>
      <c r="C27" s="2" t="s">
        <v>47</v>
      </c>
      <c r="D27" s="2" t="s">
        <v>45</v>
      </c>
      <c r="E27" s="2" t="s">
        <v>13</v>
      </c>
      <c r="F27" s="3">
        <v>45.5</v>
      </c>
      <c r="G27" s="4">
        <v>12</v>
      </c>
      <c r="H27" s="3">
        <f t="shared" si="0"/>
        <v>546</v>
      </c>
      <c r="I27" s="3">
        <f t="shared" si="1"/>
        <v>40.949999999999996</v>
      </c>
      <c r="J27" s="3">
        <f t="shared" si="2"/>
        <v>586.95000000000005</v>
      </c>
      <c r="K27" s="3">
        <v>31.88</v>
      </c>
      <c r="L27" s="3">
        <f t="shared" si="3"/>
        <v>163.44</v>
      </c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</sheetData>
  <mergeCells count="3">
    <mergeCell ref="A1:L1"/>
    <mergeCell ref="A2:L2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D7B8-D947-4EE2-B031-B4873A134ABA}">
  <dimension ref="B2:K33"/>
  <sheetViews>
    <sheetView tabSelected="1" workbookViewId="0">
      <selection activeCell="C8" sqref="C8:F8"/>
    </sheetView>
  </sheetViews>
  <sheetFormatPr defaultRowHeight="15" x14ac:dyDescent="0.25"/>
  <cols>
    <col min="3" max="3" width="19.140625" customWidth="1"/>
    <col min="4" max="4" width="18" customWidth="1"/>
    <col min="5" max="5" width="15.140625" customWidth="1"/>
    <col min="6" max="6" width="14.7109375" customWidth="1"/>
    <col min="11" max="11" width="9.140625" hidden="1" customWidth="1"/>
  </cols>
  <sheetData>
    <row r="2" spans="2:11" x14ac:dyDescent="0.25">
      <c r="B2" s="22" t="s">
        <v>27</v>
      </c>
      <c r="C2" s="22"/>
      <c r="D2" s="22"/>
      <c r="E2" s="7" t="s">
        <v>29</v>
      </c>
      <c r="F2" s="25" t="s">
        <v>41</v>
      </c>
    </row>
    <row r="3" spans="2:11" x14ac:dyDescent="0.25">
      <c r="B3" s="21" t="s">
        <v>28</v>
      </c>
      <c r="C3" s="21"/>
      <c r="D3" s="21"/>
      <c r="E3" s="5"/>
      <c r="F3" s="25" t="s">
        <v>42</v>
      </c>
    </row>
    <row r="4" spans="2:11" x14ac:dyDescent="0.25">
      <c r="B4" s="5"/>
      <c r="C4" s="5"/>
      <c r="D4" s="14" t="s">
        <v>30</v>
      </c>
      <c r="E4" s="14"/>
      <c r="F4" s="26">
        <v>123456789</v>
      </c>
    </row>
    <row r="5" spans="2:11" x14ac:dyDescent="0.25">
      <c r="B5" s="5"/>
      <c r="C5" s="5"/>
      <c r="D5" s="7"/>
      <c r="E5" s="7"/>
      <c r="F5" s="26"/>
    </row>
    <row r="6" spans="2:11" x14ac:dyDescent="0.25">
      <c r="B6" s="5"/>
      <c r="C6" s="5"/>
      <c r="D6" s="6"/>
      <c r="E6" s="6"/>
      <c r="F6" s="5"/>
    </row>
    <row r="7" spans="2:11" x14ac:dyDescent="0.25">
      <c r="B7" s="5" t="s">
        <v>25</v>
      </c>
      <c r="C7" s="9" t="s">
        <v>46</v>
      </c>
      <c r="D7" s="9"/>
      <c r="E7" s="7" t="s">
        <v>26</v>
      </c>
      <c r="F7" s="8">
        <f ca="1">TODAY()</f>
        <v>45677</v>
      </c>
    </row>
    <row r="8" spans="2:11" x14ac:dyDescent="0.25">
      <c r="B8" s="5" t="s">
        <v>24</v>
      </c>
      <c r="C8" s="24" t="s">
        <v>33</v>
      </c>
      <c r="D8" s="24"/>
      <c r="E8" s="24"/>
      <c r="F8" s="24"/>
    </row>
    <row r="9" spans="2:11" x14ac:dyDescent="0.25">
      <c r="B9" s="5" t="s">
        <v>23</v>
      </c>
      <c r="C9" s="24" t="str">
        <f>VLOOKUP(C8,'Sales Info'!C7:D27,2,0)</f>
        <v>Dhaka</v>
      </c>
      <c r="D9" s="24"/>
      <c r="E9" s="24"/>
      <c r="F9" s="24"/>
    </row>
    <row r="10" spans="2:11" x14ac:dyDescent="0.25">
      <c r="B10" s="5"/>
      <c r="C10" s="5"/>
      <c r="D10" s="5"/>
      <c r="E10" s="5"/>
      <c r="F10" s="5"/>
    </row>
    <row r="11" spans="2:11" x14ac:dyDescent="0.25">
      <c r="B11" s="10" t="s">
        <v>0</v>
      </c>
      <c r="C11" s="10" t="s">
        <v>4</v>
      </c>
      <c r="D11" s="10" t="s">
        <v>21</v>
      </c>
      <c r="E11" s="10" t="s">
        <v>22</v>
      </c>
      <c r="F11" s="10" t="s">
        <v>6</v>
      </c>
    </row>
    <row r="12" spans="2:11" x14ac:dyDescent="0.25">
      <c r="B12" s="11">
        <f>IF(C12="","",1)</f>
        <v>1</v>
      </c>
      <c r="C12" s="2" t="str" cm="1">
        <f t="array" ref="C12:F17">_xlfn._xlws.FILTER('Sales Info'!E7:H27,'Sales Info'!C7:C27=Invoice!C8)</f>
        <v>Pencil</v>
      </c>
      <c r="D12" s="13">
        <v>15</v>
      </c>
      <c r="E12" s="11">
        <v>5</v>
      </c>
      <c r="F12" s="13">
        <v>75</v>
      </c>
      <c r="K12" t="str" cm="1">
        <f t="array" ref="K12:K16">_xlfn.UNIQUE('Sales Info'!C7:C27)</f>
        <v>Naim</v>
      </c>
    </row>
    <row r="13" spans="2:11" x14ac:dyDescent="0.25">
      <c r="B13" s="11">
        <f>IF(C13="","",B12+1)</f>
        <v>2</v>
      </c>
      <c r="C13" s="2" t="str">
        <v>Pencil</v>
      </c>
      <c r="D13" s="13">
        <v>15</v>
      </c>
      <c r="E13" s="11">
        <v>8</v>
      </c>
      <c r="F13" s="13">
        <v>120</v>
      </c>
      <c r="K13" t="str">
        <v>Baratul</v>
      </c>
    </row>
    <row r="14" spans="2:11" x14ac:dyDescent="0.25">
      <c r="B14" s="11">
        <f t="shared" ref="B14:B24" si="0">IF(C14="","",B13+1)</f>
        <v>3</v>
      </c>
      <c r="C14" s="2" t="str">
        <v>Eraser</v>
      </c>
      <c r="D14" s="13">
        <v>15</v>
      </c>
      <c r="E14" s="11">
        <v>10</v>
      </c>
      <c r="F14" s="13">
        <v>150</v>
      </c>
      <c r="K14" t="str">
        <v>Ashif</v>
      </c>
    </row>
    <row r="15" spans="2:11" x14ac:dyDescent="0.25">
      <c r="B15" s="11">
        <f t="shared" si="0"/>
        <v>4</v>
      </c>
      <c r="C15" s="2" t="str">
        <v>Marker</v>
      </c>
      <c r="D15" s="13">
        <v>30</v>
      </c>
      <c r="E15" s="11">
        <v>7</v>
      </c>
      <c r="F15" s="13">
        <v>210</v>
      </c>
      <c r="K15" t="str">
        <v>A. Ahad</v>
      </c>
    </row>
    <row r="16" spans="2:11" x14ac:dyDescent="0.25">
      <c r="B16" s="11">
        <f t="shared" si="0"/>
        <v>5</v>
      </c>
      <c r="C16" s="2" t="str">
        <v>Pin Remover</v>
      </c>
      <c r="D16" s="13">
        <v>25</v>
      </c>
      <c r="E16" s="11">
        <v>8</v>
      </c>
      <c r="F16" s="13">
        <v>200</v>
      </c>
      <c r="K16" t="str">
        <v>Kamal</v>
      </c>
    </row>
    <row r="17" spans="2:6" x14ac:dyDescent="0.25">
      <c r="B17" s="11">
        <f t="shared" si="0"/>
        <v>6</v>
      </c>
      <c r="C17" s="2" t="str">
        <v>Highlighter</v>
      </c>
      <c r="D17" s="13">
        <v>22</v>
      </c>
      <c r="E17" s="11">
        <v>12</v>
      </c>
      <c r="F17" s="13">
        <v>264</v>
      </c>
    </row>
    <row r="18" spans="2:6" x14ac:dyDescent="0.25">
      <c r="B18" s="11" t="str">
        <f t="shared" si="0"/>
        <v/>
      </c>
      <c r="C18" s="2"/>
      <c r="D18" s="12"/>
      <c r="E18" s="11"/>
      <c r="F18" s="12"/>
    </row>
    <row r="19" spans="2:6" x14ac:dyDescent="0.25">
      <c r="B19" s="11" t="str">
        <f t="shared" si="0"/>
        <v/>
      </c>
      <c r="C19" s="2"/>
      <c r="D19" s="12"/>
      <c r="E19" s="11"/>
      <c r="F19" s="12"/>
    </row>
    <row r="20" spans="2:6" x14ac:dyDescent="0.25">
      <c r="B20" s="11" t="str">
        <f t="shared" si="0"/>
        <v/>
      </c>
      <c r="C20" s="2"/>
      <c r="D20" s="12"/>
      <c r="E20" s="11"/>
      <c r="F20" s="12"/>
    </row>
    <row r="21" spans="2:6" x14ac:dyDescent="0.25">
      <c r="B21" s="11" t="str">
        <f t="shared" si="0"/>
        <v/>
      </c>
      <c r="C21" s="2"/>
      <c r="D21" s="12"/>
      <c r="E21" s="11"/>
      <c r="F21" s="12"/>
    </row>
    <row r="22" spans="2:6" x14ac:dyDescent="0.25">
      <c r="B22" s="11" t="str">
        <f t="shared" si="0"/>
        <v/>
      </c>
      <c r="C22" s="2"/>
      <c r="D22" s="12"/>
      <c r="E22" s="11"/>
      <c r="F22" s="12"/>
    </row>
    <row r="23" spans="2:6" x14ac:dyDescent="0.25">
      <c r="B23" s="11" t="str">
        <f t="shared" si="0"/>
        <v/>
      </c>
      <c r="C23" s="2"/>
      <c r="D23" s="12"/>
      <c r="E23" s="11"/>
      <c r="F23" s="12"/>
    </row>
    <row r="24" spans="2:6" x14ac:dyDescent="0.25">
      <c r="B24" s="11" t="str">
        <f t="shared" si="0"/>
        <v/>
      </c>
      <c r="C24" s="2"/>
      <c r="D24" s="12"/>
      <c r="E24" s="11"/>
      <c r="F24" s="12"/>
    </row>
    <row r="25" spans="2:6" x14ac:dyDescent="0.25">
      <c r="B25" s="5"/>
      <c r="C25" s="5"/>
      <c r="D25" s="5"/>
      <c r="E25" s="23" t="s">
        <v>6</v>
      </c>
      <c r="F25" s="3">
        <f>SUM(F12:F24)</f>
        <v>1019</v>
      </c>
    </row>
    <row r="26" spans="2:6" x14ac:dyDescent="0.25">
      <c r="B26" s="5"/>
      <c r="C26" s="5"/>
      <c r="D26" s="5"/>
      <c r="E26" s="23" t="s">
        <v>7</v>
      </c>
      <c r="F26" s="3">
        <f>F25*'Sales Info'!J4</f>
        <v>76.424999999999997</v>
      </c>
    </row>
    <row r="27" spans="2:6" x14ac:dyDescent="0.25">
      <c r="B27" s="5"/>
      <c r="C27" s="5"/>
      <c r="D27" s="5"/>
      <c r="E27" s="23" t="s">
        <v>8</v>
      </c>
      <c r="F27" s="3">
        <f>F25+F26</f>
        <v>1095.425</v>
      </c>
    </row>
    <row r="33" spans="2:6" x14ac:dyDescent="0.25">
      <c r="B33" s="14" t="s">
        <v>44</v>
      </c>
      <c r="C33" s="14"/>
      <c r="D33" s="5"/>
      <c r="E33" s="9" t="s">
        <v>43</v>
      </c>
      <c r="F33" s="9"/>
    </row>
  </sheetData>
  <mergeCells count="8">
    <mergeCell ref="B33:C33"/>
    <mergeCell ref="E33:F33"/>
    <mergeCell ref="C8:F8"/>
    <mergeCell ref="C9:F9"/>
    <mergeCell ref="B2:D2"/>
    <mergeCell ref="B3:D3"/>
    <mergeCell ref="D4:E4"/>
    <mergeCell ref="C7:D7"/>
  </mergeCells>
  <dataValidations count="1">
    <dataValidation type="list" allowBlank="1" showInputMessage="1" showErrorMessage="1" sqref="C8:F8" xr:uid="{C61BF289-093B-4AD2-AF84-5BC03986014B}">
      <formula1>$K$12:$K$34</formula1>
    </dataValidation>
  </dataValidations>
  <pageMargins left="1.45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 Info</vt:lpstr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2025-01-20T05:25:37Z</cp:lastPrinted>
  <dcterms:created xsi:type="dcterms:W3CDTF">2025-01-20T04:10:26Z</dcterms:created>
  <dcterms:modified xsi:type="dcterms:W3CDTF">2025-01-20T05:46:05Z</dcterms:modified>
</cp:coreProperties>
</file>