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/>
  </bookViews>
  <sheets>
    <sheet name="ATUALIZAÇÃO DO SISTEMA ATUAL" sheetId="12" r:id="rId1"/>
    <sheet name="LOCALIZAÇÃO DE PALLETS" sheetId="13" r:id="rId2"/>
    <sheet name="ATUALIZAÇÃO + LOCALIZAÇÃO" sheetId="16" r:id="rId3"/>
    <sheet name="SUPORTE" sheetId="14" r:id="rId4"/>
    <sheet name="RESUMO" sheetId="15" r:id="rId5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D7" i="15" l="1"/>
  <c r="C7" i="15"/>
  <c r="C5" i="16"/>
  <c r="C6" i="16"/>
  <c r="A31" i="16"/>
  <c r="A29" i="16"/>
  <c r="A28" i="16"/>
  <c r="A27" i="16"/>
  <c r="H20" i="16"/>
  <c r="F20" i="16"/>
  <c r="C31" i="16" s="1"/>
  <c r="D20" i="16"/>
  <c r="C20" i="16"/>
  <c r="B21" i="16" s="1"/>
  <c r="B20" i="16"/>
  <c r="C27" i="16" s="1"/>
  <c r="D6" i="15"/>
  <c r="C6" i="15"/>
  <c r="D5" i="15"/>
  <c r="C5" i="15"/>
  <c r="D4" i="15"/>
  <c r="C4" i="15"/>
  <c r="C3" i="14"/>
  <c r="C20" i="14" s="1"/>
  <c r="B22" i="14" s="1"/>
  <c r="C2" i="14"/>
  <c r="A31" i="14"/>
  <c r="C29" i="14"/>
  <c r="A29" i="14"/>
  <c r="A28" i="14"/>
  <c r="A27" i="14"/>
  <c r="H20" i="14"/>
  <c r="F20" i="14"/>
  <c r="C31" i="14" s="1"/>
  <c r="D20" i="14"/>
  <c r="B20" i="14"/>
  <c r="C27" i="14" s="1"/>
  <c r="A31" i="13"/>
  <c r="C29" i="13"/>
  <c r="A29" i="13"/>
  <c r="A28" i="13"/>
  <c r="A27" i="13"/>
  <c r="H20" i="13"/>
  <c r="F20" i="13"/>
  <c r="C31" i="13" s="1"/>
  <c r="D20" i="13"/>
  <c r="C20" i="13"/>
  <c r="B22" i="13" s="1"/>
  <c r="B20" i="13"/>
  <c r="C27" i="13" s="1"/>
  <c r="C28" i="16" l="1"/>
  <c r="B22" i="16"/>
  <c r="B23" i="16"/>
  <c r="C29" i="16"/>
  <c r="C28" i="14"/>
  <c r="C32" i="14" s="1"/>
  <c r="B23" i="14"/>
  <c r="B21" i="14"/>
  <c r="C28" i="13"/>
  <c r="C32" i="13" s="1"/>
  <c r="B23" i="13"/>
  <c r="B21" i="13"/>
  <c r="C32" i="16" l="1"/>
  <c r="B20" i="12" l="1"/>
  <c r="D20" i="12"/>
  <c r="C20" i="12"/>
  <c r="A31" i="12" l="1"/>
  <c r="A29" i="12"/>
  <c r="A28" i="12"/>
  <c r="A27" i="12"/>
  <c r="C29" i="12"/>
  <c r="C27" i="12"/>
  <c r="C28" i="12" l="1"/>
  <c r="H20" i="12" l="1"/>
  <c r="F20" i="12"/>
  <c r="B23" i="12" s="1"/>
  <c r="C31" i="12" l="1"/>
  <c r="C32" i="12" s="1"/>
  <c r="B21" i="12"/>
  <c r="B22" i="12"/>
</calcChain>
</file>

<file path=xl/sharedStrings.xml><?xml version="1.0" encoding="utf-8"?>
<sst xmlns="http://schemas.openxmlformats.org/spreadsheetml/2006/main" count="112" uniqueCount="44">
  <si>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</si>
  <si>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</si>
  <si>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</si>
  <si>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</si>
  <si>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</si>
  <si>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</si>
  <si>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</si>
  <si>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</si>
  <si>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</si>
  <si>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</si>
  <si>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</si>
  <si>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</si>
  <si>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</si>
  <si>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</si>
  <si>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</si>
  <si>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TESTES INTEGRADOS</t>
  </si>
  <si>
    <t>HOMOLOGAÇÃO</t>
  </si>
  <si>
    <t>STRESS TEST</t>
  </si>
  <si>
    <t>MATERIAL DE TREINAMENTO</t>
  </si>
  <si>
    <t>Acompanhamento</t>
  </si>
  <si>
    <t>LEVANTAMENTO E ESPECIFICAÇÃO FUNCIONAL</t>
  </si>
  <si>
    <t>MODELAGEM DE BANCO DE DADOS</t>
  </si>
  <si>
    <t>RECONTRUÇÃO DA TASK DE VOZ</t>
  </si>
  <si>
    <t>RECONSTRUÇÃO DAS REGRAS DE NEGÓCIO</t>
  </si>
  <si>
    <t>INSTALAÇÃO EM AMBIENTE DE HOMOLOGAÇÃO</t>
  </si>
  <si>
    <t>INSTALAÇÃO EM AMBIENTE DE PRODUÇÃO</t>
  </si>
  <si>
    <t>TREINAMENTO DE MULTIPLICADORES</t>
  </si>
  <si>
    <t>MANUAL DE INSTALAÇÃO E OPERAÇÃO</t>
  </si>
  <si>
    <t>TASK DE LOCALIZAÇÃO DE PALLETS</t>
  </si>
  <si>
    <t>CONSTRUÇÃO DAS REGRAS DE NEGÓCIO</t>
  </si>
  <si>
    <t>CHAMADOS NIVEL 1 PREVISTOS DURANTE 1 ANO (12 LIGAÇÕES COM TEMPO DE 4 HORAS)</t>
  </si>
  <si>
    <t>CHAMADOS NIVEL 2 (CORREÇÕES) DURANTE 1 ANO (2 CHAMADOS DE 40 HORAS PARA SOLUCIONAMENTO)</t>
  </si>
  <si>
    <t>CUSTO ESTIMADO</t>
  </si>
  <si>
    <t>PROPOSTA DE ATUALIZAÇÃO DO SISTEMAATUAL E CORREÇÕES DE BUGS</t>
  </si>
  <si>
    <t>PROPOSTA PARA IMPLANTAÇÃO DO PROCESSO DE LOCALIZAÇÃO DE PALLETS (SOMENTE)</t>
  </si>
  <si>
    <t>PROPOSTA PARA ATUALIZAÇÃO DO SISTEMA ATUAL, CORREÇÃO DE BUGS E IMPLANTAÇÃO DO PROCESSO DE LOCALIZAÇÃO DE PALLETS</t>
  </si>
  <si>
    <t>HORAS (SOFTWARE + GERENCIA)</t>
  </si>
  <si>
    <t>PROPOSTAS</t>
  </si>
  <si>
    <t>PROPOSTA DE SUPORTE SEAL (VALOR ANUAL)</t>
  </si>
  <si>
    <t>RECONTRUÇÃO DA TASK DE VOZ + PROCESS DE LOCALIZAÇÃO</t>
  </si>
  <si>
    <t>RECONSTRUÇÃO DAS REGRAS DE NEGÓCIO + PROCESSO DE LOCALIZAÇÃO</t>
  </si>
  <si>
    <t>PROPOSTA UNITÁRIA</t>
  </si>
  <si>
    <t>PROPOSTA ANUAL</t>
  </si>
  <si>
    <t>PROPOSTA SUGERIA (PARA FECHAR)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</si>
</sst>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&quot;R$ &quot;#,##0.00"/>
    <numFmt numFmtId="165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4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vertical="center"/>
    </xf>
    <xf numFmtId="0" fontId="0" fillId="0" borderId="1" xfId="0" applyBorder="1" applyAlignment="1">
      <alignment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5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/>
    </xf>
    <xf numFmtId="44" fontId="0" fillId="6" borderId="1" xfId="1" applyFont="1" applyFill="1" applyBorder="1" applyAlignment="1">
      <alignment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Normal="100" workbookViewId="0">
      <selection activeCell="A13" sqref="A13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4">
        <v>4</v>
      </c>
      <c r="C2" s="36">
        <v>4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20</v>
      </c>
      <c r="B3" s="4"/>
      <c r="C3" s="36">
        <v>24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21</v>
      </c>
      <c r="B4" s="4"/>
      <c r="C4" s="36">
        <v>16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 t="s">
        <v>22</v>
      </c>
      <c r="B5" s="4"/>
      <c r="C5" s="36">
        <v>40</v>
      </c>
      <c r="D5" s="34"/>
      <c r="E5" s="27"/>
      <c r="F5" s="4"/>
      <c r="G5" s="3"/>
      <c r="H5" s="18"/>
      <c r="I5" s="3"/>
      <c r="J5" s="3"/>
      <c r="K5" s="3"/>
    </row>
    <row r="6" spans="1:11" x14ac:dyDescent="0.25">
      <c r="A6" s="33" t="s">
        <v>23</v>
      </c>
      <c r="B6" s="5"/>
      <c r="C6" s="36">
        <v>80</v>
      </c>
      <c r="D6" s="35"/>
      <c r="E6" s="28"/>
      <c r="F6" s="4"/>
      <c r="G6" s="3"/>
      <c r="H6" s="18"/>
      <c r="I6" s="3"/>
      <c r="J6" s="3"/>
      <c r="K6" s="3"/>
    </row>
    <row r="7" spans="1:11" ht="15.75" customHeight="1" x14ac:dyDescent="0.25">
      <c r="A7" s="33" t="s">
        <v>15</v>
      </c>
      <c r="B7" s="4"/>
      <c r="C7" s="36">
        <v>40</v>
      </c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 t="s">
        <v>17</v>
      </c>
      <c r="B8" s="4"/>
      <c r="C8" s="36">
        <v>16</v>
      </c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 t="s">
        <v>16</v>
      </c>
      <c r="B9" s="4"/>
      <c r="C9" s="36">
        <v>40</v>
      </c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24</v>
      </c>
      <c r="B10" s="4"/>
      <c r="C10" s="36">
        <v>8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 t="s">
        <v>25</v>
      </c>
      <c r="B11" s="4"/>
      <c r="C11" s="36">
        <v>8</v>
      </c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 t="s">
        <v>18</v>
      </c>
      <c r="B12" s="4"/>
      <c r="C12" s="36">
        <v>16</v>
      </c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 t="s">
        <v>26</v>
      </c>
      <c r="B13" s="4"/>
      <c r="C13" s="36">
        <v>8</v>
      </c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3" t="s">
        <v>27</v>
      </c>
      <c r="B14" s="4"/>
      <c r="C14" s="36">
        <v>16</v>
      </c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33"/>
      <c r="B15" s="4"/>
      <c r="C15" s="36"/>
      <c r="D15" s="34"/>
      <c r="E15" s="27"/>
      <c r="F15" s="4"/>
      <c r="G15" s="3"/>
      <c r="H15" s="18"/>
      <c r="I15" s="3"/>
      <c r="J15" s="3"/>
      <c r="K15" s="3"/>
    </row>
    <row r="16" spans="1:11" x14ac:dyDescent="0.25">
      <c r="A16" s="33"/>
      <c r="B16" s="4"/>
      <c r="C16" s="36"/>
      <c r="D16" s="34"/>
      <c r="E16" s="27"/>
      <c r="F16" s="4"/>
      <c r="G16" s="3"/>
      <c r="H16" s="18"/>
      <c r="I16" s="3"/>
      <c r="J16" s="3"/>
      <c r="K16" s="3"/>
    </row>
    <row r="17" spans="1:11" x14ac:dyDescent="0.25">
      <c r="A17" s="33"/>
      <c r="B17" s="4"/>
      <c r="C17" s="36"/>
      <c r="D17" s="34"/>
      <c r="E17" s="27"/>
      <c r="F17" s="4"/>
      <c r="G17" s="3"/>
      <c r="H17" s="18"/>
      <c r="I17" s="3"/>
      <c r="J17" s="3"/>
      <c r="K17" s="3"/>
    </row>
    <row r="18" spans="1:11" x14ac:dyDescent="0.25">
      <c r="A18" s="33"/>
      <c r="B18" s="4"/>
      <c r="C18" s="36"/>
      <c r="D18" s="34"/>
      <c r="E18" s="27"/>
      <c r="F18" s="4"/>
      <c r="G18" s="3"/>
      <c r="H18" s="18"/>
      <c r="I18" s="3"/>
      <c r="J18" s="3"/>
      <c r="K18" s="3"/>
    </row>
    <row r="19" spans="1:11" x14ac:dyDescent="0.25">
      <c r="A19" s="37" t="s">
        <v>19</v>
      </c>
      <c r="B19" s="4"/>
      <c r="C19" s="4"/>
      <c r="D19" s="34"/>
      <c r="E19" s="27"/>
      <c r="F19" s="4"/>
      <c r="G19" s="3"/>
      <c r="H19" s="18"/>
      <c r="I19" s="3"/>
      <c r="J19" s="3"/>
      <c r="K19" s="3"/>
    </row>
    <row r="20" spans="1:11" x14ac:dyDescent="0.25">
      <c r="A20" s="6"/>
      <c r="B20" s="7">
        <f>SUM(B2:B19)</f>
        <v>4</v>
      </c>
      <c r="C20" s="7">
        <f>SUM(C2:C19)</f>
        <v>316</v>
      </c>
      <c r="D20" s="7">
        <f>SUM(D2:D19)</f>
        <v>0</v>
      </c>
      <c r="E20" s="7"/>
      <c r="F20" s="7">
        <f>SUM(F2:F19)</f>
        <v>0</v>
      </c>
      <c r="G20" s="3"/>
      <c r="H20" s="17">
        <f>SUM(H2:H19)</f>
        <v>0</v>
      </c>
      <c r="I20" s="3"/>
      <c r="J20" s="3"/>
      <c r="K20" s="3"/>
    </row>
    <row r="21" spans="1:11" x14ac:dyDescent="0.25">
      <c r="A21" s="8" t="s">
        <v>4</v>
      </c>
      <c r="B21" s="9">
        <f>(C20+D20+F20)*0.2</f>
        <v>63.2</v>
      </c>
      <c r="C21" s="10"/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8" t="s">
        <v>5</v>
      </c>
      <c r="B22" s="9">
        <f>(C20+D20+F20)*0.15</f>
        <v>47.4</v>
      </c>
      <c r="C22" s="10"/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8" t="s">
        <v>6</v>
      </c>
      <c r="B23" s="9">
        <f>(C20+D20+F20)*0.1</f>
        <v>31.6</v>
      </c>
      <c r="C23" s="10"/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0"/>
      <c r="B24" s="10"/>
      <c r="C24" s="10"/>
      <c r="D24" s="10"/>
      <c r="E24" s="10"/>
      <c r="F24" s="10"/>
      <c r="G24" s="3"/>
      <c r="H24" s="3"/>
      <c r="I24" s="3"/>
      <c r="J24" s="3"/>
      <c r="K24" s="3"/>
    </row>
    <row r="25" spans="1:11" x14ac:dyDescent="0.25">
      <c r="A25" s="2" t="s">
        <v>7</v>
      </c>
      <c r="B25" s="10"/>
      <c r="C25" s="10"/>
      <c r="D25" s="10"/>
      <c r="E25" s="10"/>
      <c r="F25" s="10"/>
      <c r="G25" s="3"/>
      <c r="H25" s="3"/>
      <c r="I25" s="3"/>
      <c r="J25" s="3"/>
      <c r="K25" s="3"/>
    </row>
    <row r="26" spans="1:11" x14ac:dyDescent="0.25">
      <c r="A26" s="11" t="s">
        <v>8</v>
      </c>
      <c r="B26" s="11" t="s">
        <v>9</v>
      </c>
      <c r="C26" s="11" t="s">
        <v>10</v>
      </c>
      <c r="D26" s="10"/>
      <c r="E26" s="10"/>
      <c r="F26" s="10"/>
      <c r="G26" s="3"/>
      <c r="H26" s="3"/>
      <c r="I26" s="3"/>
      <c r="J26" s="3"/>
      <c r="K26" s="3"/>
    </row>
    <row r="27" spans="1:11" x14ac:dyDescent="0.25">
      <c r="A27" s="12" t="str">
        <f>B1</f>
        <v>GP</v>
      </c>
      <c r="B27" s="13">
        <v>150</v>
      </c>
      <c r="C27" s="14">
        <f>B27*B20</f>
        <v>600</v>
      </c>
      <c r="D27" s="10"/>
      <c r="E27" s="10"/>
      <c r="F27" s="10"/>
      <c r="G27" s="3"/>
      <c r="H27" s="3"/>
      <c r="I27" s="3"/>
      <c r="J27" s="3"/>
      <c r="K27" s="3"/>
    </row>
    <row r="28" spans="1:11" x14ac:dyDescent="0.25">
      <c r="A28" s="12" t="str">
        <f>C1</f>
        <v>Analista PL.</v>
      </c>
      <c r="B28" s="13">
        <v>105</v>
      </c>
      <c r="C28" s="14">
        <f>B28*C20</f>
        <v>33180</v>
      </c>
      <c r="D28" s="10"/>
      <c r="E28" s="10"/>
      <c r="F28" s="10"/>
      <c r="G28" s="3"/>
      <c r="H28" s="3"/>
      <c r="I28" s="3"/>
      <c r="J28" s="3"/>
      <c r="K28" s="3"/>
    </row>
    <row r="29" spans="1:11" x14ac:dyDescent="0.25">
      <c r="A29" s="12" t="str">
        <f>D1</f>
        <v>Eng. PL</v>
      </c>
      <c r="B29" s="13">
        <v>105</v>
      </c>
      <c r="C29" s="14">
        <f>B29*D20</f>
        <v>0</v>
      </c>
      <c r="D29" s="10"/>
      <c r="E29" s="10"/>
      <c r="F29" s="29" t="s">
        <v>13</v>
      </c>
      <c r="G29" s="30">
        <v>1.8</v>
      </c>
      <c r="H29" s="3"/>
      <c r="I29" s="3"/>
      <c r="J29" s="3"/>
      <c r="K29" s="3"/>
    </row>
    <row r="30" spans="1:11" ht="15.75" thickBot="1" x14ac:dyDescent="0.3">
      <c r="A30" s="24"/>
      <c r="B30" s="25"/>
      <c r="C30" s="19"/>
      <c r="D30" s="10"/>
      <c r="E30" s="10"/>
      <c r="F30" s="10"/>
      <c r="G30" s="3"/>
      <c r="H30" s="3"/>
      <c r="I30" s="3"/>
      <c r="J30" s="3"/>
      <c r="K30" s="3"/>
    </row>
    <row r="31" spans="1:11" ht="15.75" thickBot="1" x14ac:dyDescent="0.3">
      <c r="A31" s="21" t="str">
        <f>F1</f>
        <v>Desloc.  Dias</v>
      </c>
      <c r="B31" s="22">
        <v>120</v>
      </c>
      <c r="C31" s="23">
        <f>B31*F20</f>
        <v>0</v>
      </c>
      <c r="D31" s="10"/>
      <c r="E31" s="10"/>
      <c r="F31" s="38"/>
      <c r="G31" s="38"/>
      <c r="H31" s="38"/>
      <c r="I31" s="31"/>
      <c r="J31" s="31"/>
      <c r="K31" s="3"/>
    </row>
    <row r="32" spans="1:11" x14ac:dyDescent="0.25">
      <c r="A32" s="15"/>
      <c r="B32" s="16"/>
      <c r="C32" s="20">
        <f>SUM(C27:C31)</f>
        <v>33780</v>
      </c>
      <c r="D32" s="10"/>
      <c r="E32" s="10"/>
      <c r="F32" s="38"/>
      <c r="G32" s="38"/>
      <c r="H32" s="38"/>
      <c r="I32" s="31"/>
      <c r="J32" s="5"/>
      <c r="K32" s="3"/>
    </row>
    <row r="34" spans="3:3" x14ac:dyDescent="0.25">
      <c r="C34" s="32"/>
    </row>
  </sheetData>
  <mergeCells count="2">
    <mergeCell ref="F31:H31"/>
    <mergeCell ref="F32:H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C7" sqref="C7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4">
        <v>4</v>
      </c>
      <c r="C2" s="36">
        <v>4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20</v>
      </c>
      <c r="B3" s="4"/>
      <c r="C3" s="36">
        <v>16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21</v>
      </c>
      <c r="B4" s="4"/>
      <c r="C4" s="36">
        <v>8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 t="s">
        <v>28</v>
      </c>
      <c r="B5" s="4"/>
      <c r="C5" s="36">
        <v>40</v>
      </c>
      <c r="D5" s="34"/>
      <c r="E5" s="27"/>
      <c r="F5" s="4"/>
      <c r="G5" s="3"/>
      <c r="H5" s="18"/>
      <c r="I5" s="3"/>
      <c r="J5" s="3"/>
      <c r="K5" s="3"/>
    </row>
    <row r="6" spans="1:11" x14ac:dyDescent="0.25">
      <c r="A6" s="33" t="s">
        <v>29</v>
      </c>
      <c r="B6" s="5"/>
      <c r="C6" s="36">
        <v>80</v>
      </c>
      <c r="D6" s="35"/>
      <c r="E6" s="28"/>
      <c r="F6" s="4"/>
      <c r="G6" s="3"/>
      <c r="H6" s="18"/>
      <c r="I6" s="3"/>
      <c r="J6" s="3"/>
      <c r="K6" s="3"/>
    </row>
    <row r="7" spans="1:11" ht="15.75" customHeight="1" x14ac:dyDescent="0.25">
      <c r="A7" s="33" t="s">
        <v>15</v>
      </c>
      <c r="B7" s="4"/>
      <c r="C7" s="36">
        <v>40</v>
      </c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 t="s">
        <v>17</v>
      </c>
      <c r="B8" s="4"/>
      <c r="C8" s="36">
        <v>16</v>
      </c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 t="s">
        <v>16</v>
      </c>
      <c r="B9" s="4"/>
      <c r="C9" s="36">
        <v>24</v>
      </c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24</v>
      </c>
      <c r="B10" s="4"/>
      <c r="C10" s="36">
        <v>8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 t="s">
        <v>25</v>
      </c>
      <c r="B11" s="4"/>
      <c r="C11" s="36">
        <v>8</v>
      </c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 t="s">
        <v>18</v>
      </c>
      <c r="B12" s="4"/>
      <c r="C12" s="36">
        <v>8</v>
      </c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 t="s">
        <v>26</v>
      </c>
      <c r="B13" s="4"/>
      <c r="C13" s="36">
        <v>8</v>
      </c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3" t="s">
        <v>27</v>
      </c>
      <c r="B14" s="4"/>
      <c r="C14" s="36">
        <v>16</v>
      </c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33"/>
      <c r="B15" s="4"/>
      <c r="C15" s="36"/>
      <c r="D15" s="34"/>
      <c r="E15" s="27"/>
      <c r="F15" s="4"/>
      <c r="G15" s="3"/>
      <c r="H15" s="18"/>
      <c r="I15" s="3"/>
      <c r="J15" s="3"/>
      <c r="K15" s="3"/>
    </row>
    <row r="16" spans="1:11" x14ac:dyDescent="0.25">
      <c r="A16" s="33"/>
      <c r="B16" s="4"/>
      <c r="C16" s="36"/>
      <c r="D16" s="34"/>
      <c r="E16" s="27"/>
      <c r="F16" s="4"/>
      <c r="G16" s="3"/>
      <c r="H16" s="18"/>
      <c r="I16" s="3"/>
      <c r="J16" s="3"/>
      <c r="K16" s="3"/>
    </row>
    <row r="17" spans="1:11" x14ac:dyDescent="0.25">
      <c r="A17" s="33"/>
      <c r="B17" s="4"/>
      <c r="C17" s="36"/>
      <c r="D17" s="34"/>
      <c r="E17" s="27"/>
      <c r="F17" s="4"/>
      <c r="G17" s="3"/>
      <c r="H17" s="18"/>
      <c r="I17" s="3"/>
      <c r="J17" s="3"/>
      <c r="K17" s="3"/>
    </row>
    <row r="18" spans="1:11" x14ac:dyDescent="0.25">
      <c r="A18" s="33"/>
      <c r="B18" s="4"/>
      <c r="C18" s="36"/>
      <c r="D18" s="34"/>
      <c r="E18" s="27"/>
      <c r="F18" s="4"/>
      <c r="G18" s="3"/>
      <c r="H18" s="18"/>
      <c r="I18" s="3"/>
      <c r="J18" s="3"/>
      <c r="K18" s="3"/>
    </row>
    <row r="19" spans="1:11" x14ac:dyDescent="0.25">
      <c r="A19" s="37" t="s">
        <v>19</v>
      </c>
      <c r="B19" s="4"/>
      <c r="C19" s="4"/>
      <c r="D19" s="34"/>
      <c r="E19" s="27"/>
      <c r="F19" s="4"/>
      <c r="G19" s="3"/>
      <c r="H19" s="18"/>
      <c r="I19" s="3"/>
      <c r="J19" s="3"/>
      <c r="K19" s="3"/>
    </row>
    <row r="20" spans="1:11" x14ac:dyDescent="0.25">
      <c r="A20" s="6"/>
      <c r="B20" s="7">
        <f>SUM(B2:B19)</f>
        <v>4</v>
      </c>
      <c r="C20" s="7">
        <f>SUM(C2:C19)</f>
        <v>276</v>
      </c>
      <c r="D20" s="7">
        <f>SUM(D2:D19)</f>
        <v>0</v>
      </c>
      <c r="E20" s="7"/>
      <c r="F20" s="7">
        <f>SUM(F2:F19)</f>
        <v>0</v>
      </c>
      <c r="G20" s="3"/>
      <c r="H20" s="17">
        <f>SUM(H2:H19)</f>
        <v>0</v>
      </c>
      <c r="I20" s="3"/>
      <c r="J20" s="3"/>
      <c r="K20" s="3"/>
    </row>
    <row r="21" spans="1:11" x14ac:dyDescent="0.25">
      <c r="A21" s="8" t="s">
        <v>4</v>
      </c>
      <c r="B21" s="9">
        <f>(C20+D20+F20)*0.2</f>
        <v>55.2</v>
      </c>
      <c r="C21" s="10"/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8" t="s">
        <v>5</v>
      </c>
      <c r="B22" s="9">
        <f>(C20+D20+F20)*0.15</f>
        <v>41.4</v>
      </c>
      <c r="C22" s="10"/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8" t="s">
        <v>6</v>
      </c>
      <c r="B23" s="9">
        <f>(C20+D20+F20)*0.1</f>
        <v>27.6</v>
      </c>
      <c r="C23" s="10"/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0"/>
      <c r="B24" s="10"/>
      <c r="C24" s="10"/>
      <c r="D24" s="10"/>
      <c r="E24" s="10"/>
      <c r="F24" s="10"/>
      <c r="G24" s="3"/>
      <c r="H24" s="3"/>
      <c r="I24" s="3"/>
      <c r="J24" s="3"/>
      <c r="K24" s="3"/>
    </row>
    <row r="25" spans="1:11" x14ac:dyDescent="0.25">
      <c r="A25" s="2" t="s">
        <v>7</v>
      </c>
      <c r="B25" s="10"/>
      <c r="C25" s="10"/>
      <c r="D25" s="10"/>
      <c r="E25" s="10"/>
      <c r="F25" s="10"/>
      <c r="G25" s="3"/>
      <c r="H25" s="3"/>
      <c r="I25" s="3"/>
      <c r="J25" s="3"/>
      <c r="K25" s="3"/>
    </row>
    <row r="26" spans="1:11" x14ac:dyDescent="0.25">
      <c r="A26" s="11" t="s">
        <v>8</v>
      </c>
      <c r="B26" s="11" t="s">
        <v>9</v>
      </c>
      <c r="C26" s="11" t="s">
        <v>10</v>
      </c>
      <c r="D26" s="10"/>
      <c r="E26" s="10"/>
      <c r="F26" s="10"/>
      <c r="G26" s="3"/>
      <c r="H26" s="3"/>
      <c r="I26" s="3"/>
      <c r="J26" s="3"/>
      <c r="K26" s="3"/>
    </row>
    <row r="27" spans="1:11" x14ac:dyDescent="0.25">
      <c r="A27" s="12" t="str">
        <f>B1</f>
        <v>GP</v>
      </c>
      <c r="B27" s="13">
        <v>150</v>
      </c>
      <c r="C27" s="14">
        <f>B27*B20</f>
        <v>600</v>
      </c>
      <c r="D27" s="10"/>
      <c r="E27" s="10"/>
      <c r="F27" s="10"/>
      <c r="G27" s="3"/>
      <c r="H27" s="3"/>
      <c r="I27" s="3"/>
      <c r="J27" s="3"/>
      <c r="K27" s="3"/>
    </row>
    <row r="28" spans="1:11" x14ac:dyDescent="0.25">
      <c r="A28" s="12" t="str">
        <f>C1</f>
        <v>Analista PL.</v>
      </c>
      <c r="B28" s="13">
        <v>105</v>
      </c>
      <c r="C28" s="14">
        <f>B28*C20</f>
        <v>28980</v>
      </c>
      <c r="D28" s="10"/>
      <c r="E28" s="10"/>
      <c r="F28" s="10"/>
      <c r="G28" s="3"/>
      <c r="H28" s="3"/>
      <c r="I28" s="3"/>
      <c r="J28" s="3"/>
      <c r="K28" s="3"/>
    </row>
    <row r="29" spans="1:11" x14ac:dyDescent="0.25">
      <c r="A29" s="12" t="str">
        <f>D1</f>
        <v>Eng. PL</v>
      </c>
      <c r="B29" s="13">
        <v>105</v>
      </c>
      <c r="C29" s="14">
        <f>B29*D20</f>
        <v>0</v>
      </c>
      <c r="D29" s="10"/>
      <c r="E29" s="10"/>
      <c r="F29" s="29" t="s">
        <v>13</v>
      </c>
      <c r="G29" s="30">
        <v>1.8</v>
      </c>
      <c r="H29" s="3"/>
      <c r="I29" s="3"/>
      <c r="J29" s="3"/>
      <c r="K29" s="3"/>
    </row>
    <row r="30" spans="1:11" ht="15.75" thickBot="1" x14ac:dyDescent="0.3">
      <c r="A30" s="24"/>
      <c r="B30" s="25"/>
      <c r="C30" s="19"/>
      <c r="D30" s="10"/>
      <c r="E30" s="10"/>
      <c r="F30" s="10"/>
      <c r="G30" s="3"/>
      <c r="H30" s="3"/>
      <c r="I30" s="3"/>
      <c r="J30" s="3"/>
      <c r="K30" s="3"/>
    </row>
    <row r="31" spans="1:11" ht="15.75" thickBot="1" x14ac:dyDescent="0.3">
      <c r="A31" s="21" t="str">
        <f>F1</f>
        <v>Desloc.  Dias</v>
      </c>
      <c r="B31" s="22">
        <v>120</v>
      </c>
      <c r="C31" s="23">
        <f>B31*F20</f>
        <v>0</v>
      </c>
      <c r="D31" s="10"/>
      <c r="E31" s="10"/>
      <c r="F31" s="38"/>
      <c r="G31" s="38"/>
      <c r="H31" s="38"/>
      <c r="I31" s="31"/>
      <c r="J31" s="31"/>
      <c r="K31" s="3"/>
    </row>
    <row r="32" spans="1:11" x14ac:dyDescent="0.25">
      <c r="A32" s="15"/>
      <c r="B32" s="16"/>
      <c r="C32" s="20">
        <f>SUM(C27:C31)</f>
        <v>29580</v>
      </c>
      <c r="D32" s="10"/>
      <c r="E32" s="10"/>
      <c r="F32" s="38"/>
      <c r="G32" s="38"/>
      <c r="H32" s="38"/>
      <c r="I32" s="31"/>
      <c r="J32" s="5"/>
      <c r="K32" s="3"/>
    </row>
    <row r="34" spans="3:3" x14ac:dyDescent="0.25">
      <c r="C34" s="32"/>
    </row>
  </sheetData>
  <mergeCells count="2">
    <mergeCell ref="F31:H31"/>
    <mergeCell ref="F32:H3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3" workbookViewId="0">
      <selection activeCell="C5" sqref="C5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4">
        <v>4</v>
      </c>
      <c r="C2" s="36">
        <v>4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20</v>
      </c>
      <c r="B3" s="4"/>
      <c r="C3" s="36">
        <v>24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21</v>
      </c>
      <c r="B4" s="4"/>
      <c r="C4" s="36">
        <v>16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50" t="s">
        <v>39</v>
      </c>
      <c r="B5" s="51"/>
      <c r="C5" s="52">
        <f>40 + 40</f>
        <v>80</v>
      </c>
      <c r="D5" s="53"/>
      <c r="E5" s="27"/>
      <c r="F5" s="4"/>
      <c r="G5" s="3"/>
      <c r="H5" s="18"/>
      <c r="I5" s="3"/>
      <c r="J5" s="3"/>
      <c r="K5" s="3"/>
    </row>
    <row r="6" spans="1:11" x14ac:dyDescent="0.25">
      <c r="A6" s="50" t="s">
        <v>40</v>
      </c>
      <c r="B6" s="54"/>
      <c r="C6" s="52">
        <f>80+80</f>
        <v>160</v>
      </c>
      <c r="D6" s="55"/>
      <c r="E6" s="28"/>
      <c r="F6" s="4"/>
      <c r="G6" s="3"/>
      <c r="H6" s="18"/>
      <c r="I6" s="3"/>
      <c r="J6" s="3"/>
      <c r="K6" s="3"/>
    </row>
    <row r="7" spans="1:11" ht="15.75" customHeight="1" x14ac:dyDescent="0.25">
      <c r="A7" s="33" t="s">
        <v>15</v>
      </c>
      <c r="B7" s="4"/>
      <c r="C7" s="36">
        <v>40</v>
      </c>
      <c r="D7" s="34"/>
      <c r="E7" s="27"/>
      <c r="F7" s="4"/>
      <c r="G7" s="3"/>
      <c r="H7" s="18"/>
      <c r="I7" s="3"/>
      <c r="J7" s="3"/>
      <c r="K7" s="3"/>
    </row>
    <row r="8" spans="1:11" x14ac:dyDescent="0.25">
      <c r="A8" s="50" t="s">
        <v>17</v>
      </c>
      <c r="B8" s="51"/>
      <c r="C8" s="52">
        <v>24</v>
      </c>
      <c r="D8" s="53"/>
      <c r="E8" s="27"/>
      <c r="F8" s="4"/>
      <c r="G8" s="3"/>
      <c r="H8" s="18"/>
      <c r="I8" s="3"/>
      <c r="J8" s="3"/>
      <c r="K8" s="3"/>
    </row>
    <row r="9" spans="1:11" x14ac:dyDescent="0.25">
      <c r="A9" s="33" t="s">
        <v>16</v>
      </c>
      <c r="B9" s="4"/>
      <c r="C9" s="36">
        <v>40</v>
      </c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24</v>
      </c>
      <c r="B10" s="4"/>
      <c r="C10" s="36">
        <v>8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 t="s">
        <v>25</v>
      </c>
      <c r="B11" s="4"/>
      <c r="C11" s="36">
        <v>8</v>
      </c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 t="s">
        <v>18</v>
      </c>
      <c r="B12" s="4"/>
      <c r="C12" s="36">
        <v>16</v>
      </c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50" t="s">
        <v>26</v>
      </c>
      <c r="B13" s="51"/>
      <c r="C13" s="52">
        <v>16</v>
      </c>
      <c r="D13" s="53"/>
      <c r="E13" s="27"/>
      <c r="F13" s="4"/>
      <c r="G13" s="3"/>
      <c r="H13" s="18"/>
      <c r="I13" s="3"/>
      <c r="J13" s="3"/>
      <c r="K13" s="3"/>
    </row>
    <row r="14" spans="1:11" x14ac:dyDescent="0.25">
      <c r="A14" s="33" t="s">
        <v>27</v>
      </c>
      <c r="B14" s="4"/>
      <c r="C14" s="36">
        <v>24</v>
      </c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33"/>
      <c r="B15" s="4"/>
      <c r="C15" s="36"/>
      <c r="D15" s="34"/>
      <c r="E15" s="27"/>
      <c r="F15" s="4"/>
      <c r="G15" s="3"/>
      <c r="H15" s="18"/>
      <c r="I15" s="3"/>
      <c r="J15" s="3"/>
      <c r="K15" s="3"/>
    </row>
    <row r="16" spans="1:11" x14ac:dyDescent="0.25">
      <c r="A16" s="33"/>
      <c r="B16" s="4"/>
      <c r="C16" s="36"/>
      <c r="D16" s="34"/>
      <c r="E16" s="27"/>
      <c r="F16" s="4"/>
      <c r="G16" s="3"/>
      <c r="H16" s="18"/>
      <c r="I16" s="3"/>
      <c r="J16" s="3"/>
      <c r="K16" s="3"/>
    </row>
    <row r="17" spans="1:11" x14ac:dyDescent="0.25">
      <c r="A17" s="33"/>
      <c r="B17" s="4"/>
      <c r="C17" s="36"/>
      <c r="D17" s="34"/>
      <c r="E17" s="27"/>
      <c r="F17" s="4"/>
      <c r="G17" s="3"/>
      <c r="H17" s="18"/>
      <c r="I17" s="3"/>
      <c r="J17" s="3"/>
      <c r="K17" s="3"/>
    </row>
    <row r="18" spans="1:11" x14ac:dyDescent="0.25">
      <c r="A18" s="33"/>
      <c r="B18" s="4"/>
      <c r="C18" s="36"/>
      <c r="D18" s="34"/>
      <c r="E18" s="27"/>
      <c r="F18" s="4"/>
      <c r="G18" s="3"/>
      <c r="H18" s="18"/>
      <c r="I18" s="3"/>
      <c r="J18" s="3"/>
      <c r="K18" s="3"/>
    </row>
    <row r="19" spans="1:11" x14ac:dyDescent="0.25">
      <c r="A19" s="37" t="s">
        <v>19</v>
      </c>
      <c r="B19" s="4"/>
      <c r="C19" s="4"/>
      <c r="D19" s="34"/>
      <c r="E19" s="27"/>
      <c r="F19" s="4"/>
      <c r="G19" s="3"/>
      <c r="H19" s="18"/>
      <c r="I19" s="3"/>
      <c r="J19" s="3"/>
      <c r="K19" s="3"/>
    </row>
    <row r="20" spans="1:11" x14ac:dyDescent="0.25">
      <c r="A20" s="6"/>
      <c r="B20" s="7">
        <f>SUM(B2:B19)</f>
        <v>4</v>
      </c>
      <c r="C20" s="7">
        <f>SUM(C2:C19)</f>
        <v>460</v>
      </c>
      <c r="D20" s="7">
        <f>SUM(D2:D19)</f>
        <v>0</v>
      </c>
      <c r="E20" s="7"/>
      <c r="F20" s="7">
        <f>SUM(F2:F19)</f>
        <v>0</v>
      </c>
      <c r="G20" s="3"/>
      <c r="H20" s="17">
        <f>SUM(H2:H19)</f>
        <v>0</v>
      </c>
      <c r="I20" s="3"/>
      <c r="J20" s="3"/>
      <c r="K20" s="3"/>
    </row>
    <row r="21" spans="1:11" x14ac:dyDescent="0.25">
      <c r="A21" s="8" t="s">
        <v>4</v>
      </c>
      <c r="B21" s="9">
        <f>(C20+D20+F20)*0.2</f>
        <v>92</v>
      </c>
      <c r="C21" s="10"/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8" t="s">
        <v>5</v>
      </c>
      <c r="B22" s="9">
        <f>(C20+D20+F20)*0.15</f>
        <v>69</v>
      </c>
      <c r="C22" s="10"/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8" t="s">
        <v>6</v>
      </c>
      <c r="B23" s="9">
        <f>(C20+D20+F20)*0.1</f>
        <v>46</v>
      </c>
      <c r="C23" s="10"/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0"/>
      <c r="B24" s="10"/>
      <c r="C24" s="10"/>
      <c r="D24" s="10"/>
      <c r="E24" s="10"/>
      <c r="F24" s="10"/>
      <c r="G24" s="3"/>
      <c r="H24" s="3"/>
      <c r="I24" s="3"/>
      <c r="J24" s="3"/>
      <c r="K24" s="3"/>
    </row>
    <row r="25" spans="1:11" x14ac:dyDescent="0.25">
      <c r="A25" s="2" t="s">
        <v>7</v>
      </c>
      <c r="B25" s="10"/>
      <c r="C25" s="10"/>
      <c r="D25" s="10"/>
      <c r="E25" s="10"/>
      <c r="F25" s="10"/>
      <c r="G25" s="3"/>
      <c r="H25" s="3"/>
      <c r="I25" s="3"/>
      <c r="J25" s="3"/>
      <c r="K25" s="3"/>
    </row>
    <row r="26" spans="1:11" x14ac:dyDescent="0.25">
      <c r="A26" s="11" t="s">
        <v>8</v>
      </c>
      <c r="B26" s="11" t="s">
        <v>9</v>
      </c>
      <c r="C26" s="11" t="s">
        <v>10</v>
      </c>
      <c r="D26" s="10"/>
      <c r="E26" s="10"/>
      <c r="F26" s="10"/>
      <c r="G26" s="3"/>
      <c r="H26" s="3"/>
      <c r="I26" s="3"/>
      <c r="J26" s="3"/>
      <c r="K26" s="3"/>
    </row>
    <row r="27" spans="1:11" x14ac:dyDescent="0.25">
      <c r="A27" s="12" t="str">
        <f>B1</f>
        <v>GP</v>
      </c>
      <c r="B27" s="13">
        <v>150</v>
      </c>
      <c r="C27" s="14">
        <f>B27*B20</f>
        <v>600</v>
      </c>
      <c r="D27" s="10"/>
      <c r="E27" s="10"/>
      <c r="F27" s="10"/>
      <c r="G27" s="3"/>
      <c r="H27" s="3"/>
      <c r="I27" s="3"/>
      <c r="J27" s="3"/>
      <c r="K27" s="3"/>
    </row>
    <row r="28" spans="1:11" x14ac:dyDescent="0.25">
      <c r="A28" s="12" t="str">
        <f>C1</f>
        <v>Analista PL.</v>
      </c>
      <c r="B28" s="13">
        <v>105</v>
      </c>
      <c r="C28" s="14">
        <f>B28*C20</f>
        <v>48300</v>
      </c>
      <c r="D28" s="10"/>
      <c r="E28" s="10"/>
      <c r="F28" s="10"/>
      <c r="G28" s="3"/>
      <c r="H28" s="3"/>
      <c r="I28" s="3"/>
      <c r="J28" s="3"/>
      <c r="K28" s="3"/>
    </row>
    <row r="29" spans="1:11" x14ac:dyDescent="0.25">
      <c r="A29" s="12" t="str">
        <f>D1</f>
        <v>Eng. PL</v>
      </c>
      <c r="B29" s="13">
        <v>105</v>
      </c>
      <c r="C29" s="14">
        <f>B29*D20</f>
        <v>0</v>
      </c>
      <c r="D29" s="10"/>
      <c r="E29" s="10"/>
      <c r="F29" s="29" t="s">
        <v>13</v>
      </c>
      <c r="G29" s="30">
        <v>1.8</v>
      </c>
      <c r="H29" s="3"/>
      <c r="I29" s="3"/>
      <c r="J29" s="3"/>
      <c r="K29" s="3"/>
    </row>
    <row r="30" spans="1:11" ht="15.75" thickBot="1" x14ac:dyDescent="0.3">
      <c r="A30" s="24"/>
      <c r="B30" s="25"/>
      <c r="C30" s="19"/>
      <c r="D30" s="10"/>
      <c r="E30" s="10"/>
      <c r="F30" s="10"/>
      <c r="G30" s="3"/>
      <c r="H30" s="3"/>
      <c r="I30" s="3"/>
      <c r="J30" s="3"/>
      <c r="K30" s="3"/>
    </row>
    <row r="31" spans="1:11" ht="15.75" thickBot="1" x14ac:dyDescent="0.3">
      <c r="A31" s="21" t="str">
        <f>F1</f>
        <v>Desloc.  Dias</v>
      </c>
      <c r="B31" s="22">
        <v>120</v>
      </c>
      <c r="C31" s="23">
        <f>B31*F20</f>
        <v>0</v>
      </c>
      <c r="D31" s="10"/>
      <c r="E31" s="10"/>
      <c r="F31" s="38"/>
      <c r="G31" s="38"/>
      <c r="H31" s="38"/>
      <c r="I31" s="31"/>
      <c r="J31" s="31"/>
      <c r="K31" s="3"/>
    </row>
    <row r="32" spans="1:11" x14ac:dyDescent="0.25">
      <c r="A32" s="15"/>
      <c r="B32" s="16"/>
      <c r="C32" s="20">
        <f>SUM(C27:C31)</f>
        <v>48900</v>
      </c>
      <c r="D32" s="10"/>
      <c r="E32" s="10"/>
      <c r="F32" s="38"/>
      <c r="G32" s="38"/>
      <c r="H32" s="38"/>
      <c r="I32" s="31"/>
      <c r="J32" s="5"/>
      <c r="K32" s="3"/>
    </row>
    <row r="34" spans="3:3" x14ac:dyDescent="0.25">
      <c r="C34" s="32"/>
    </row>
  </sheetData>
  <mergeCells count="2">
    <mergeCell ref="F31:H31"/>
    <mergeCell ref="F32:H3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0" workbookViewId="0">
      <selection activeCell="A3" sqref="A3"/>
    </sheetView>
  </sheetViews>
  <sheetFormatPr defaultRowHeight="15" x14ac:dyDescent="0.25"/>
  <cols>
    <col min="1" max="1" width="53.28515625" style="1" bestFit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ht="22.5" x14ac:dyDescent="0.25">
      <c r="A2" s="39" t="s">
        <v>30</v>
      </c>
      <c r="B2" s="4"/>
      <c r="C2" s="36">
        <f>12*4</f>
        <v>48</v>
      </c>
      <c r="D2" s="34"/>
      <c r="E2" s="27"/>
      <c r="F2" s="4"/>
      <c r="G2" s="3"/>
      <c r="H2" s="18"/>
      <c r="I2" s="3"/>
      <c r="J2" s="3"/>
      <c r="K2" s="3"/>
    </row>
    <row r="3" spans="1:11" ht="22.5" x14ac:dyDescent="0.25">
      <c r="A3" s="39" t="s">
        <v>31</v>
      </c>
      <c r="B3" s="4"/>
      <c r="C3" s="36">
        <f>2*40</f>
        <v>80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/>
      <c r="B4" s="4"/>
      <c r="C4" s="36"/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/>
      <c r="B5" s="4"/>
      <c r="C5" s="36"/>
      <c r="D5" s="34"/>
      <c r="E5" s="27"/>
      <c r="F5" s="4"/>
      <c r="G5" s="3"/>
      <c r="H5" s="18"/>
      <c r="I5" s="3"/>
      <c r="J5" s="3"/>
      <c r="K5" s="3"/>
    </row>
    <row r="6" spans="1:11" x14ac:dyDescent="0.25">
      <c r="A6" s="33"/>
      <c r="B6" s="5"/>
      <c r="C6" s="36"/>
      <c r="D6" s="35"/>
      <c r="E6" s="28"/>
      <c r="F6" s="4"/>
      <c r="G6" s="3"/>
      <c r="H6" s="18"/>
      <c r="I6" s="3"/>
      <c r="J6" s="3"/>
      <c r="K6" s="3"/>
    </row>
    <row r="7" spans="1:11" ht="15.75" customHeight="1" x14ac:dyDescent="0.25">
      <c r="A7" s="33"/>
      <c r="B7" s="4"/>
      <c r="C7" s="36"/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/>
      <c r="B8" s="4"/>
      <c r="C8" s="36"/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/>
      <c r="B9" s="4"/>
      <c r="C9" s="36"/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/>
      <c r="B10" s="4"/>
      <c r="C10" s="36"/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/>
      <c r="B11" s="4"/>
      <c r="C11" s="36"/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/>
      <c r="B12" s="4"/>
      <c r="C12" s="36"/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/>
      <c r="B13" s="4"/>
      <c r="C13" s="36"/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3"/>
      <c r="B14" s="4"/>
      <c r="C14" s="36"/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33"/>
      <c r="B15" s="4"/>
      <c r="C15" s="36"/>
      <c r="D15" s="34"/>
      <c r="E15" s="27"/>
      <c r="F15" s="4"/>
      <c r="G15" s="3"/>
      <c r="H15" s="18"/>
      <c r="I15" s="3"/>
      <c r="J15" s="3"/>
      <c r="K15" s="3"/>
    </row>
    <row r="16" spans="1:11" x14ac:dyDescent="0.25">
      <c r="A16" s="33"/>
      <c r="B16" s="4"/>
      <c r="C16" s="36"/>
      <c r="D16" s="34"/>
      <c r="E16" s="27"/>
      <c r="F16" s="4"/>
      <c r="G16" s="3"/>
      <c r="H16" s="18"/>
      <c r="I16" s="3"/>
      <c r="J16" s="3"/>
      <c r="K16" s="3"/>
    </row>
    <row r="17" spans="1:11" x14ac:dyDescent="0.25">
      <c r="A17" s="33"/>
      <c r="B17" s="4"/>
      <c r="C17" s="36"/>
      <c r="D17" s="34"/>
      <c r="E17" s="27"/>
      <c r="F17" s="4"/>
      <c r="G17" s="3"/>
      <c r="H17" s="18"/>
      <c r="I17" s="3"/>
      <c r="J17" s="3"/>
      <c r="K17" s="3"/>
    </row>
    <row r="18" spans="1:11" x14ac:dyDescent="0.25">
      <c r="A18" s="33"/>
      <c r="B18" s="4"/>
      <c r="C18" s="36"/>
      <c r="D18" s="34"/>
      <c r="E18" s="27"/>
      <c r="F18" s="4"/>
      <c r="G18" s="3"/>
      <c r="H18" s="18"/>
      <c r="I18" s="3"/>
      <c r="J18" s="3"/>
      <c r="K18" s="3"/>
    </row>
    <row r="19" spans="1:11" x14ac:dyDescent="0.25">
      <c r="A19" s="37" t="s">
        <v>19</v>
      </c>
      <c r="B19" s="4"/>
      <c r="C19" s="4"/>
      <c r="D19" s="34"/>
      <c r="E19" s="27"/>
      <c r="F19" s="4"/>
      <c r="G19" s="3"/>
      <c r="H19" s="18"/>
      <c r="I19" s="3"/>
      <c r="J19" s="3"/>
      <c r="K19" s="3"/>
    </row>
    <row r="20" spans="1:11" x14ac:dyDescent="0.25">
      <c r="A20" s="6"/>
      <c r="B20" s="7">
        <f>SUM(B2:B19)</f>
        <v>0</v>
      </c>
      <c r="C20" s="7">
        <f>SUM(C2:C19)</f>
        <v>128</v>
      </c>
      <c r="D20" s="7">
        <f>SUM(D2:D19)</f>
        <v>0</v>
      </c>
      <c r="E20" s="7"/>
      <c r="F20" s="7">
        <f>SUM(F2:F19)</f>
        <v>0</v>
      </c>
      <c r="G20" s="3"/>
      <c r="H20" s="17">
        <f>SUM(H2:H19)</f>
        <v>0</v>
      </c>
      <c r="I20" s="3"/>
      <c r="J20" s="3"/>
      <c r="K20" s="3"/>
    </row>
    <row r="21" spans="1:11" x14ac:dyDescent="0.25">
      <c r="A21" s="8" t="s">
        <v>4</v>
      </c>
      <c r="B21" s="9">
        <f>(C20+D20+F20)*0.2</f>
        <v>25.6</v>
      </c>
      <c r="C21" s="10"/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8" t="s">
        <v>5</v>
      </c>
      <c r="B22" s="9">
        <f>(C20+D20+F20)*0.15</f>
        <v>19.2</v>
      </c>
      <c r="C22" s="10"/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8" t="s">
        <v>6</v>
      </c>
      <c r="B23" s="9">
        <f>(C20+D20+F20)*0.1</f>
        <v>12.8</v>
      </c>
      <c r="C23" s="10"/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0"/>
      <c r="B24" s="10"/>
      <c r="C24" s="10"/>
      <c r="D24" s="10"/>
      <c r="E24" s="10"/>
      <c r="F24" s="10"/>
      <c r="G24" s="3"/>
      <c r="H24" s="3"/>
      <c r="I24" s="3"/>
      <c r="J24" s="3"/>
      <c r="K24" s="3"/>
    </row>
    <row r="25" spans="1:11" x14ac:dyDescent="0.25">
      <c r="A25" s="2" t="s">
        <v>7</v>
      </c>
      <c r="B25" s="10"/>
      <c r="C25" s="10"/>
      <c r="D25" s="10"/>
      <c r="E25" s="10"/>
      <c r="F25" s="10"/>
      <c r="G25" s="3"/>
      <c r="H25" s="3"/>
      <c r="I25" s="3"/>
      <c r="J25" s="3"/>
      <c r="K25" s="3"/>
    </row>
    <row r="26" spans="1:11" x14ac:dyDescent="0.25">
      <c r="A26" s="11" t="s">
        <v>8</v>
      </c>
      <c r="B26" s="11" t="s">
        <v>9</v>
      </c>
      <c r="C26" s="11" t="s">
        <v>10</v>
      </c>
      <c r="D26" s="10"/>
      <c r="E26" s="10"/>
      <c r="F26" s="10"/>
      <c r="G26" s="3"/>
      <c r="H26" s="3"/>
      <c r="I26" s="3"/>
      <c r="J26" s="3"/>
      <c r="K26" s="3"/>
    </row>
    <row r="27" spans="1:11" x14ac:dyDescent="0.25">
      <c r="A27" s="12" t="str">
        <f>B1</f>
        <v>GP</v>
      </c>
      <c r="B27" s="13">
        <v>150</v>
      </c>
      <c r="C27" s="14">
        <f>B27*B20</f>
        <v>0</v>
      </c>
      <c r="D27" s="10"/>
      <c r="E27" s="10"/>
      <c r="F27" s="10"/>
      <c r="G27" s="3"/>
      <c r="H27" s="3"/>
      <c r="I27" s="3"/>
      <c r="J27" s="3"/>
      <c r="K27" s="3"/>
    </row>
    <row r="28" spans="1:11" x14ac:dyDescent="0.25">
      <c r="A28" s="12" t="str">
        <f>C1</f>
        <v>Analista PL.</v>
      </c>
      <c r="B28" s="13">
        <v>105</v>
      </c>
      <c r="C28" s="14">
        <f>B28*C20</f>
        <v>13440</v>
      </c>
      <c r="D28" s="10"/>
      <c r="E28" s="10"/>
      <c r="F28" s="10"/>
      <c r="G28" s="3"/>
      <c r="H28" s="3"/>
      <c r="I28" s="3"/>
      <c r="J28" s="3"/>
      <c r="K28" s="3"/>
    </row>
    <row r="29" spans="1:11" x14ac:dyDescent="0.25">
      <c r="A29" s="12" t="str">
        <f>D1</f>
        <v>Eng. PL</v>
      </c>
      <c r="B29" s="13">
        <v>105</v>
      </c>
      <c r="C29" s="14">
        <f>B29*D20</f>
        <v>0</v>
      </c>
      <c r="D29" s="10"/>
      <c r="E29" s="10"/>
      <c r="F29" s="29" t="s">
        <v>13</v>
      </c>
      <c r="G29" s="30">
        <v>1.8</v>
      </c>
      <c r="H29" s="3"/>
      <c r="I29" s="3"/>
      <c r="J29" s="3"/>
      <c r="K29" s="3"/>
    </row>
    <row r="30" spans="1:11" ht="15.75" thickBot="1" x14ac:dyDescent="0.3">
      <c r="A30" s="24"/>
      <c r="B30" s="25"/>
      <c r="C30" s="19"/>
      <c r="D30" s="10"/>
      <c r="E30" s="10"/>
      <c r="F30" s="10"/>
      <c r="G30" s="3"/>
      <c r="H30" s="3"/>
      <c r="I30" s="3"/>
      <c r="J30" s="3"/>
      <c r="K30" s="3"/>
    </row>
    <row r="31" spans="1:11" ht="15.75" thickBot="1" x14ac:dyDescent="0.3">
      <c r="A31" s="21" t="str">
        <f>F1</f>
        <v>Desloc.  Dias</v>
      </c>
      <c r="B31" s="22">
        <v>120</v>
      </c>
      <c r="C31" s="23">
        <f>B31*F20</f>
        <v>0</v>
      </c>
      <c r="D31" s="10"/>
      <c r="E31" s="10"/>
      <c r="F31" s="38"/>
      <c r="G31" s="38"/>
      <c r="H31" s="38"/>
      <c r="I31" s="31"/>
      <c r="J31" s="31"/>
      <c r="K31" s="3"/>
    </row>
    <row r="32" spans="1:11" x14ac:dyDescent="0.25">
      <c r="A32" s="15"/>
      <c r="B32" s="16"/>
      <c r="C32" s="20">
        <f>SUM(C27:C31)</f>
        <v>13440</v>
      </c>
      <c r="D32" s="10"/>
      <c r="E32" s="10"/>
      <c r="F32" s="38"/>
      <c r="G32" s="38"/>
      <c r="H32" s="38"/>
      <c r="I32" s="31"/>
      <c r="J32" s="5"/>
      <c r="K32" s="3"/>
    </row>
    <row r="34" spans="3:3" x14ac:dyDescent="0.25">
      <c r="C34" s="32"/>
    </row>
  </sheetData>
  <mergeCells count="2">
    <mergeCell ref="F31:H31"/>
    <mergeCell ref="F32:H3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B6" sqref="B6"/>
    </sheetView>
  </sheetViews>
  <sheetFormatPr defaultRowHeight="15" x14ac:dyDescent="0.25"/>
  <cols>
    <col min="1" max="1" width="22.7109375" style="40" customWidth="1"/>
    <col min="2" max="2" width="41.7109375" style="40" bestFit="1" customWidth="1"/>
    <col min="3" max="3" width="34.5703125" style="41" customWidth="1"/>
    <col min="4" max="4" width="27.42578125" style="40" customWidth="1"/>
    <col min="5" max="16384" width="9.140625" style="40"/>
  </cols>
  <sheetData>
    <row r="3" spans="1:4" x14ac:dyDescent="0.25">
      <c r="A3" s="45" t="s">
        <v>37</v>
      </c>
      <c r="B3" s="46"/>
      <c r="C3" s="47" t="s">
        <v>36</v>
      </c>
      <c r="D3" s="48" t="s">
        <v>32</v>
      </c>
    </row>
    <row r="4" spans="1:4" ht="30" x14ac:dyDescent="0.25">
      <c r="A4" s="44" t="s">
        <v>41</v>
      </c>
      <c r="B4" s="49" t="s">
        <v>33</v>
      </c>
      <c r="C4" s="42">
        <f>'ATUALIZAÇÃO DO SISTEMA ATUAL'!C20+'ATUALIZAÇÃO DO SISTEMA ATUAL'!B20</f>
        <v>320</v>
      </c>
      <c r="D4" s="43">
        <f>'ATUALIZAÇÃO DO SISTEMA ATUAL'!C32</f>
        <v>33780</v>
      </c>
    </row>
    <row r="5" spans="1:4" ht="45" x14ac:dyDescent="0.25">
      <c r="A5" s="44" t="s">
        <v>41</v>
      </c>
      <c r="B5" s="49" t="s">
        <v>34</v>
      </c>
      <c r="C5" s="42">
        <f>'LOCALIZAÇÃO DE PALLETS'!C20+'LOCALIZAÇÃO DE PALLETS'!B20</f>
        <v>280</v>
      </c>
      <c r="D5" s="43">
        <f>'LOCALIZAÇÃO DE PALLETS'!C32</f>
        <v>29580</v>
      </c>
    </row>
    <row r="6" spans="1:4" ht="39.75" customHeight="1" x14ac:dyDescent="0.25">
      <c r="A6" s="44" t="s">
        <v>42</v>
      </c>
      <c r="B6" s="44" t="s">
        <v>38</v>
      </c>
      <c r="C6" s="42">
        <f>SUPORTE!C20+SUPORTE!B20</f>
        <v>128</v>
      </c>
      <c r="D6" s="43">
        <f>SUPORTE!C32</f>
        <v>13440</v>
      </c>
    </row>
    <row r="7" spans="1:4" ht="45" x14ac:dyDescent="0.25">
      <c r="A7" s="56" t="s">
        <v>43</v>
      </c>
      <c r="B7" s="56" t="s">
        <v>35</v>
      </c>
      <c r="C7" s="57">
        <f>'ATUALIZAÇÃO + LOCALIZAÇÃO'!C20+'ATUALIZAÇÃO + LOCALIZAÇÃO'!B20</f>
        <v>464</v>
      </c>
      <c r="D7" s="58">
        <f>'ATUALIZAÇÃO + LOCALIZAÇÃO'!C32</f>
        <v>48900</v>
      </c>
    </row>
  </sheetData>
  <mergeCells count="1">
    <mergeCell ref="A3:B3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ATUALIZAÇÃO DO SISTEMA ATUAL</vt:lpstr>
      <vt:lpstr>LOCALIZAÇÃO DE PALLETS</vt:lpstr>
      <vt:lpstr>ATUALIZAÇÃO + LOCALIZAÇÃO</vt:lpstr>
      <vt:lpstr>SUPORTE</vt:lpstr>
      <vt:lpstr>RESUMO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2013-01-16T13:10:24Z</dcterms:modified>
</cp:coreProperties>
</file>