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690" windowWidth="19440" windowHeight="742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G107" i="1" l="1"/>
  <c r="H107" i="1" s="1"/>
  <c r="F107" i="1"/>
  <c r="P132" i="1"/>
  <c r="P141" i="1"/>
  <c r="P143" i="1"/>
  <c r="B143" i="1"/>
  <c r="P140" i="1"/>
  <c r="P136" i="1"/>
  <c r="P137" i="1"/>
  <c r="P138" i="1"/>
  <c r="P139" i="1"/>
  <c r="F135" i="1"/>
  <c r="G120" i="1"/>
  <c r="H120" i="1" s="1"/>
  <c r="I120" i="1" s="1"/>
  <c r="F120" i="1"/>
  <c r="G119" i="1"/>
  <c r="H119" i="1" s="1"/>
  <c r="I119" i="1" s="1"/>
  <c r="F119" i="1"/>
  <c r="D118" i="1"/>
  <c r="E118" i="1" s="1"/>
  <c r="F118" i="1" s="1"/>
  <c r="G118" i="1" s="1"/>
  <c r="P121" i="1"/>
  <c r="P116" i="1"/>
  <c r="G117" i="1"/>
  <c r="H117" i="1"/>
  <c r="I117" i="1" s="1"/>
  <c r="J117" i="1" s="1"/>
  <c r="K117" i="1" s="1"/>
  <c r="L117" i="1" s="1"/>
  <c r="M117" i="1" s="1"/>
  <c r="N117" i="1" s="1"/>
  <c r="O117" i="1" s="1"/>
  <c r="F117" i="1"/>
  <c r="P117" i="1" s="1"/>
  <c r="D112" i="1"/>
  <c r="E112" i="1" s="1"/>
  <c r="E109" i="1"/>
  <c r="F109" i="1" s="1"/>
  <c r="G109" i="1" s="1"/>
  <c r="H109" i="1" s="1"/>
  <c r="I109" i="1" s="1"/>
  <c r="J109" i="1" s="1"/>
  <c r="K109" i="1" s="1"/>
  <c r="L109" i="1" s="1"/>
  <c r="M109" i="1" s="1"/>
  <c r="N109" i="1" s="1"/>
  <c r="O109" i="1" s="1"/>
  <c r="D109" i="1"/>
  <c r="P109" i="1" s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P173" i="1" s="1"/>
  <c r="P167" i="1"/>
  <c r="P168" i="1" s="1"/>
  <c r="P170" i="1" s="1"/>
  <c r="P156" i="1"/>
  <c r="P152" i="1"/>
  <c r="P151" i="1"/>
  <c r="P150" i="1"/>
  <c r="P149" i="1"/>
  <c r="P148" i="1"/>
  <c r="P147" i="1"/>
  <c r="P146" i="1"/>
  <c r="P134" i="1"/>
  <c r="P122" i="1"/>
  <c r="P100" i="1"/>
  <c r="P99" i="1"/>
  <c r="P98" i="1"/>
  <c r="P97" i="1"/>
  <c r="P96" i="1"/>
  <c r="P95" i="1"/>
  <c r="P78" i="1"/>
  <c r="P77" i="1"/>
  <c r="P76" i="1"/>
  <c r="P75" i="1"/>
  <c r="P74" i="1"/>
  <c r="P73" i="1"/>
  <c r="P69" i="1"/>
  <c r="P68" i="1"/>
  <c r="P67" i="1"/>
  <c r="P66" i="1"/>
  <c r="P65" i="1"/>
  <c r="O64" i="1"/>
  <c r="M64" i="1"/>
  <c r="L64" i="1"/>
  <c r="K64" i="1"/>
  <c r="J64" i="1"/>
  <c r="I64" i="1"/>
  <c r="H64" i="1"/>
  <c r="G64" i="1"/>
  <c r="F64" i="1"/>
  <c r="E64" i="1"/>
  <c r="D64" i="1"/>
  <c r="C64" i="1"/>
  <c r="P63" i="1"/>
  <c r="P62" i="1"/>
  <c r="P61" i="1"/>
  <c r="O60" i="1"/>
  <c r="M60" i="1"/>
  <c r="L60" i="1"/>
  <c r="K60" i="1"/>
  <c r="J60" i="1"/>
  <c r="I60" i="1"/>
  <c r="H60" i="1"/>
  <c r="G60" i="1"/>
  <c r="F60" i="1"/>
  <c r="E60" i="1"/>
  <c r="D60" i="1"/>
  <c r="C60" i="1"/>
  <c r="B59" i="1"/>
  <c r="B175" i="1" s="1"/>
  <c r="P175" i="1" s="1"/>
  <c r="P57" i="1"/>
  <c r="P56" i="1"/>
  <c r="P55" i="1"/>
  <c r="P54" i="1"/>
  <c r="P53" i="1"/>
  <c r="P50" i="1"/>
  <c r="P49" i="1"/>
  <c r="B48" i="1"/>
  <c r="P48" i="1" s="1"/>
  <c r="P47" i="1"/>
  <c r="P46" i="1"/>
  <c r="B46" i="1"/>
  <c r="P45" i="1"/>
  <c r="P44" i="1"/>
  <c r="P42" i="1"/>
  <c r="P41" i="1"/>
  <c r="P40" i="1"/>
  <c r="P39" i="1"/>
  <c r="P38" i="1"/>
  <c r="P37" i="1"/>
  <c r="P36" i="1"/>
  <c r="P35" i="1"/>
  <c r="B34" i="1"/>
  <c r="P34" i="1" s="1"/>
  <c r="P31" i="1"/>
  <c r="P30" i="1"/>
  <c r="P29" i="1"/>
  <c r="P28" i="1"/>
  <c r="P27" i="1"/>
  <c r="P26" i="1"/>
  <c r="P25" i="1"/>
  <c r="P24" i="1"/>
  <c r="P23" i="1"/>
  <c r="B22" i="1"/>
  <c r="B178" i="1" s="1"/>
  <c r="P178" i="1" s="1"/>
  <c r="P19" i="1"/>
  <c r="P18" i="1"/>
  <c r="P17" i="1"/>
  <c r="P16" i="1"/>
  <c r="P15" i="1"/>
  <c r="P14" i="1"/>
  <c r="P13" i="1"/>
  <c r="P12" i="1"/>
  <c r="P11" i="1"/>
  <c r="P8" i="1"/>
  <c r="B7" i="1"/>
  <c r="P7" i="1" s="1"/>
  <c r="B6" i="1"/>
  <c r="B181" i="1" s="1"/>
  <c r="P181" i="1" s="1"/>
  <c r="B5" i="1"/>
  <c r="B180" i="1" s="1"/>
  <c r="P180" i="1" s="1"/>
  <c r="F112" i="1" l="1"/>
  <c r="G112" i="1" s="1"/>
  <c r="H112" i="1" s="1"/>
  <c r="I112" i="1" s="1"/>
  <c r="J112" i="1" s="1"/>
  <c r="K112" i="1" s="1"/>
  <c r="L112" i="1" s="1"/>
  <c r="M112" i="1" s="1"/>
  <c r="N112" i="1" s="1"/>
  <c r="O112" i="1" s="1"/>
  <c r="P186" i="1"/>
  <c r="P174" i="1"/>
  <c r="G135" i="1"/>
  <c r="H135" i="1" s="1"/>
  <c r="I135" i="1" s="1"/>
  <c r="J135" i="1" s="1"/>
  <c r="K135" i="1" s="1"/>
  <c r="L135" i="1" s="1"/>
  <c r="M135" i="1" s="1"/>
  <c r="N135" i="1" s="1"/>
  <c r="O135" i="1" s="1"/>
  <c r="I107" i="1"/>
  <c r="J107" i="1" s="1"/>
  <c r="K107" i="1" s="1"/>
  <c r="L107" i="1" s="1"/>
  <c r="M107" i="1" s="1"/>
  <c r="N107" i="1" s="1"/>
  <c r="O107" i="1" s="1"/>
  <c r="P107" i="1"/>
  <c r="J120" i="1"/>
  <c r="K120" i="1" s="1"/>
  <c r="L120" i="1" s="1"/>
  <c r="M120" i="1" s="1"/>
  <c r="N120" i="1" s="1"/>
  <c r="O120" i="1" s="1"/>
  <c r="P120" i="1"/>
  <c r="J119" i="1"/>
  <c r="K119" i="1" s="1"/>
  <c r="L119" i="1" s="1"/>
  <c r="M119" i="1" s="1"/>
  <c r="N119" i="1" s="1"/>
  <c r="O119" i="1" s="1"/>
  <c r="P119" i="1"/>
  <c r="H118" i="1"/>
  <c r="I118" i="1" s="1"/>
  <c r="J118" i="1" s="1"/>
  <c r="K118" i="1" s="1"/>
  <c r="L118" i="1" s="1"/>
  <c r="M118" i="1" s="1"/>
  <c r="N118" i="1" s="1"/>
  <c r="O118" i="1" s="1"/>
  <c r="P118" i="1"/>
  <c r="P6" i="1"/>
  <c r="P59" i="1"/>
  <c r="P179" i="1"/>
  <c r="P182" i="1"/>
  <c r="P22" i="1"/>
  <c r="P104" i="1"/>
  <c r="P5" i="1"/>
  <c r="B185" i="1"/>
  <c r="P185" i="1" s="1"/>
  <c r="B60" i="1"/>
  <c r="P60" i="1" s="1"/>
  <c r="B64" i="1"/>
  <c r="P64" i="1" s="1"/>
  <c r="P112" i="1" l="1"/>
  <c r="P153" i="1" s="1"/>
  <c r="R154" i="1" s="1"/>
  <c r="P135" i="1"/>
  <c r="P158" i="1"/>
  <c r="P115" i="1"/>
  <c r="P159" i="1"/>
  <c r="P160" i="1" l="1"/>
  <c r="P157" i="1"/>
</calcChain>
</file>

<file path=xl/sharedStrings.xml><?xml version="1.0" encoding="utf-8"?>
<sst xmlns="http://schemas.openxmlformats.org/spreadsheetml/2006/main" count="198" uniqueCount="173">
  <si>
    <t>SP</t>
  </si>
  <si>
    <t>RJ</t>
  </si>
  <si>
    <t>RS</t>
  </si>
  <si>
    <t>MG</t>
  </si>
  <si>
    <t>PR</t>
  </si>
  <si>
    <t>BA</t>
  </si>
  <si>
    <t>PE</t>
  </si>
  <si>
    <t>PA</t>
  </si>
  <si>
    <t>MS</t>
  </si>
  <si>
    <t>CE</t>
  </si>
  <si>
    <t>DF</t>
  </si>
  <si>
    <t>RO</t>
  </si>
  <si>
    <t>AM</t>
  </si>
  <si>
    <t>LAB + Reserva</t>
  </si>
  <si>
    <t>21 DSUP</t>
  </si>
  <si>
    <t>1 DSUP</t>
  </si>
  <si>
    <t>3 DSUP</t>
  </si>
  <si>
    <t>4 DSUP</t>
  </si>
  <si>
    <t>5 DSUP</t>
  </si>
  <si>
    <t>6 DSUP</t>
  </si>
  <si>
    <t>7 DSUP</t>
  </si>
  <si>
    <t>8 DSUP</t>
  </si>
  <si>
    <t>9 DSUP</t>
  </si>
  <si>
    <t>10 DSUP</t>
  </si>
  <si>
    <t>11 DSUP</t>
  </si>
  <si>
    <t>12 DSUP</t>
  </si>
  <si>
    <t>TOTAL</t>
  </si>
  <si>
    <t>EQUIPAMENTOS SEAL</t>
  </si>
  <si>
    <t>COBERTURA RF</t>
  </si>
  <si>
    <t>CONTROLADOR DE REDE</t>
  </si>
  <si>
    <t>PONTO DE ACESSO</t>
  </si>
  <si>
    <t>POE</t>
  </si>
  <si>
    <t>ANTENA</t>
  </si>
  <si>
    <t>PORTAIS RFID</t>
  </si>
  <si>
    <t>LEITOR RFID, FONTE, CABOS E 4 ANTENAS</t>
  </si>
  <si>
    <t>ESTRUTURA MECANICA PARA PORTAL</t>
  </si>
  <si>
    <t>SINALIZADOR SONORO VISUAL</t>
  </si>
  <si>
    <t>BRIDGE RF</t>
  </si>
  <si>
    <t>MINISWITCH</t>
  </si>
  <si>
    <t>CAIXA DE PROTEÇÃO</t>
  </si>
  <si>
    <t>NOBREAK</t>
  </si>
  <si>
    <t>TERMINAL DE DADOS</t>
  </si>
  <si>
    <t>KIT DE MONTAGEM</t>
  </si>
  <si>
    <t>DISPOSITIVO PARA INVENTÁRIO</t>
  </si>
  <si>
    <t>BATERIA</t>
  </si>
  <si>
    <t>CARREGADOR DE BATERIA</t>
  </si>
  <si>
    <t>TUNEL RFID</t>
  </si>
  <si>
    <t>ESTRUTURA MECANICA PARA TUNEL</t>
  </si>
  <si>
    <t>COLETORES DE DADOS RFID</t>
  </si>
  <si>
    <t>BERÇO DE COMUNICAÇÃO</t>
  </si>
  <si>
    <t>CARREGADOR DE BATERIAS</t>
  </si>
  <si>
    <t>BATERIA ADICIONAL</t>
  </si>
  <si>
    <t>IMPRESSORAS RFID</t>
  </si>
  <si>
    <t>LEITOR HIBRIDO</t>
  </si>
  <si>
    <t>CAMERA IP</t>
  </si>
  <si>
    <t>EQUIPAMENTOS TERCEIROS</t>
  </si>
  <si>
    <t>ESTEIRA TRANSPORTADORA EXTENSIVEL</t>
  </si>
  <si>
    <t>ESTEIRA TRANSPORTADORA ROLETE</t>
  </si>
  <si>
    <t>ESTEIRA TRANSPORTADORA MOTORIZADA</t>
  </si>
  <si>
    <t>BALANÇA ELETRONICA 1000 KG</t>
  </si>
  <si>
    <t>REDE CABEADA</t>
  </si>
  <si>
    <t>SWITCH CISCO 2960 - 24 PORTAS</t>
  </si>
  <si>
    <t xml:space="preserve">GBIC </t>
  </si>
  <si>
    <t>DIO</t>
  </si>
  <si>
    <t>PATCH PANEL</t>
  </si>
  <si>
    <t>FIBRA OPTICA</t>
  </si>
  <si>
    <t>PATCH CORD OPTICO</t>
  </si>
  <si>
    <t>CABO UTP CAT 6</t>
  </si>
  <si>
    <t>ELETRODUTO / ELETROCALHA</t>
  </si>
  <si>
    <t>RACK 44U</t>
  </si>
  <si>
    <t>RACK 8U VENTILADO</t>
  </si>
  <si>
    <t xml:space="preserve">LICENÇA DE USO </t>
  </si>
  <si>
    <t>KAIROS</t>
  </si>
  <si>
    <t>MODULO SGM</t>
  </si>
  <si>
    <t>MODULO WMS</t>
  </si>
  <si>
    <t>MODULO PORTAL WEB</t>
  </si>
  <si>
    <t>MODULO MONITOR DE PROCESSOS</t>
  </si>
  <si>
    <t>MODULO NOC</t>
  </si>
  <si>
    <t>AIR DEFENSE</t>
  </si>
  <si>
    <t>AirDefense Services Platform Appliance Model SV-1252. 1U entry-level appliance for small wireless environments that expect limited growth. Order AC line cord separately. Note: Must add a first-year service program to this product SKU.</t>
  </si>
  <si>
    <t>AirDefense Services Platform Backup Appliance Model SV-1252. Only available to customers who have purchased a primary server appliance of the same type. Order AC line cord. Note: Must add a first-year service program to this product SKU</t>
  </si>
  <si>
    <t>3 Year Service from the Start Service Center Bronze. Includes Comprehensive Coverage. Includes Software Support (technical support and software updates)+A103</t>
  </si>
  <si>
    <t>3 Year Service from the Start Service Center Bronze. Includes Comprehensive Coverage. Includes Software Support (technical support and software updates)</t>
  </si>
  <si>
    <t>AirDefense Enterprise base Wireless Intrusion Prevention license for one (1) sensor. Note: Must add a first-year maintenance/service program to this product SKU.</t>
  </si>
  <si>
    <t>AirDefense Network Assurance Suite license for one (1) sensor. Includes: AP Test, Advanced Forensics, Connectivity Troubleshooting, LiveRF (5 devices) and Spectrum Analysis licenses. Note: Must add a first-year maintenance/service program to this product SKU</t>
  </si>
  <si>
    <t>3 Year Software Support for 1 WIPS sensor license. Includes technical support and software updates for base WIPS license.</t>
  </si>
  <si>
    <t>3 Year Software Support for AirDefense Network Assurance Suite license; price per license. Includes technical support and software updates for AirDefese Network Assurance Suite license</t>
  </si>
  <si>
    <t>AirDefense WLAN Management license for 200 devices.</t>
  </si>
  <si>
    <t>3 Years Software Support for 200 WLAN Mgmt Device licenses. Includes technical support and software updates for WLAN Mgmt license.</t>
  </si>
  <si>
    <t>INSUMOS</t>
  </si>
  <si>
    <t>ETIQUETAS RFID</t>
  </si>
  <si>
    <t>RIBBON</t>
  </si>
  <si>
    <t>EMBALAGENS MADEIRA</t>
  </si>
  <si>
    <t>EMBALAGENS PAPELAO</t>
  </si>
  <si>
    <t>EMBALAGENS PLASTICA</t>
  </si>
  <si>
    <t>PALETES</t>
  </si>
  <si>
    <t>SERVIÇOS</t>
  </si>
  <si>
    <t>SERVIÇOS ESPECIALIZADOS</t>
  </si>
  <si>
    <t>ENGENHARIA DE PROJETOS</t>
  </si>
  <si>
    <t>ENGENHARIA RFID</t>
  </si>
  <si>
    <t>ENGENHARIA DE SOFTWARE</t>
  </si>
  <si>
    <t>IMPLANTAÇÃO</t>
  </si>
  <si>
    <t xml:space="preserve">GERENCIAMENTO DE PROJETOS </t>
  </si>
  <si>
    <t>SERVIÇOS DE TERCEIROS</t>
  </si>
  <si>
    <t>ENGENHARIA EMBALAGENS</t>
  </si>
  <si>
    <t xml:space="preserve">CONSULTORIA LOGÍSTICA </t>
  </si>
  <si>
    <t>OBRAS DE INFRAESTRUTURA P/ REDE RF</t>
  </si>
  <si>
    <t>OBRAS DE INFRAESTRUTURA P/ REDE CABEADA</t>
  </si>
  <si>
    <t>ANALISE DE TRAFEGO DE REDE ENTRE DEPOSITOS E DATACENTER</t>
  </si>
  <si>
    <t>ANALISE DE TRAFEGO DE REDE NOS DEPOSITOS</t>
  </si>
  <si>
    <t>ANALISE DE INTERFERENCIA ELETROMAGNÉTICA</t>
  </si>
  <si>
    <t>IDENTIFICAÇÃO DE POSIÇÕES DE ARMAZENAGEM</t>
  </si>
  <si>
    <t>PLACA DE IDENTIFICAÇÃO DE COLUNAS (67 X 200 mm)</t>
  </si>
  <si>
    <t>PLACA DE IDENTIFICAÇÃO DE ESTANTERIA (50 X 20 mm)</t>
  </si>
  <si>
    <t>PLACA DE IDENTIFICAÇÃO DE RUAS (500 X 400mm)</t>
  </si>
  <si>
    <t>PLACA DE IDENTIFICAÇÃO DE RUAS (400 X 300mm)</t>
  </si>
  <si>
    <t>MÃO DE OBRA DE INSTALAÇÃO</t>
  </si>
  <si>
    <t>SUPORTE TÉCNICO (12 MESES)</t>
  </si>
  <si>
    <t>SUPORTE SEAL</t>
  </si>
  <si>
    <t>ATENDIMENTO TELEFONICO</t>
  </si>
  <si>
    <t>ATENDIMENTO REMOTO</t>
  </si>
  <si>
    <t>ATENDIMENTO ON SITE (CORRETIVA)</t>
  </si>
  <si>
    <t>MANUTENÇÃO PREVENTIVA</t>
  </si>
  <si>
    <t>GERENCIAMENTO DE CONTRATO</t>
  </si>
  <si>
    <t>MANUTENÇÃO EVOLUTIVA DE SOFTWARE</t>
  </si>
  <si>
    <t>SUPORTE TERCEIROS</t>
  </si>
  <si>
    <t>ATENDIMENTO BALANÇAS</t>
  </si>
  <si>
    <t>ATENDIMENTO ESTEIRAS</t>
  </si>
  <si>
    <t>ATENDIMENTO REDE CABEADA</t>
  </si>
  <si>
    <t>EXTENSÃO DE GARANTIA MOTOROLA</t>
  </si>
  <si>
    <t>LEITORES RFID</t>
  </si>
  <si>
    <t>LEITORES HIBRIDOS</t>
  </si>
  <si>
    <t>PONTOS DE ACESSO</t>
  </si>
  <si>
    <t>COLETOR DE DADOS</t>
  </si>
  <si>
    <t>EXTENSÃO DE GARANTIA SEAL</t>
  </si>
  <si>
    <t>IMPRESSORA RFID</t>
  </si>
  <si>
    <t>HH (R$)</t>
  </si>
  <si>
    <t>ENGENHEIRO</t>
  </si>
  <si>
    <t>DESENVOLVEDOR</t>
  </si>
  <si>
    <t>GERENTE DE PROJETOS</t>
  </si>
  <si>
    <t>CONSULTOR RFID</t>
  </si>
  <si>
    <t>CONSULTOR LOGISTICA</t>
  </si>
  <si>
    <t>CONSULTOR ENG. EMBALAGEM</t>
  </si>
  <si>
    <t>CONSULTOR IMPLANTAÇÃO</t>
  </si>
  <si>
    <t>SUPORTE TECNICO</t>
  </si>
  <si>
    <t>GERENTE DE CONTRATO</t>
  </si>
  <si>
    <t>BALANÇA DINAMICA 50 KG</t>
  </si>
  <si>
    <t>Site Survey Rede Cabeada</t>
  </si>
  <si>
    <t>Site Survey Rede Sem Fio</t>
  </si>
  <si>
    <t>Supervisão</t>
  </si>
  <si>
    <t>Instalação</t>
  </si>
  <si>
    <t>Configuração e Ativação</t>
  </si>
  <si>
    <t>Site Survey RFID - Materiais</t>
  </si>
  <si>
    <t>Site Survey RFID - Equipamentos</t>
  </si>
  <si>
    <t>Surpervisão</t>
  </si>
  <si>
    <t>Instalação Rede Cabeada</t>
  </si>
  <si>
    <t>Instalação Rede Sem Fio</t>
  </si>
  <si>
    <t>Treinamento Técnico</t>
  </si>
  <si>
    <t>Treinamento Operacional</t>
  </si>
  <si>
    <t>Operação Inicial Asssitida</t>
  </si>
  <si>
    <t>Testes Integrados</t>
  </si>
  <si>
    <t>Stress Test</t>
  </si>
  <si>
    <t>Especificação Funcional</t>
  </si>
  <si>
    <t>Modelagem de Dados</t>
  </si>
  <si>
    <t xml:space="preserve">Construção </t>
  </si>
  <si>
    <t>Ambiente de Homologação</t>
  </si>
  <si>
    <t>Homologação</t>
  </si>
  <si>
    <t>Documentação</t>
  </si>
  <si>
    <t>Documentação / Manual</t>
  </si>
  <si>
    <t>Montagem de Ambiente de Produção</t>
  </si>
  <si>
    <t>US$ 20.000</t>
  </si>
  <si>
    <t>US$ 5000</t>
  </si>
  <si>
    <t>inserir hh para air 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</si>
</sst>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 wrapText="1"/>
    </xf>
    <xf numFmtId="164" fontId="4" fillId="0" borderId="3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164" fontId="4" fillId="4" borderId="3" xfId="1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1" fontId="4" fillId="4" borderId="3" xfId="0" applyNumberFormat="1" applyFont="1" applyFill="1" applyBorder="1" applyAlignment="1">
      <alignment vertical="center"/>
    </xf>
    <xf numFmtId="0" fontId="7" fillId="4" borderId="3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/>
    </xf>
    <xf numFmtId="164" fontId="4" fillId="0" borderId="0" xfId="1" applyNumberFormat="1" applyFont="1" applyBorder="1" applyAlignment="1">
      <alignment horizontal="center" vertical="center"/>
    </xf>
    <xf numFmtId="0" fontId="4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8" fillId="0" borderId="3" xfId="0" applyFont="1" applyBorder="1" applyAlignment="1">
      <alignment wrapText="1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3" borderId="3" xfId="0" applyFont="1" applyFill="1" applyBorder="1" applyAlignment="1">
      <alignment wrapText="1"/>
    </xf>
    <xf numFmtId="0" fontId="5" fillId="2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164" fontId="4" fillId="0" borderId="3" xfId="1" applyNumberFormat="1" applyFont="1" applyBorder="1" applyAlignment="1">
      <alignment vertical="center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64" fontId="6" fillId="0" borderId="0" xfId="0" applyNumberFormat="1" applyFont="1" applyAlignment="1">
      <alignment vertical="center"/>
    </xf>
    <xf numFmtId="0" fontId="6" fillId="0" borderId="0" xfId="0" applyFont="1" applyBorder="1" applyAlignment="1">
      <alignment vertical="center" wrapText="1"/>
    </xf>
    <xf numFmtId="164" fontId="6" fillId="0" borderId="0" xfId="1" applyNumberFormat="1" applyFont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164" fontId="9" fillId="0" borderId="3" xfId="1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0" fillId="3" borderId="3" xfId="0" applyFont="1" applyFill="1" applyBorder="1" applyAlignment="1">
      <alignment vertical="center" wrapText="1"/>
    </xf>
    <xf numFmtId="164" fontId="9" fillId="3" borderId="3" xfId="1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9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/>
    </xf>
    <xf numFmtId="164" fontId="4" fillId="3" borderId="3" xfId="1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" fontId="4" fillId="3" borderId="3" xfId="0" applyNumberFormat="1" applyFont="1" applyFill="1" applyBorder="1" applyAlignment="1">
      <alignment vertical="center"/>
    </xf>
    <xf numFmtId="0" fontId="7" fillId="3" borderId="3" xfId="0" applyFont="1" applyFill="1" applyBorder="1" applyAlignment="1">
      <alignment vertical="center" wrapText="1"/>
    </xf>
    <xf numFmtId="0" fontId="10" fillId="3" borderId="5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vertical="center" wrapText="1"/>
    </xf>
    <xf numFmtId="164" fontId="9" fillId="3" borderId="3" xfId="0" applyNumberFormat="1" applyFont="1" applyFill="1" applyBorder="1" applyAlignment="1">
      <alignment vertical="center" wrapText="1"/>
    </xf>
    <xf numFmtId="0" fontId="9" fillId="3" borderId="0" xfId="0" applyFont="1" applyFill="1" applyAlignment="1">
      <alignment horizontal="center" vertical="center"/>
    </xf>
    <xf numFmtId="0" fontId="4" fillId="4" borderId="3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164" fontId="9" fillId="4" borderId="3" xfId="1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vertical="center"/>
    </xf>
    <xf numFmtId="164" fontId="6" fillId="4" borderId="0" xfId="1" applyNumberFormat="1" applyFont="1" applyFill="1" applyBorder="1" applyAlignment="1">
      <alignment horizontal="center" vertical="center"/>
    </xf>
    <xf numFmtId="0" fontId="9" fillId="4" borderId="3" xfId="0" applyFont="1" applyFill="1" applyBorder="1" applyAlignment="1">
      <alignment vertical="center" wrapText="1"/>
    </xf>
    <xf numFmtId="0" fontId="9" fillId="4" borderId="0" xfId="0" applyFont="1" applyFill="1" applyAlignment="1">
      <alignment vertical="center" wrapText="1"/>
    </xf>
    <xf numFmtId="164" fontId="9" fillId="4" borderId="3" xfId="0" applyNumberFormat="1" applyFont="1" applyFill="1" applyBorder="1" applyAlignment="1">
      <alignment vertical="center" wrapText="1"/>
    </xf>
    <xf numFmtId="0" fontId="9" fillId="4" borderId="0" xfId="0" applyFont="1" applyFill="1" applyAlignment="1">
      <alignment vertical="center"/>
    </xf>
    <xf numFmtId="0" fontId="3" fillId="4" borderId="3" xfId="0" applyFont="1" applyFill="1" applyBorder="1" applyAlignment="1">
      <alignment vertical="center" wrapText="1"/>
    </xf>
    <xf numFmtId="164" fontId="9" fillId="3" borderId="0" xfId="0" applyNumberFormat="1" applyFont="1" applyFill="1" applyAlignment="1">
      <alignment vertical="center"/>
    </xf>
    <xf numFmtId="164" fontId="4" fillId="5" borderId="3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7" fillId="5" borderId="3" xfId="0" applyFont="1" applyFill="1" applyBorder="1" applyAlignment="1">
      <alignment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tabSelected="1" topLeftCell="A120" workbookViewId="0">
      <selection activeCell="C135" sqref="C135"/>
    </sheetView>
  </sheetViews>
  <sheetFormatPr defaultRowHeight="12.75" x14ac:dyDescent="0.25"/>
  <cols>
    <col min="1" max="1" width="47.5703125" style="51" customWidth="1"/>
    <col min="2" max="2" width="9" style="9" customWidth="1"/>
    <col min="3" max="14" width="7.28515625" style="9" customWidth="1"/>
    <col min="15" max="15" width="6.7109375" style="9" bestFit="1" customWidth="1"/>
    <col min="16" max="16" width="8.140625" style="52" customWidth="1"/>
    <col min="17" max="16384" width="9.140625" style="9"/>
  </cols>
  <sheetData>
    <row r="1" spans="1:16" s="3" customFormat="1" x14ac:dyDescent="0.25">
      <c r="A1" s="1"/>
      <c r="B1" s="72" t="s"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/>
    </row>
    <row r="2" spans="1:16" s="3" customFormat="1" ht="25.5" x14ac:dyDescent="0.25">
      <c r="A2" s="4"/>
      <c r="B2" s="7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/>
      <c r="O2" s="2" t="s">
        <v>25</v>
      </c>
      <c r="P2" s="2" t="s">
        <v>26</v>
      </c>
    </row>
    <row r="3" spans="1:16" s="3" customFormat="1" x14ac:dyDescent="0.25">
      <c r="A3" s="5" t="s">
        <v>27</v>
      </c>
      <c r="B3" s="73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7" t="s">
        <v>28</v>
      </c>
      <c r="B4" s="14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25">
      <c r="A5" s="10" t="s">
        <v>29</v>
      </c>
      <c r="B5" s="14">
        <f>2+2</f>
        <v>4</v>
      </c>
      <c r="C5" s="8">
        <v>2</v>
      </c>
      <c r="D5" s="8">
        <v>2</v>
      </c>
      <c r="E5" s="8">
        <v>2</v>
      </c>
      <c r="F5" s="8">
        <v>2</v>
      </c>
      <c r="G5" s="8">
        <v>2</v>
      </c>
      <c r="H5" s="8">
        <v>2</v>
      </c>
      <c r="I5" s="8">
        <v>2</v>
      </c>
      <c r="J5" s="8">
        <v>2</v>
      </c>
      <c r="K5" s="8">
        <v>2</v>
      </c>
      <c r="L5" s="8">
        <v>2</v>
      </c>
      <c r="M5" s="8">
        <v>2</v>
      </c>
      <c r="N5" s="8">
        <v>2</v>
      </c>
      <c r="O5" s="8">
        <v>2</v>
      </c>
      <c r="P5" s="8">
        <f t="shared" ref="P5:P8" si="0">SUM(B5:O5)</f>
        <v>30</v>
      </c>
    </row>
    <row r="6" spans="1:16" x14ac:dyDescent="0.25">
      <c r="A6" s="10" t="s">
        <v>30</v>
      </c>
      <c r="B6" s="14">
        <f>2+4</f>
        <v>6</v>
      </c>
      <c r="C6" s="8">
        <v>15</v>
      </c>
      <c r="D6" s="8">
        <v>20</v>
      </c>
      <c r="E6" s="8">
        <v>10</v>
      </c>
      <c r="F6" s="8">
        <v>10</v>
      </c>
      <c r="G6" s="8">
        <v>10</v>
      </c>
      <c r="H6" s="8">
        <v>10</v>
      </c>
      <c r="I6" s="8">
        <v>10</v>
      </c>
      <c r="J6" s="8">
        <v>10</v>
      </c>
      <c r="K6" s="8">
        <v>10</v>
      </c>
      <c r="L6" s="8">
        <v>10</v>
      </c>
      <c r="M6" s="8">
        <v>10</v>
      </c>
      <c r="N6" s="8">
        <v>10</v>
      </c>
      <c r="O6" s="8">
        <v>10</v>
      </c>
      <c r="P6" s="8">
        <f t="shared" si="0"/>
        <v>151</v>
      </c>
    </row>
    <row r="7" spans="1:16" x14ac:dyDescent="0.25">
      <c r="A7" s="10" t="s">
        <v>31</v>
      </c>
      <c r="B7" s="14">
        <f>2+4</f>
        <v>6</v>
      </c>
      <c r="C7" s="8">
        <v>15</v>
      </c>
      <c r="D7" s="8">
        <v>20</v>
      </c>
      <c r="E7" s="8">
        <v>10</v>
      </c>
      <c r="F7" s="8">
        <v>10</v>
      </c>
      <c r="G7" s="8">
        <v>10</v>
      </c>
      <c r="H7" s="8">
        <v>10</v>
      </c>
      <c r="I7" s="8">
        <v>10</v>
      </c>
      <c r="J7" s="8">
        <v>10</v>
      </c>
      <c r="K7" s="8">
        <v>10</v>
      </c>
      <c r="L7" s="8">
        <v>10</v>
      </c>
      <c r="M7" s="8">
        <v>10</v>
      </c>
      <c r="N7" s="8">
        <v>10</v>
      </c>
      <c r="O7" s="8">
        <v>10</v>
      </c>
      <c r="P7" s="8">
        <f t="shared" si="0"/>
        <v>151</v>
      </c>
    </row>
    <row r="8" spans="1:16" x14ac:dyDescent="0.25">
      <c r="A8" s="10" t="s">
        <v>32</v>
      </c>
      <c r="B8" s="14">
        <v>12</v>
      </c>
      <c r="C8" s="8">
        <v>60</v>
      </c>
      <c r="D8" s="8">
        <v>80</v>
      </c>
      <c r="E8" s="8">
        <v>20</v>
      </c>
      <c r="F8" s="8">
        <v>20</v>
      </c>
      <c r="G8" s="8">
        <v>20</v>
      </c>
      <c r="H8" s="8">
        <v>20</v>
      </c>
      <c r="I8" s="8">
        <v>20</v>
      </c>
      <c r="J8" s="8">
        <v>20</v>
      </c>
      <c r="K8" s="8">
        <v>20</v>
      </c>
      <c r="L8" s="8">
        <v>20</v>
      </c>
      <c r="M8" s="8">
        <v>20</v>
      </c>
      <c r="N8" s="8">
        <v>20</v>
      </c>
      <c r="O8" s="8">
        <v>20</v>
      </c>
      <c r="P8" s="8">
        <f t="shared" si="0"/>
        <v>372</v>
      </c>
    </row>
    <row r="9" spans="1:16" x14ac:dyDescent="0.25">
      <c r="A9" s="7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</row>
    <row r="10" spans="1:16" x14ac:dyDescent="0.25">
      <c r="A10" s="7" t="s">
        <v>33</v>
      </c>
      <c r="B10" s="14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10" t="s">
        <v>34</v>
      </c>
      <c r="B11" s="14">
        <v>4</v>
      </c>
      <c r="C11" s="8">
        <v>2</v>
      </c>
      <c r="D11" s="8">
        <v>2</v>
      </c>
      <c r="E11" s="8">
        <v>2</v>
      </c>
      <c r="F11" s="8">
        <v>2</v>
      </c>
      <c r="G11" s="8">
        <v>2</v>
      </c>
      <c r="H11" s="8">
        <v>2</v>
      </c>
      <c r="I11" s="8">
        <v>2</v>
      </c>
      <c r="J11" s="8">
        <v>2</v>
      </c>
      <c r="K11" s="8">
        <v>2</v>
      </c>
      <c r="L11" s="8">
        <v>2</v>
      </c>
      <c r="M11" s="8">
        <v>2</v>
      </c>
      <c r="N11" s="8">
        <v>2</v>
      </c>
      <c r="O11" s="8">
        <v>2</v>
      </c>
      <c r="P11" s="8">
        <f t="shared" ref="P11:P19" si="1">SUM(B11:O11)</f>
        <v>30</v>
      </c>
    </row>
    <row r="12" spans="1:16" x14ac:dyDescent="0.25">
      <c r="A12" s="10" t="s">
        <v>35</v>
      </c>
      <c r="B12" s="14">
        <v>1</v>
      </c>
      <c r="C12" s="8">
        <v>2</v>
      </c>
      <c r="D12" s="8">
        <v>2</v>
      </c>
      <c r="E12" s="8">
        <v>2</v>
      </c>
      <c r="F12" s="8">
        <v>2</v>
      </c>
      <c r="G12" s="8">
        <v>2</v>
      </c>
      <c r="H12" s="8">
        <v>2</v>
      </c>
      <c r="I12" s="8">
        <v>2</v>
      </c>
      <c r="J12" s="8">
        <v>2</v>
      </c>
      <c r="K12" s="8">
        <v>2</v>
      </c>
      <c r="L12" s="8">
        <v>2</v>
      </c>
      <c r="M12" s="8">
        <v>2</v>
      </c>
      <c r="N12" s="8">
        <v>2</v>
      </c>
      <c r="O12" s="8">
        <v>2</v>
      </c>
      <c r="P12" s="8">
        <f t="shared" si="1"/>
        <v>27</v>
      </c>
    </row>
    <row r="13" spans="1:16" x14ac:dyDescent="0.25">
      <c r="A13" s="10" t="s">
        <v>36</v>
      </c>
      <c r="B13" s="14">
        <v>1</v>
      </c>
      <c r="C13" s="8">
        <v>2</v>
      </c>
      <c r="D13" s="8">
        <v>2</v>
      </c>
      <c r="E13" s="8">
        <v>2</v>
      </c>
      <c r="F13" s="8">
        <v>2</v>
      </c>
      <c r="G13" s="8">
        <v>2</v>
      </c>
      <c r="H13" s="8">
        <v>2</v>
      </c>
      <c r="I13" s="8">
        <v>2</v>
      </c>
      <c r="J13" s="8">
        <v>2</v>
      </c>
      <c r="K13" s="8">
        <v>2</v>
      </c>
      <c r="L13" s="8">
        <v>2</v>
      </c>
      <c r="M13" s="8">
        <v>2</v>
      </c>
      <c r="N13" s="8">
        <v>2</v>
      </c>
      <c r="O13" s="8">
        <v>2</v>
      </c>
      <c r="P13" s="8">
        <f t="shared" si="1"/>
        <v>27</v>
      </c>
    </row>
    <row r="14" spans="1:16" x14ac:dyDescent="0.25">
      <c r="A14" s="10" t="s">
        <v>37</v>
      </c>
      <c r="B14" s="14">
        <v>2</v>
      </c>
      <c r="C14" s="8">
        <v>2</v>
      </c>
      <c r="D14" s="8">
        <v>2</v>
      </c>
      <c r="E14" s="8">
        <v>2</v>
      </c>
      <c r="F14" s="8">
        <v>2</v>
      </c>
      <c r="G14" s="8">
        <v>2</v>
      </c>
      <c r="H14" s="8">
        <v>2</v>
      </c>
      <c r="I14" s="8">
        <v>2</v>
      </c>
      <c r="J14" s="8">
        <v>2</v>
      </c>
      <c r="K14" s="8">
        <v>2</v>
      </c>
      <c r="L14" s="8">
        <v>2</v>
      </c>
      <c r="M14" s="8">
        <v>2</v>
      </c>
      <c r="N14" s="8">
        <v>2</v>
      </c>
      <c r="O14" s="8">
        <v>2</v>
      </c>
      <c r="P14" s="8">
        <f t="shared" si="1"/>
        <v>28</v>
      </c>
    </row>
    <row r="15" spans="1:16" x14ac:dyDescent="0.25">
      <c r="A15" s="10" t="s">
        <v>38</v>
      </c>
      <c r="B15" s="14">
        <v>2</v>
      </c>
      <c r="C15" s="8">
        <v>2</v>
      </c>
      <c r="D15" s="8">
        <v>2</v>
      </c>
      <c r="E15" s="8">
        <v>2</v>
      </c>
      <c r="F15" s="8">
        <v>2</v>
      </c>
      <c r="G15" s="8">
        <v>2</v>
      </c>
      <c r="H15" s="8">
        <v>2</v>
      </c>
      <c r="I15" s="8">
        <v>2</v>
      </c>
      <c r="J15" s="8">
        <v>2</v>
      </c>
      <c r="K15" s="8">
        <v>2</v>
      </c>
      <c r="L15" s="8">
        <v>2</v>
      </c>
      <c r="M15" s="8">
        <v>2</v>
      </c>
      <c r="N15" s="8">
        <v>2</v>
      </c>
      <c r="O15" s="8">
        <v>2</v>
      </c>
      <c r="P15" s="8">
        <f t="shared" si="1"/>
        <v>28</v>
      </c>
    </row>
    <row r="16" spans="1:16" x14ac:dyDescent="0.25">
      <c r="A16" s="10" t="s">
        <v>39</v>
      </c>
      <c r="B16" s="14">
        <v>2</v>
      </c>
      <c r="C16" s="8">
        <v>2</v>
      </c>
      <c r="D16" s="8">
        <v>2</v>
      </c>
      <c r="E16" s="8">
        <v>2</v>
      </c>
      <c r="F16" s="8">
        <v>2</v>
      </c>
      <c r="G16" s="8">
        <v>2</v>
      </c>
      <c r="H16" s="8">
        <v>2</v>
      </c>
      <c r="I16" s="8">
        <v>2</v>
      </c>
      <c r="J16" s="8">
        <v>2</v>
      </c>
      <c r="K16" s="8">
        <v>2</v>
      </c>
      <c r="L16" s="8">
        <v>2</v>
      </c>
      <c r="M16" s="8">
        <v>2</v>
      </c>
      <c r="N16" s="8">
        <v>2</v>
      </c>
      <c r="O16" s="8">
        <v>2</v>
      </c>
      <c r="P16" s="8">
        <f t="shared" si="1"/>
        <v>28</v>
      </c>
    </row>
    <row r="17" spans="1:16" x14ac:dyDescent="0.25">
      <c r="A17" s="10" t="s">
        <v>40</v>
      </c>
      <c r="B17" s="14">
        <v>2</v>
      </c>
      <c r="C17" s="8">
        <v>2</v>
      </c>
      <c r="D17" s="8">
        <v>2</v>
      </c>
      <c r="E17" s="8">
        <v>2</v>
      </c>
      <c r="F17" s="8">
        <v>2</v>
      </c>
      <c r="G17" s="8">
        <v>2</v>
      </c>
      <c r="H17" s="8">
        <v>2</v>
      </c>
      <c r="I17" s="8">
        <v>2</v>
      </c>
      <c r="J17" s="8">
        <v>2</v>
      </c>
      <c r="K17" s="8">
        <v>2</v>
      </c>
      <c r="L17" s="8">
        <v>2</v>
      </c>
      <c r="M17" s="8">
        <v>2</v>
      </c>
      <c r="N17" s="8">
        <v>2</v>
      </c>
      <c r="O17" s="8">
        <v>2</v>
      </c>
      <c r="P17" s="8">
        <f t="shared" si="1"/>
        <v>28</v>
      </c>
    </row>
    <row r="18" spans="1:16" x14ac:dyDescent="0.25">
      <c r="A18" s="10" t="s">
        <v>41</v>
      </c>
      <c r="B18" s="14">
        <v>1</v>
      </c>
      <c r="C18" s="8">
        <v>2</v>
      </c>
      <c r="D18" s="8">
        <v>2</v>
      </c>
      <c r="E18" s="8">
        <v>2</v>
      </c>
      <c r="F18" s="8">
        <v>2</v>
      </c>
      <c r="G18" s="8">
        <v>2</v>
      </c>
      <c r="H18" s="8">
        <v>2</v>
      </c>
      <c r="I18" s="8">
        <v>2</v>
      </c>
      <c r="J18" s="8">
        <v>2</v>
      </c>
      <c r="K18" s="8">
        <v>2</v>
      </c>
      <c r="L18" s="8">
        <v>2</v>
      </c>
      <c r="M18" s="8">
        <v>2</v>
      </c>
      <c r="N18" s="8">
        <v>2</v>
      </c>
      <c r="O18" s="8">
        <v>2</v>
      </c>
      <c r="P18" s="8">
        <f t="shared" si="1"/>
        <v>27</v>
      </c>
    </row>
    <row r="19" spans="1:16" x14ac:dyDescent="0.25">
      <c r="A19" s="10" t="s">
        <v>42</v>
      </c>
      <c r="B19" s="14">
        <v>1</v>
      </c>
      <c r="C19" s="8">
        <v>2</v>
      </c>
      <c r="D19" s="8">
        <v>2</v>
      </c>
      <c r="E19" s="8">
        <v>2</v>
      </c>
      <c r="F19" s="8">
        <v>2</v>
      </c>
      <c r="G19" s="8">
        <v>2</v>
      </c>
      <c r="H19" s="8">
        <v>2</v>
      </c>
      <c r="I19" s="8">
        <v>2</v>
      </c>
      <c r="J19" s="8">
        <v>2</v>
      </c>
      <c r="K19" s="8">
        <v>2</v>
      </c>
      <c r="L19" s="8">
        <v>2</v>
      </c>
      <c r="M19" s="8">
        <v>2</v>
      </c>
      <c r="N19" s="8">
        <v>2</v>
      </c>
      <c r="O19" s="8">
        <v>2</v>
      </c>
      <c r="P19" s="8">
        <f t="shared" si="1"/>
        <v>27</v>
      </c>
    </row>
    <row r="20" spans="1:16" x14ac:dyDescent="0.25">
      <c r="A20" s="7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x14ac:dyDescent="0.25">
      <c r="A21" s="7" t="s">
        <v>43</v>
      </c>
      <c r="B21" s="14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10" t="s">
        <v>34</v>
      </c>
      <c r="B22" s="14">
        <f>1+1</f>
        <v>2</v>
      </c>
      <c r="C22" s="8">
        <v>2</v>
      </c>
      <c r="D22" s="8">
        <v>2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>
        <f t="shared" ref="P22:P31" si="2">SUM(B22:O22)</f>
        <v>17</v>
      </c>
    </row>
    <row r="23" spans="1:16" x14ac:dyDescent="0.25">
      <c r="A23" s="10" t="s">
        <v>35</v>
      </c>
      <c r="B23" s="14">
        <v>1</v>
      </c>
      <c r="C23" s="8">
        <v>2</v>
      </c>
      <c r="D23" s="8">
        <v>2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f t="shared" si="2"/>
        <v>16</v>
      </c>
    </row>
    <row r="24" spans="1:16" x14ac:dyDescent="0.25">
      <c r="A24" s="10" t="s">
        <v>36</v>
      </c>
      <c r="B24" s="14">
        <v>1</v>
      </c>
      <c r="C24" s="8">
        <v>2</v>
      </c>
      <c r="D24" s="8">
        <v>2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f t="shared" si="2"/>
        <v>16</v>
      </c>
    </row>
    <row r="25" spans="1:16" x14ac:dyDescent="0.25">
      <c r="A25" s="10" t="s">
        <v>37</v>
      </c>
      <c r="B25" s="14">
        <v>1</v>
      </c>
      <c r="C25" s="8">
        <v>2</v>
      </c>
      <c r="D25" s="8">
        <v>2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f t="shared" si="2"/>
        <v>16</v>
      </c>
    </row>
    <row r="26" spans="1:16" x14ac:dyDescent="0.25">
      <c r="A26" s="10" t="s">
        <v>44</v>
      </c>
      <c r="B26" s="14">
        <v>1</v>
      </c>
      <c r="C26" s="8">
        <v>2</v>
      </c>
      <c r="D26" s="8">
        <v>2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f t="shared" si="2"/>
        <v>16</v>
      </c>
    </row>
    <row r="27" spans="1:16" x14ac:dyDescent="0.25">
      <c r="A27" s="10" t="s">
        <v>38</v>
      </c>
      <c r="B27" s="14">
        <v>1</v>
      </c>
      <c r="C27" s="8">
        <v>2</v>
      </c>
      <c r="D27" s="8">
        <v>2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f t="shared" si="2"/>
        <v>16</v>
      </c>
    </row>
    <row r="28" spans="1:16" x14ac:dyDescent="0.25">
      <c r="A28" s="10" t="s">
        <v>39</v>
      </c>
      <c r="B28" s="14">
        <v>1</v>
      </c>
      <c r="C28" s="8">
        <v>2</v>
      </c>
      <c r="D28" s="8">
        <v>2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f t="shared" si="2"/>
        <v>16</v>
      </c>
    </row>
    <row r="29" spans="1:16" x14ac:dyDescent="0.25">
      <c r="A29" s="10" t="s">
        <v>45</v>
      </c>
      <c r="B29" s="14">
        <v>1</v>
      </c>
      <c r="C29" s="8">
        <v>2</v>
      </c>
      <c r="D29" s="8">
        <v>2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f t="shared" si="2"/>
        <v>16</v>
      </c>
    </row>
    <row r="30" spans="1:16" x14ac:dyDescent="0.25">
      <c r="A30" s="10" t="s">
        <v>41</v>
      </c>
      <c r="B30" s="14">
        <v>1</v>
      </c>
      <c r="C30" s="8">
        <v>2</v>
      </c>
      <c r="D30" s="8">
        <v>2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f t="shared" si="2"/>
        <v>16</v>
      </c>
    </row>
    <row r="31" spans="1:16" x14ac:dyDescent="0.25">
      <c r="A31" s="10" t="s">
        <v>42</v>
      </c>
      <c r="B31" s="14">
        <v>1</v>
      </c>
      <c r="C31" s="8">
        <v>2</v>
      </c>
      <c r="D31" s="8">
        <v>2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f t="shared" si="2"/>
        <v>16</v>
      </c>
    </row>
    <row r="32" spans="1:16" x14ac:dyDescent="0.25">
      <c r="A32" s="10"/>
      <c r="B32" s="14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x14ac:dyDescent="0.25">
      <c r="A33" s="7" t="s">
        <v>46</v>
      </c>
      <c r="B33" s="14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x14ac:dyDescent="0.25">
      <c r="A34" s="10" t="s">
        <v>34</v>
      </c>
      <c r="B34" s="14">
        <f>1+1</f>
        <v>2</v>
      </c>
      <c r="C34" s="8">
        <v>2</v>
      </c>
      <c r="D34" s="8">
        <v>2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f t="shared" ref="P34:P50" si="3">SUM(B34:O34)</f>
        <v>17</v>
      </c>
    </row>
    <row r="35" spans="1:16" x14ac:dyDescent="0.25">
      <c r="A35" s="10" t="s">
        <v>47</v>
      </c>
      <c r="B35" s="14">
        <v>1</v>
      </c>
      <c r="C35" s="8">
        <v>2</v>
      </c>
      <c r="D35" s="8">
        <v>2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f t="shared" si="3"/>
        <v>16</v>
      </c>
    </row>
    <row r="36" spans="1:16" x14ac:dyDescent="0.25">
      <c r="A36" s="10" t="s">
        <v>36</v>
      </c>
      <c r="B36" s="14">
        <v>1</v>
      </c>
      <c r="C36" s="8">
        <v>2</v>
      </c>
      <c r="D36" s="8">
        <v>2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f t="shared" si="3"/>
        <v>16</v>
      </c>
    </row>
    <row r="37" spans="1:16" x14ac:dyDescent="0.25">
      <c r="A37" s="10" t="s">
        <v>37</v>
      </c>
      <c r="B37" s="14">
        <v>1</v>
      </c>
      <c r="C37" s="8">
        <v>2</v>
      </c>
      <c r="D37" s="8">
        <v>2</v>
      </c>
      <c r="E37" s="8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f t="shared" si="3"/>
        <v>16</v>
      </c>
    </row>
    <row r="38" spans="1:16" x14ac:dyDescent="0.25">
      <c r="A38" s="10" t="s">
        <v>38</v>
      </c>
      <c r="B38" s="14">
        <v>1</v>
      </c>
      <c r="C38" s="8">
        <v>2</v>
      </c>
      <c r="D38" s="8">
        <v>2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f t="shared" si="3"/>
        <v>16</v>
      </c>
    </row>
    <row r="39" spans="1:16" x14ac:dyDescent="0.25">
      <c r="A39" s="10" t="s">
        <v>39</v>
      </c>
      <c r="B39" s="14">
        <v>1</v>
      </c>
      <c r="C39" s="8">
        <v>2</v>
      </c>
      <c r="D39" s="8">
        <v>2</v>
      </c>
      <c r="E39" s="8">
        <v>1</v>
      </c>
      <c r="F39" s="8">
        <v>1</v>
      </c>
      <c r="G39" s="8">
        <v>1</v>
      </c>
      <c r="H39" s="8">
        <v>1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8">
        <v>1</v>
      </c>
      <c r="O39" s="8">
        <v>1</v>
      </c>
      <c r="P39" s="8">
        <f t="shared" si="3"/>
        <v>16</v>
      </c>
    </row>
    <row r="40" spans="1:16" x14ac:dyDescent="0.25">
      <c r="A40" s="10" t="s">
        <v>40</v>
      </c>
      <c r="B40" s="14">
        <v>1</v>
      </c>
      <c r="C40" s="8">
        <v>2</v>
      </c>
      <c r="D40" s="8">
        <v>2</v>
      </c>
      <c r="E40" s="8">
        <v>1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f t="shared" si="3"/>
        <v>16</v>
      </c>
    </row>
    <row r="41" spans="1:16" x14ac:dyDescent="0.25">
      <c r="A41" s="10" t="s">
        <v>41</v>
      </c>
      <c r="B41" s="14">
        <v>1</v>
      </c>
      <c r="C41" s="8">
        <v>2</v>
      </c>
      <c r="D41" s="8">
        <v>2</v>
      </c>
      <c r="E41" s="8">
        <v>1</v>
      </c>
      <c r="F41" s="8">
        <v>1</v>
      </c>
      <c r="G41" s="8">
        <v>1</v>
      </c>
      <c r="H41" s="8">
        <v>1</v>
      </c>
      <c r="I41" s="8">
        <v>1</v>
      </c>
      <c r="J41" s="8">
        <v>1</v>
      </c>
      <c r="K41" s="8">
        <v>1</v>
      </c>
      <c r="L41" s="8">
        <v>1</v>
      </c>
      <c r="M41" s="8">
        <v>1</v>
      </c>
      <c r="N41" s="8">
        <v>1</v>
      </c>
      <c r="O41" s="8">
        <v>1</v>
      </c>
      <c r="P41" s="8">
        <f t="shared" si="3"/>
        <v>16</v>
      </c>
    </row>
    <row r="42" spans="1:16" x14ac:dyDescent="0.25">
      <c r="A42" s="10" t="s">
        <v>42</v>
      </c>
      <c r="B42" s="14">
        <v>1</v>
      </c>
      <c r="C42" s="8">
        <v>2</v>
      </c>
      <c r="D42" s="8">
        <v>2</v>
      </c>
      <c r="E42" s="8">
        <v>1</v>
      </c>
      <c r="F42" s="8">
        <v>1</v>
      </c>
      <c r="G42" s="8">
        <v>1</v>
      </c>
      <c r="H42" s="8">
        <v>1</v>
      </c>
      <c r="I42" s="8">
        <v>1</v>
      </c>
      <c r="J42" s="8">
        <v>1</v>
      </c>
      <c r="K42" s="8">
        <v>1</v>
      </c>
      <c r="L42" s="8">
        <v>1</v>
      </c>
      <c r="M42" s="8">
        <v>1</v>
      </c>
      <c r="N42" s="8">
        <v>1</v>
      </c>
      <c r="O42" s="8">
        <v>1</v>
      </c>
      <c r="P42" s="8">
        <f t="shared" si="3"/>
        <v>16</v>
      </c>
    </row>
    <row r="43" spans="1:16" x14ac:dyDescent="0.25">
      <c r="A43" s="10"/>
      <c r="B43" s="14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25">
      <c r="A44" s="7" t="s">
        <v>48</v>
      </c>
      <c r="B44" s="14">
        <v>2</v>
      </c>
      <c r="C44" s="8">
        <v>8</v>
      </c>
      <c r="D44" s="8">
        <v>8</v>
      </c>
      <c r="E44" s="8">
        <v>4</v>
      </c>
      <c r="F44" s="8">
        <v>4</v>
      </c>
      <c r="G44" s="8">
        <v>4</v>
      </c>
      <c r="H44" s="8">
        <v>4</v>
      </c>
      <c r="I44" s="8">
        <v>4</v>
      </c>
      <c r="J44" s="8">
        <v>4</v>
      </c>
      <c r="K44" s="8">
        <v>4</v>
      </c>
      <c r="L44" s="8">
        <v>4</v>
      </c>
      <c r="M44" s="8">
        <v>4</v>
      </c>
      <c r="N44" s="8">
        <v>4</v>
      </c>
      <c r="O44" s="8">
        <v>4</v>
      </c>
      <c r="P44" s="8">
        <f t="shared" si="3"/>
        <v>62</v>
      </c>
    </row>
    <row r="45" spans="1:16" x14ac:dyDescent="0.25">
      <c r="A45" s="11" t="s">
        <v>49</v>
      </c>
      <c r="B45" s="14">
        <v>2</v>
      </c>
      <c r="C45" s="8">
        <v>1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8">
        <f t="shared" si="3"/>
        <v>15</v>
      </c>
    </row>
    <row r="46" spans="1:16" x14ac:dyDescent="0.25">
      <c r="A46" s="11" t="s">
        <v>50</v>
      </c>
      <c r="B46" s="14">
        <f>1*2</f>
        <v>2</v>
      </c>
      <c r="C46" s="8">
        <v>1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8">
        <f t="shared" si="3"/>
        <v>15</v>
      </c>
    </row>
    <row r="47" spans="1:16" x14ac:dyDescent="0.25">
      <c r="A47" s="11" t="s">
        <v>51</v>
      </c>
      <c r="B47" s="14">
        <v>2</v>
      </c>
      <c r="C47" s="8">
        <v>8</v>
      </c>
      <c r="D47" s="8">
        <v>8</v>
      </c>
      <c r="E47" s="8">
        <v>4</v>
      </c>
      <c r="F47" s="8">
        <v>4</v>
      </c>
      <c r="G47" s="8">
        <v>4</v>
      </c>
      <c r="H47" s="8">
        <v>4</v>
      </c>
      <c r="I47" s="8">
        <v>4</v>
      </c>
      <c r="J47" s="8">
        <v>4</v>
      </c>
      <c r="K47" s="8">
        <v>4</v>
      </c>
      <c r="L47" s="8">
        <v>4</v>
      </c>
      <c r="M47" s="8">
        <v>4</v>
      </c>
      <c r="N47" s="8">
        <v>4</v>
      </c>
      <c r="O47" s="8">
        <v>4</v>
      </c>
      <c r="P47" s="8">
        <f t="shared" si="3"/>
        <v>62</v>
      </c>
    </row>
    <row r="48" spans="1:16" x14ac:dyDescent="0.25">
      <c r="A48" s="7" t="s">
        <v>52</v>
      </c>
      <c r="B48" s="14">
        <f>1+2</f>
        <v>3</v>
      </c>
      <c r="C48" s="8">
        <v>4</v>
      </c>
      <c r="D48" s="8">
        <v>4</v>
      </c>
      <c r="E48" s="8">
        <v>2</v>
      </c>
      <c r="F48" s="8">
        <v>2</v>
      </c>
      <c r="G48" s="8">
        <v>2</v>
      </c>
      <c r="H48" s="8">
        <v>2</v>
      </c>
      <c r="I48" s="8">
        <v>2</v>
      </c>
      <c r="J48" s="8">
        <v>2</v>
      </c>
      <c r="K48" s="8">
        <v>2</v>
      </c>
      <c r="L48" s="8">
        <v>2</v>
      </c>
      <c r="M48" s="8">
        <v>2</v>
      </c>
      <c r="N48" s="8">
        <v>2</v>
      </c>
      <c r="O48" s="8">
        <v>2</v>
      </c>
      <c r="P48" s="8">
        <f t="shared" si="3"/>
        <v>33</v>
      </c>
    </row>
    <row r="49" spans="1:16" ht="12" customHeight="1" x14ac:dyDescent="0.25">
      <c r="A49" s="85" t="s">
        <v>53</v>
      </c>
      <c r="B49" s="14">
        <v>2</v>
      </c>
      <c r="C49" s="8">
        <v>4</v>
      </c>
      <c r="D49" s="8">
        <v>4</v>
      </c>
      <c r="E49" s="8">
        <v>2</v>
      </c>
      <c r="F49" s="8">
        <v>2</v>
      </c>
      <c r="G49" s="8">
        <v>2</v>
      </c>
      <c r="H49" s="8">
        <v>2</v>
      </c>
      <c r="I49" s="8">
        <v>2</v>
      </c>
      <c r="J49" s="8">
        <v>2</v>
      </c>
      <c r="K49" s="8">
        <v>2</v>
      </c>
      <c r="L49" s="8">
        <v>2</v>
      </c>
      <c r="M49" s="8">
        <v>2</v>
      </c>
      <c r="N49" s="8">
        <v>2</v>
      </c>
      <c r="O49" s="8">
        <v>2</v>
      </c>
      <c r="P49" s="8">
        <f t="shared" si="3"/>
        <v>32</v>
      </c>
    </row>
    <row r="50" spans="1:16" x14ac:dyDescent="0.25">
      <c r="A50" s="7" t="s">
        <v>54</v>
      </c>
      <c r="B50" s="14">
        <v>2</v>
      </c>
      <c r="C50" s="8">
        <v>4</v>
      </c>
      <c r="D50" s="8">
        <v>4</v>
      </c>
      <c r="E50" s="8">
        <v>2</v>
      </c>
      <c r="F50" s="8">
        <v>2</v>
      </c>
      <c r="G50" s="8">
        <v>2</v>
      </c>
      <c r="H50" s="8">
        <v>2</v>
      </c>
      <c r="I50" s="8">
        <v>2</v>
      </c>
      <c r="J50" s="8">
        <v>2</v>
      </c>
      <c r="K50" s="8">
        <v>2</v>
      </c>
      <c r="L50" s="8">
        <v>2</v>
      </c>
      <c r="M50" s="8">
        <v>2</v>
      </c>
      <c r="N50" s="8">
        <v>2</v>
      </c>
      <c r="O50" s="8">
        <v>2</v>
      </c>
      <c r="P50" s="8">
        <f t="shared" si="3"/>
        <v>32</v>
      </c>
    </row>
    <row r="51" spans="1:16" x14ac:dyDescent="0.25">
      <c r="A51" s="7"/>
      <c r="B51" s="14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s="55" customFormat="1" x14ac:dyDescent="0.25">
      <c r="A52" s="53" t="s">
        <v>55</v>
      </c>
      <c r="B52" s="7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</row>
    <row r="53" spans="1:16" s="55" customFormat="1" x14ac:dyDescent="0.25">
      <c r="A53" s="56" t="s">
        <v>56</v>
      </c>
      <c r="B53" s="74">
        <v>1</v>
      </c>
      <c r="C53" s="54">
        <v>2</v>
      </c>
      <c r="D53" s="54">
        <v>2</v>
      </c>
      <c r="E53" s="54">
        <v>1</v>
      </c>
      <c r="F53" s="54">
        <v>1</v>
      </c>
      <c r="G53" s="54">
        <v>1</v>
      </c>
      <c r="H53" s="54">
        <v>1</v>
      </c>
      <c r="I53" s="54">
        <v>1</v>
      </c>
      <c r="J53" s="54">
        <v>1</v>
      </c>
      <c r="K53" s="54">
        <v>1</v>
      </c>
      <c r="L53" s="54">
        <v>1</v>
      </c>
      <c r="M53" s="54">
        <v>1</v>
      </c>
      <c r="N53" s="54">
        <v>1</v>
      </c>
      <c r="O53" s="54">
        <v>1</v>
      </c>
      <c r="P53" s="54">
        <f t="shared" ref="P53:P57" si="4">SUM(B53:O53)</f>
        <v>16</v>
      </c>
    </row>
    <row r="54" spans="1:16" s="55" customFormat="1" x14ac:dyDescent="0.25">
      <c r="A54" s="56" t="s">
        <v>57</v>
      </c>
      <c r="B54" s="74">
        <v>2</v>
      </c>
      <c r="C54" s="54">
        <v>4</v>
      </c>
      <c r="D54" s="54">
        <v>4</v>
      </c>
      <c r="E54" s="54">
        <v>2</v>
      </c>
      <c r="F54" s="54">
        <v>2</v>
      </c>
      <c r="G54" s="54">
        <v>2</v>
      </c>
      <c r="H54" s="54">
        <v>2</v>
      </c>
      <c r="I54" s="54">
        <v>2</v>
      </c>
      <c r="J54" s="54">
        <v>2</v>
      </c>
      <c r="K54" s="54">
        <v>2</v>
      </c>
      <c r="L54" s="54">
        <v>2</v>
      </c>
      <c r="M54" s="54">
        <v>2</v>
      </c>
      <c r="N54" s="54">
        <v>2</v>
      </c>
      <c r="O54" s="54">
        <v>2</v>
      </c>
      <c r="P54" s="54">
        <f t="shared" si="4"/>
        <v>32</v>
      </c>
    </row>
    <row r="55" spans="1:16" s="55" customFormat="1" x14ac:dyDescent="0.25">
      <c r="A55" s="56" t="s">
        <v>58</v>
      </c>
      <c r="B55" s="74">
        <v>1</v>
      </c>
      <c r="C55" s="54">
        <v>2</v>
      </c>
      <c r="D55" s="54">
        <v>2</v>
      </c>
      <c r="E55" s="54">
        <v>1</v>
      </c>
      <c r="F55" s="54">
        <v>1</v>
      </c>
      <c r="G55" s="54">
        <v>1</v>
      </c>
      <c r="H55" s="54">
        <v>1</v>
      </c>
      <c r="I55" s="54">
        <v>1</v>
      </c>
      <c r="J55" s="54">
        <v>1</v>
      </c>
      <c r="K55" s="54">
        <v>1</v>
      </c>
      <c r="L55" s="54">
        <v>1</v>
      </c>
      <c r="M55" s="54">
        <v>1</v>
      </c>
      <c r="N55" s="54">
        <v>1</v>
      </c>
      <c r="O55" s="54">
        <v>1</v>
      </c>
      <c r="P55" s="54">
        <f t="shared" si="4"/>
        <v>16</v>
      </c>
    </row>
    <row r="56" spans="1:16" s="55" customFormat="1" x14ac:dyDescent="0.25">
      <c r="A56" s="56" t="s">
        <v>146</v>
      </c>
      <c r="B56" s="74">
        <v>1</v>
      </c>
      <c r="C56" s="54">
        <v>2</v>
      </c>
      <c r="D56" s="54">
        <v>2</v>
      </c>
      <c r="E56" s="54">
        <v>1</v>
      </c>
      <c r="F56" s="54">
        <v>1</v>
      </c>
      <c r="G56" s="54">
        <v>1</v>
      </c>
      <c r="H56" s="54">
        <v>1</v>
      </c>
      <c r="I56" s="54">
        <v>1</v>
      </c>
      <c r="J56" s="54">
        <v>1</v>
      </c>
      <c r="K56" s="54">
        <v>1</v>
      </c>
      <c r="L56" s="54">
        <v>1</v>
      </c>
      <c r="M56" s="54">
        <v>1</v>
      </c>
      <c r="N56" s="54">
        <v>1</v>
      </c>
      <c r="O56" s="54">
        <v>1</v>
      </c>
      <c r="P56" s="54">
        <f t="shared" si="4"/>
        <v>16</v>
      </c>
    </row>
    <row r="57" spans="1:16" s="55" customFormat="1" x14ac:dyDescent="0.25">
      <c r="A57" s="56" t="s">
        <v>59</v>
      </c>
      <c r="B57" s="74">
        <v>1</v>
      </c>
      <c r="C57" s="54">
        <v>2</v>
      </c>
      <c r="D57" s="54">
        <v>2</v>
      </c>
      <c r="E57" s="54">
        <v>1</v>
      </c>
      <c r="F57" s="54">
        <v>1</v>
      </c>
      <c r="G57" s="54">
        <v>1</v>
      </c>
      <c r="H57" s="54">
        <v>1</v>
      </c>
      <c r="I57" s="54">
        <v>1</v>
      </c>
      <c r="J57" s="54">
        <v>1</v>
      </c>
      <c r="K57" s="54">
        <v>1</v>
      </c>
      <c r="L57" s="54">
        <v>1</v>
      </c>
      <c r="M57" s="54">
        <v>1</v>
      </c>
      <c r="N57" s="54">
        <v>1</v>
      </c>
      <c r="O57" s="54">
        <v>1</v>
      </c>
      <c r="P57" s="54">
        <f t="shared" si="4"/>
        <v>16</v>
      </c>
    </row>
    <row r="58" spans="1:16" s="12" customFormat="1" x14ac:dyDescent="0.25">
      <c r="A58" s="7" t="s">
        <v>60</v>
      </c>
      <c r="B58" s="14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s="16" customFormat="1" x14ac:dyDescent="0.25">
      <c r="A59" s="57" t="s">
        <v>61</v>
      </c>
      <c r="B59" s="14">
        <f>1+2</f>
        <v>3</v>
      </c>
      <c r="C59" s="58">
        <v>4</v>
      </c>
      <c r="D59" s="58">
        <v>4</v>
      </c>
      <c r="E59" s="58">
        <v>2</v>
      </c>
      <c r="F59" s="58">
        <v>2</v>
      </c>
      <c r="G59" s="58">
        <v>2</v>
      </c>
      <c r="H59" s="58">
        <v>2</v>
      </c>
      <c r="I59" s="58">
        <v>2</v>
      </c>
      <c r="J59" s="58">
        <v>2</v>
      </c>
      <c r="K59" s="58">
        <v>2</v>
      </c>
      <c r="L59" s="58">
        <v>2</v>
      </c>
      <c r="M59" s="58">
        <v>2</v>
      </c>
      <c r="N59" s="58">
        <v>2</v>
      </c>
      <c r="O59" s="58">
        <v>2</v>
      </c>
      <c r="P59" s="58">
        <f>SUM(B59:O59)</f>
        <v>33</v>
      </c>
    </row>
    <row r="60" spans="1:16" s="16" customFormat="1" x14ac:dyDescent="0.25">
      <c r="A60" s="57" t="s">
        <v>62</v>
      </c>
      <c r="B60" s="14">
        <f>B59*2</f>
        <v>6</v>
      </c>
      <c r="C60" s="58">
        <f t="shared" ref="C60:O60" si="5">C59*2</f>
        <v>8</v>
      </c>
      <c r="D60" s="58">
        <f t="shared" si="5"/>
        <v>8</v>
      </c>
      <c r="E60" s="58">
        <f t="shared" si="5"/>
        <v>4</v>
      </c>
      <c r="F60" s="58">
        <f t="shared" si="5"/>
        <v>4</v>
      </c>
      <c r="G60" s="58">
        <f t="shared" si="5"/>
        <v>4</v>
      </c>
      <c r="H60" s="58">
        <f t="shared" si="5"/>
        <v>4</v>
      </c>
      <c r="I60" s="58">
        <f t="shared" si="5"/>
        <v>4</v>
      </c>
      <c r="J60" s="58">
        <f t="shared" si="5"/>
        <v>4</v>
      </c>
      <c r="K60" s="58">
        <f t="shared" si="5"/>
        <v>4</v>
      </c>
      <c r="L60" s="58">
        <f t="shared" si="5"/>
        <v>4</v>
      </c>
      <c r="M60" s="58">
        <f t="shared" si="5"/>
        <v>4</v>
      </c>
      <c r="N60" s="58">
        <v>4</v>
      </c>
      <c r="O60" s="58">
        <f t="shared" si="5"/>
        <v>4</v>
      </c>
      <c r="P60" s="58">
        <f>SUM(B60:O60)</f>
        <v>66</v>
      </c>
    </row>
    <row r="61" spans="1:16" s="16" customFormat="1" x14ac:dyDescent="0.25">
      <c r="A61" s="57" t="s">
        <v>63</v>
      </c>
      <c r="B61" s="13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8">
        <f t="shared" ref="P61:P69" si="6">SUM(B61:O61)</f>
        <v>0</v>
      </c>
    </row>
    <row r="62" spans="1:16" s="16" customFormat="1" x14ac:dyDescent="0.25">
      <c r="A62" s="57" t="s">
        <v>64</v>
      </c>
      <c r="B62" s="13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8">
        <f t="shared" si="6"/>
        <v>0</v>
      </c>
    </row>
    <row r="63" spans="1:16" s="16" customFormat="1" x14ac:dyDescent="0.25">
      <c r="A63" s="57" t="s">
        <v>65</v>
      </c>
      <c r="B63" s="15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8">
        <f t="shared" si="6"/>
        <v>0</v>
      </c>
    </row>
    <row r="64" spans="1:16" s="16" customFormat="1" x14ac:dyDescent="0.25">
      <c r="A64" s="57" t="s">
        <v>66</v>
      </c>
      <c r="B64" s="15">
        <f>B59*2</f>
        <v>6</v>
      </c>
      <c r="C64" s="59">
        <f t="shared" ref="C64:O64" si="7">C59*2</f>
        <v>8</v>
      </c>
      <c r="D64" s="59">
        <f t="shared" si="7"/>
        <v>8</v>
      </c>
      <c r="E64" s="59">
        <f t="shared" si="7"/>
        <v>4</v>
      </c>
      <c r="F64" s="59">
        <f t="shared" si="7"/>
        <v>4</v>
      </c>
      <c r="G64" s="59">
        <f t="shared" si="7"/>
        <v>4</v>
      </c>
      <c r="H64" s="59">
        <f t="shared" si="7"/>
        <v>4</v>
      </c>
      <c r="I64" s="59">
        <f t="shared" si="7"/>
        <v>4</v>
      </c>
      <c r="J64" s="59">
        <f t="shared" si="7"/>
        <v>4</v>
      </c>
      <c r="K64" s="59">
        <f t="shared" si="7"/>
        <v>4</v>
      </c>
      <c r="L64" s="59">
        <f t="shared" si="7"/>
        <v>4</v>
      </c>
      <c r="M64" s="59">
        <f t="shared" si="7"/>
        <v>4</v>
      </c>
      <c r="N64" s="59">
        <v>4</v>
      </c>
      <c r="O64" s="59">
        <f t="shared" si="7"/>
        <v>4</v>
      </c>
      <c r="P64" s="58">
        <f t="shared" si="6"/>
        <v>66</v>
      </c>
    </row>
    <row r="65" spans="1:16" s="16" customFormat="1" x14ac:dyDescent="0.25">
      <c r="A65" s="57" t="s">
        <v>67</v>
      </c>
      <c r="B65" s="17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58">
        <f t="shared" si="6"/>
        <v>0</v>
      </c>
    </row>
    <row r="66" spans="1:16" s="16" customFormat="1" x14ac:dyDescent="0.25">
      <c r="A66" s="57" t="s">
        <v>68</v>
      </c>
      <c r="B66" s="13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8">
        <f t="shared" si="6"/>
        <v>0</v>
      </c>
    </row>
    <row r="67" spans="1:16" s="16" customFormat="1" x14ac:dyDescent="0.25">
      <c r="A67" s="61" t="s">
        <v>69</v>
      </c>
      <c r="B67" s="13">
        <v>1</v>
      </c>
      <c r="C67" s="57">
        <v>1</v>
      </c>
      <c r="D67" s="57">
        <v>1</v>
      </c>
      <c r="E67" s="57">
        <v>1</v>
      </c>
      <c r="F67" s="57">
        <v>1</v>
      </c>
      <c r="G67" s="57">
        <v>1</v>
      </c>
      <c r="H67" s="57">
        <v>1</v>
      </c>
      <c r="I67" s="57">
        <v>1</v>
      </c>
      <c r="J67" s="57">
        <v>1</v>
      </c>
      <c r="K67" s="57">
        <v>1</v>
      </c>
      <c r="L67" s="57">
        <v>1</v>
      </c>
      <c r="M67" s="57">
        <v>1</v>
      </c>
      <c r="N67" s="57">
        <v>1</v>
      </c>
      <c r="O67" s="57">
        <v>1</v>
      </c>
      <c r="P67" s="58">
        <f t="shared" si="6"/>
        <v>14</v>
      </c>
    </row>
    <row r="68" spans="1:16" s="16" customFormat="1" x14ac:dyDescent="0.25">
      <c r="A68" s="61" t="s">
        <v>70</v>
      </c>
      <c r="B68" s="13">
        <v>2</v>
      </c>
      <c r="C68" s="57">
        <v>2</v>
      </c>
      <c r="D68" s="57">
        <v>2</v>
      </c>
      <c r="E68" s="57">
        <v>2</v>
      </c>
      <c r="F68" s="57">
        <v>2</v>
      </c>
      <c r="G68" s="57">
        <v>2</v>
      </c>
      <c r="H68" s="57">
        <v>2</v>
      </c>
      <c r="I68" s="57">
        <v>2</v>
      </c>
      <c r="J68" s="57">
        <v>2</v>
      </c>
      <c r="K68" s="57">
        <v>2</v>
      </c>
      <c r="L68" s="57">
        <v>2</v>
      </c>
      <c r="M68" s="57">
        <v>2</v>
      </c>
      <c r="N68" s="57">
        <v>2</v>
      </c>
      <c r="O68" s="57">
        <v>2</v>
      </c>
      <c r="P68" s="58">
        <f t="shared" si="6"/>
        <v>28</v>
      </c>
    </row>
    <row r="69" spans="1:16" s="16" customFormat="1" x14ac:dyDescent="0.25">
      <c r="A69" s="61" t="s">
        <v>40</v>
      </c>
      <c r="B69" s="13">
        <v>1</v>
      </c>
      <c r="C69" s="57">
        <v>1</v>
      </c>
      <c r="D69" s="57">
        <v>1</v>
      </c>
      <c r="E69" s="57">
        <v>1</v>
      </c>
      <c r="F69" s="57">
        <v>1</v>
      </c>
      <c r="G69" s="57">
        <v>1</v>
      </c>
      <c r="H69" s="57">
        <v>1</v>
      </c>
      <c r="I69" s="57">
        <v>1</v>
      </c>
      <c r="J69" s="57">
        <v>1</v>
      </c>
      <c r="K69" s="57">
        <v>1</v>
      </c>
      <c r="L69" s="57">
        <v>1</v>
      </c>
      <c r="M69" s="57">
        <v>1</v>
      </c>
      <c r="N69" s="57">
        <v>1</v>
      </c>
      <c r="O69" s="57">
        <v>1</v>
      </c>
      <c r="P69" s="58">
        <f t="shared" si="6"/>
        <v>14</v>
      </c>
    </row>
    <row r="70" spans="1:16" s="16" customFormat="1" x14ac:dyDescent="0.25">
      <c r="A70" s="19"/>
      <c r="B70" s="75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1"/>
    </row>
    <row r="71" spans="1:16" s="16" customFormat="1" x14ac:dyDescent="0.25">
      <c r="A71" s="22"/>
      <c r="B71" s="76"/>
      <c r="P71" s="23"/>
    </row>
    <row r="72" spans="1:16" s="16" customFormat="1" x14ac:dyDescent="0.25">
      <c r="A72" s="24" t="s">
        <v>71</v>
      </c>
      <c r="B72" s="13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6"/>
    </row>
    <row r="73" spans="1:16" s="55" customFormat="1" x14ac:dyDescent="0.25">
      <c r="A73" s="56" t="s">
        <v>72</v>
      </c>
      <c r="B73" s="74">
        <v>1</v>
      </c>
      <c r="C73" s="54">
        <v>1</v>
      </c>
      <c r="D73" s="54">
        <v>1</v>
      </c>
      <c r="E73" s="54">
        <v>1</v>
      </c>
      <c r="F73" s="54">
        <v>1</v>
      </c>
      <c r="G73" s="54">
        <v>1</v>
      </c>
      <c r="H73" s="54">
        <v>1</v>
      </c>
      <c r="I73" s="54">
        <v>1</v>
      </c>
      <c r="J73" s="54">
        <v>1</v>
      </c>
      <c r="K73" s="54">
        <v>1</v>
      </c>
      <c r="L73" s="54">
        <v>1</v>
      </c>
      <c r="M73" s="54">
        <v>1</v>
      </c>
      <c r="N73" s="54">
        <v>1</v>
      </c>
      <c r="O73" s="54">
        <v>1</v>
      </c>
      <c r="P73" s="54">
        <f>SUM(B73:O73)</f>
        <v>14</v>
      </c>
    </row>
    <row r="74" spans="1:16" s="55" customFormat="1" x14ac:dyDescent="0.25">
      <c r="A74" s="56" t="s">
        <v>73</v>
      </c>
      <c r="B74" s="74">
        <v>1</v>
      </c>
      <c r="C74" s="54">
        <v>1</v>
      </c>
      <c r="D74" s="54">
        <v>1</v>
      </c>
      <c r="E74" s="54">
        <v>1</v>
      </c>
      <c r="F74" s="54">
        <v>1</v>
      </c>
      <c r="G74" s="54">
        <v>1</v>
      </c>
      <c r="H74" s="54">
        <v>1</v>
      </c>
      <c r="I74" s="54">
        <v>1</v>
      </c>
      <c r="J74" s="54">
        <v>1</v>
      </c>
      <c r="K74" s="54">
        <v>1</v>
      </c>
      <c r="L74" s="54">
        <v>1</v>
      </c>
      <c r="M74" s="54">
        <v>1</v>
      </c>
      <c r="N74" s="54">
        <v>1</v>
      </c>
      <c r="O74" s="54">
        <v>1</v>
      </c>
      <c r="P74" s="54">
        <f t="shared" ref="P74:P78" si="8">SUM(B74:O74)</f>
        <v>14</v>
      </c>
    </row>
    <row r="75" spans="1:16" s="55" customFormat="1" x14ac:dyDescent="0.25">
      <c r="A75" s="56" t="s">
        <v>74</v>
      </c>
      <c r="B75" s="74">
        <v>1</v>
      </c>
      <c r="C75" s="54">
        <v>1</v>
      </c>
      <c r="D75" s="54">
        <v>1</v>
      </c>
      <c r="E75" s="54">
        <v>1</v>
      </c>
      <c r="F75" s="54">
        <v>1</v>
      </c>
      <c r="G75" s="54">
        <v>1</v>
      </c>
      <c r="H75" s="54">
        <v>1</v>
      </c>
      <c r="I75" s="54">
        <v>1</v>
      </c>
      <c r="J75" s="54">
        <v>1</v>
      </c>
      <c r="K75" s="54">
        <v>1</v>
      </c>
      <c r="L75" s="54">
        <v>1</v>
      </c>
      <c r="M75" s="54">
        <v>1</v>
      </c>
      <c r="N75" s="54">
        <v>1</v>
      </c>
      <c r="O75" s="54">
        <v>1</v>
      </c>
      <c r="P75" s="54">
        <f t="shared" si="8"/>
        <v>14</v>
      </c>
    </row>
    <row r="76" spans="1:16" s="55" customFormat="1" x14ac:dyDescent="0.25">
      <c r="A76" s="56" t="s">
        <v>75</v>
      </c>
      <c r="B76" s="74">
        <v>1</v>
      </c>
      <c r="C76" s="54">
        <v>1</v>
      </c>
      <c r="D76" s="54">
        <v>1</v>
      </c>
      <c r="E76" s="54">
        <v>1</v>
      </c>
      <c r="F76" s="54">
        <v>1</v>
      </c>
      <c r="G76" s="54">
        <v>1</v>
      </c>
      <c r="H76" s="54">
        <v>1</v>
      </c>
      <c r="I76" s="54">
        <v>1</v>
      </c>
      <c r="J76" s="54">
        <v>1</v>
      </c>
      <c r="K76" s="54">
        <v>1</v>
      </c>
      <c r="L76" s="54">
        <v>1</v>
      </c>
      <c r="M76" s="54">
        <v>1</v>
      </c>
      <c r="N76" s="54">
        <v>1</v>
      </c>
      <c r="O76" s="54">
        <v>1</v>
      </c>
      <c r="P76" s="54">
        <f t="shared" si="8"/>
        <v>14</v>
      </c>
    </row>
    <row r="77" spans="1:16" s="55" customFormat="1" x14ac:dyDescent="0.25">
      <c r="A77" s="56" t="s">
        <v>76</v>
      </c>
      <c r="B77" s="74">
        <v>1</v>
      </c>
      <c r="C77" s="54">
        <v>1</v>
      </c>
      <c r="D77" s="54">
        <v>1</v>
      </c>
      <c r="E77" s="54">
        <v>1</v>
      </c>
      <c r="F77" s="54">
        <v>1</v>
      </c>
      <c r="G77" s="54">
        <v>1</v>
      </c>
      <c r="H77" s="54">
        <v>1</v>
      </c>
      <c r="I77" s="54">
        <v>1</v>
      </c>
      <c r="J77" s="54">
        <v>1</v>
      </c>
      <c r="K77" s="54">
        <v>1</v>
      </c>
      <c r="L77" s="54">
        <v>1</v>
      </c>
      <c r="M77" s="54">
        <v>1</v>
      </c>
      <c r="N77" s="54">
        <v>1</v>
      </c>
      <c r="O77" s="54">
        <v>1</v>
      </c>
      <c r="P77" s="54">
        <f t="shared" si="8"/>
        <v>14</v>
      </c>
    </row>
    <row r="78" spans="1:16" s="55" customFormat="1" x14ac:dyDescent="0.25">
      <c r="A78" s="56" t="s">
        <v>77</v>
      </c>
      <c r="B78" s="74">
        <v>1</v>
      </c>
      <c r="C78" s="54">
        <v>1</v>
      </c>
      <c r="D78" s="54">
        <v>1</v>
      </c>
      <c r="E78" s="54">
        <v>1</v>
      </c>
      <c r="F78" s="54">
        <v>1</v>
      </c>
      <c r="G78" s="54">
        <v>1</v>
      </c>
      <c r="H78" s="54">
        <v>1</v>
      </c>
      <c r="I78" s="54">
        <v>1</v>
      </c>
      <c r="J78" s="54">
        <v>1</v>
      </c>
      <c r="K78" s="54">
        <v>1</v>
      </c>
      <c r="L78" s="54">
        <v>1</v>
      </c>
      <c r="M78" s="54">
        <v>1</v>
      </c>
      <c r="N78" s="54">
        <v>1</v>
      </c>
      <c r="O78" s="54">
        <v>1</v>
      </c>
      <c r="P78" s="54">
        <f t="shared" si="8"/>
        <v>14</v>
      </c>
    </row>
    <row r="79" spans="1:16" x14ac:dyDescent="0.25">
      <c r="B79" s="76"/>
    </row>
    <row r="80" spans="1:16" x14ac:dyDescent="0.25">
      <c r="B80" s="76"/>
    </row>
    <row r="81" spans="1:16" s="29" customFormat="1" x14ac:dyDescent="0.25">
      <c r="A81" s="28" t="s">
        <v>78</v>
      </c>
      <c r="B81" s="77"/>
      <c r="P81" s="3"/>
    </row>
    <row r="82" spans="1:16" ht="75" x14ac:dyDescent="0.25">
      <c r="A82" s="30" t="s">
        <v>79</v>
      </c>
      <c r="B82" s="13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2">
        <v>1</v>
      </c>
    </row>
    <row r="83" spans="1:16" ht="75" x14ac:dyDescent="0.25">
      <c r="A83" s="33" t="s">
        <v>80</v>
      </c>
      <c r="B83" s="13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2">
        <v>1</v>
      </c>
    </row>
    <row r="84" spans="1:16" ht="60" x14ac:dyDescent="0.25">
      <c r="A84" s="34" t="s">
        <v>81</v>
      </c>
      <c r="B84" s="13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2">
        <v>1</v>
      </c>
    </row>
    <row r="85" spans="1:16" ht="60" x14ac:dyDescent="0.25">
      <c r="A85" s="34" t="s">
        <v>82</v>
      </c>
      <c r="B85" s="13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2">
        <v>1</v>
      </c>
    </row>
    <row r="86" spans="1:16" ht="60" x14ac:dyDescent="0.25">
      <c r="A86" s="30" t="s">
        <v>83</v>
      </c>
      <c r="B86" s="13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2">
        <v>50</v>
      </c>
    </row>
    <row r="87" spans="1:16" ht="90" x14ac:dyDescent="0.25">
      <c r="A87" s="30" t="s">
        <v>84</v>
      </c>
      <c r="B87" s="13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2">
        <v>50</v>
      </c>
    </row>
    <row r="88" spans="1:16" ht="45" x14ac:dyDescent="0.25">
      <c r="A88" s="34" t="s">
        <v>85</v>
      </c>
      <c r="B88" s="13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2">
        <v>50</v>
      </c>
    </row>
    <row r="89" spans="1:16" ht="60" x14ac:dyDescent="0.25">
      <c r="A89" s="34" t="s">
        <v>86</v>
      </c>
      <c r="B89" s="13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2">
        <v>50</v>
      </c>
    </row>
    <row r="90" spans="1:16" ht="30" x14ac:dyDescent="0.25">
      <c r="A90" s="30" t="s">
        <v>87</v>
      </c>
      <c r="B90" s="13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2">
        <v>1</v>
      </c>
    </row>
    <row r="91" spans="1:16" ht="45" x14ac:dyDescent="0.25">
      <c r="A91" s="34" t="s">
        <v>88</v>
      </c>
      <c r="B91" s="13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2">
        <v>1</v>
      </c>
    </row>
    <row r="92" spans="1:16" x14ac:dyDescent="0.25">
      <c r="B92" s="76"/>
    </row>
    <row r="93" spans="1:16" x14ac:dyDescent="0.25">
      <c r="B93" s="76"/>
    </row>
    <row r="94" spans="1:16" x14ac:dyDescent="0.25">
      <c r="A94" s="35" t="s">
        <v>89</v>
      </c>
      <c r="B94" s="78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</row>
    <row r="95" spans="1:16" x14ac:dyDescent="0.25">
      <c r="A95" s="36" t="s">
        <v>90</v>
      </c>
      <c r="B95" s="14"/>
      <c r="C95" s="8"/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/>
      <c r="O95" s="8">
        <v>0</v>
      </c>
      <c r="P95" s="37">
        <f>SUM(B95:O95)</f>
        <v>0</v>
      </c>
    </row>
    <row r="96" spans="1:16" x14ac:dyDescent="0.25">
      <c r="A96" s="36" t="s">
        <v>91</v>
      </c>
      <c r="B96" s="14"/>
      <c r="C96" s="8"/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/>
      <c r="O96" s="8">
        <v>0</v>
      </c>
      <c r="P96" s="37">
        <f t="shared" ref="P96:P100" si="9">SUM(B96:O96)</f>
        <v>0</v>
      </c>
    </row>
    <row r="97" spans="1:20" x14ac:dyDescent="0.25">
      <c r="A97" s="36" t="s">
        <v>92</v>
      </c>
      <c r="B97" s="14"/>
      <c r="C97" s="8"/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/>
      <c r="O97" s="8">
        <v>0</v>
      </c>
      <c r="P97" s="37">
        <f t="shared" si="9"/>
        <v>0</v>
      </c>
    </row>
    <row r="98" spans="1:20" x14ac:dyDescent="0.25">
      <c r="A98" s="36" t="s">
        <v>93</v>
      </c>
      <c r="B98" s="14"/>
      <c r="C98" s="8"/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/>
      <c r="O98" s="8">
        <v>0</v>
      </c>
      <c r="P98" s="37">
        <f t="shared" si="9"/>
        <v>0</v>
      </c>
    </row>
    <row r="99" spans="1:20" x14ac:dyDescent="0.25">
      <c r="A99" s="36" t="s">
        <v>94</v>
      </c>
      <c r="B99" s="14"/>
      <c r="C99" s="8"/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/>
      <c r="O99" s="8">
        <v>0</v>
      </c>
      <c r="P99" s="37">
        <f t="shared" si="9"/>
        <v>0</v>
      </c>
    </row>
    <row r="100" spans="1:20" x14ac:dyDescent="0.25">
      <c r="A100" s="36" t="s">
        <v>95</v>
      </c>
      <c r="B100" s="14"/>
      <c r="C100" s="8"/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/>
      <c r="O100" s="8">
        <v>0</v>
      </c>
      <c r="P100" s="37">
        <f t="shared" si="9"/>
        <v>0</v>
      </c>
    </row>
    <row r="101" spans="1:20" x14ac:dyDescent="0.25">
      <c r="B101" s="76"/>
    </row>
    <row r="102" spans="1:20" x14ac:dyDescent="0.25">
      <c r="A102" s="38" t="s">
        <v>96</v>
      </c>
      <c r="B102" s="7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40"/>
    </row>
    <row r="103" spans="1:20" x14ac:dyDescent="0.25">
      <c r="A103" s="41" t="s">
        <v>97</v>
      </c>
      <c r="B103" s="78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1"/>
    </row>
    <row r="104" spans="1:20" x14ac:dyDescent="0.25">
      <c r="A104" s="36" t="s">
        <v>98</v>
      </c>
      <c r="B104" s="14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>
        <f t="shared" ref="P104:P143" si="10">SUM(B104:O104)</f>
        <v>0</v>
      </c>
    </row>
    <row r="105" spans="1:20" x14ac:dyDescent="0.25">
      <c r="A105" s="18" t="s">
        <v>147</v>
      </c>
      <c r="B105" s="14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20" x14ac:dyDescent="0.25">
      <c r="A106" s="18"/>
      <c r="B106" s="14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20" x14ac:dyDescent="0.25">
      <c r="A107" s="36" t="s">
        <v>148</v>
      </c>
      <c r="B107" s="14"/>
      <c r="C107" s="8">
        <v>48</v>
      </c>
      <c r="D107" s="8">
        <v>64</v>
      </c>
      <c r="E107" s="8">
        <v>24</v>
      </c>
      <c r="F107" s="8">
        <f>E107</f>
        <v>24</v>
      </c>
      <c r="G107" s="8">
        <f t="shared" ref="G107:O107" si="11">F107</f>
        <v>24</v>
      </c>
      <c r="H107" s="8">
        <f t="shared" si="11"/>
        <v>24</v>
      </c>
      <c r="I107" s="8">
        <f t="shared" si="11"/>
        <v>24</v>
      </c>
      <c r="J107" s="8">
        <f t="shared" si="11"/>
        <v>24</v>
      </c>
      <c r="K107" s="8">
        <f t="shared" si="11"/>
        <v>24</v>
      </c>
      <c r="L107" s="8">
        <f t="shared" si="11"/>
        <v>24</v>
      </c>
      <c r="M107" s="8">
        <f t="shared" si="11"/>
        <v>24</v>
      </c>
      <c r="N107" s="8">
        <f t="shared" si="11"/>
        <v>24</v>
      </c>
      <c r="O107" s="8">
        <f t="shared" si="11"/>
        <v>24</v>
      </c>
      <c r="P107" s="8">
        <f>SUM(C107:O107)</f>
        <v>376</v>
      </c>
      <c r="R107" s="9" t="s">
        <v>171</v>
      </c>
    </row>
    <row r="108" spans="1:20" x14ac:dyDescent="0.25">
      <c r="A108" s="36"/>
      <c r="B108" s="14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20" x14ac:dyDescent="0.25">
      <c r="A109" s="36" t="s">
        <v>149</v>
      </c>
      <c r="B109" s="14"/>
      <c r="C109" s="8">
        <v>16</v>
      </c>
      <c r="D109" s="8">
        <f>C109</f>
        <v>16</v>
      </c>
      <c r="E109" s="8">
        <f t="shared" ref="E109:O109" si="12">D109</f>
        <v>16</v>
      </c>
      <c r="F109" s="8">
        <f t="shared" si="12"/>
        <v>16</v>
      </c>
      <c r="G109" s="8">
        <f t="shared" si="12"/>
        <v>16</v>
      </c>
      <c r="H109" s="8">
        <f t="shared" si="12"/>
        <v>16</v>
      </c>
      <c r="I109" s="8">
        <f t="shared" si="12"/>
        <v>16</v>
      </c>
      <c r="J109" s="8">
        <f t="shared" si="12"/>
        <v>16</v>
      </c>
      <c r="K109" s="8">
        <f t="shared" si="12"/>
        <v>16</v>
      </c>
      <c r="L109" s="8">
        <f t="shared" si="12"/>
        <v>16</v>
      </c>
      <c r="M109" s="8">
        <f t="shared" si="12"/>
        <v>16</v>
      </c>
      <c r="N109" s="8">
        <f t="shared" si="12"/>
        <v>16</v>
      </c>
      <c r="O109" s="8">
        <f t="shared" si="12"/>
        <v>16</v>
      </c>
      <c r="P109" s="8">
        <f>SUM(C109:O109)</f>
        <v>208</v>
      </c>
    </row>
    <row r="110" spans="1:20" x14ac:dyDescent="0.25">
      <c r="A110" s="18" t="s">
        <v>155</v>
      </c>
      <c r="B110" s="14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20" x14ac:dyDescent="0.25">
      <c r="A111" s="18" t="s">
        <v>156</v>
      </c>
      <c r="B111" s="14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20" x14ac:dyDescent="0.25">
      <c r="A112" s="89" t="s">
        <v>151</v>
      </c>
      <c r="B112" s="14"/>
      <c r="C112" s="87">
        <v>16</v>
      </c>
      <c r="D112" s="87">
        <f>C112</f>
        <v>16</v>
      </c>
      <c r="E112" s="87">
        <f t="shared" ref="E112:O112" si="13">D112</f>
        <v>16</v>
      </c>
      <c r="F112" s="87">
        <f t="shared" si="13"/>
        <v>16</v>
      </c>
      <c r="G112" s="87">
        <f t="shared" si="13"/>
        <v>16</v>
      </c>
      <c r="H112" s="87">
        <f t="shared" si="13"/>
        <v>16</v>
      </c>
      <c r="I112" s="87">
        <f t="shared" si="13"/>
        <v>16</v>
      </c>
      <c r="J112" s="87">
        <f t="shared" si="13"/>
        <v>16</v>
      </c>
      <c r="K112" s="87">
        <f t="shared" si="13"/>
        <v>16</v>
      </c>
      <c r="L112" s="87">
        <f t="shared" si="13"/>
        <v>16</v>
      </c>
      <c r="M112" s="87">
        <f t="shared" si="13"/>
        <v>16</v>
      </c>
      <c r="N112" s="87">
        <f t="shared" si="13"/>
        <v>16</v>
      </c>
      <c r="O112" s="87">
        <f t="shared" si="13"/>
        <v>16</v>
      </c>
      <c r="P112" s="8">
        <f>SUM(C112:O112)</f>
        <v>208</v>
      </c>
      <c r="R112" s="88" t="s">
        <v>172</v>
      </c>
      <c r="S112" s="88"/>
      <c r="T112" s="88"/>
    </row>
    <row r="113" spans="1:16" x14ac:dyDescent="0.25">
      <c r="A113" s="36"/>
      <c r="B113" s="14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x14ac:dyDescent="0.25">
      <c r="A114" s="36"/>
      <c r="B114" s="14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x14ac:dyDescent="0.25">
      <c r="A115" s="36" t="s">
        <v>99</v>
      </c>
      <c r="B115" s="14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>
        <f t="shared" si="10"/>
        <v>0</v>
      </c>
    </row>
    <row r="116" spans="1:16" x14ac:dyDescent="0.25">
      <c r="A116" s="36" t="s">
        <v>152</v>
      </c>
      <c r="B116" s="14"/>
      <c r="C116" s="8">
        <v>320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>
        <f t="shared" ref="P116:P121" si="14">SUM(C116:O116)</f>
        <v>320</v>
      </c>
    </row>
    <row r="117" spans="1:16" x14ac:dyDescent="0.25">
      <c r="A117" s="36" t="s">
        <v>153</v>
      </c>
      <c r="B117" s="14"/>
      <c r="C117" s="8">
        <v>240</v>
      </c>
      <c r="D117" s="8">
        <v>40</v>
      </c>
      <c r="E117" s="8">
        <v>16</v>
      </c>
      <c r="F117" s="8">
        <f>E117</f>
        <v>16</v>
      </c>
      <c r="G117" s="8">
        <f t="shared" ref="G117:O117" si="15">F117</f>
        <v>16</v>
      </c>
      <c r="H117" s="8">
        <f t="shared" si="15"/>
        <v>16</v>
      </c>
      <c r="I117" s="8">
        <f t="shared" si="15"/>
        <v>16</v>
      </c>
      <c r="J117" s="8">
        <f t="shared" si="15"/>
        <v>16</v>
      </c>
      <c r="K117" s="8">
        <f t="shared" si="15"/>
        <v>16</v>
      </c>
      <c r="L117" s="8">
        <f t="shared" si="15"/>
        <v>16</v>
      </c>
      <c r="M117" s="8">
        <f t="shared" si="15"/>
        <v>16</v>
      </c>
      <c r="N117" s="8">
        <f t="shared" si="15"/>
        <v>16</v>
      </c>
      <c r="O117" s="8">
        <f t="shared" si="15"/>
        <v>16</v>
      </c>
      <c r="P117" s="8">
        <f t="shared" si="14"/>
        <v>456</v>
      </c>
    </row>
    <row r="118" spans="1:16" x14ac:dyDescent="0.25">
      <c r="A118" s="36" t="s">
        <v>154</v>
      </c>
      <c r="B118" s="14"/>
      <c r="C118" s="8">
        <v>16</v>
      </c>
      <c r="D118" s="8">
        <f>C118</f>
        <v>16</v>
      </c>
      <c r="E118" s="8">
        <f t="shared" ref="E118:O118" si="16">D118</f>
        <v>16</v>
      </c>
      <c r="F118" s="8">
        <f t="shared" si="16"/>
        <v>16</v>
      </c>
      <c r="G118" s="8">
        <f t="shared" si="16"/>
        <v>16</v>
      </c>
      <c r="H118" s="8">
        <f t="shared" si="16"/>
        <v>16</v>
      </c>
      <c r="I118" s="8">
        <f t="shared" si="16"/>
        <v>16</v>
      </c>
      <c r="J118" s="8">
        <f t="shared" si="16"/>
        <v>16</v>
      </c>
      <c r="K118" s="8">
        <f t="shared" si="16"/>
        <v>16</v>
      </c>
      <c r="L118" s="8">
        <f t="shared" si="16"/>
        <v>16</v>
      </c>
      <c r="M118" s="8">
        <f t="shared" si="16"/>
        <v>16</v>
      </c>
      <c r="N118" s="8">
        <f t="shared" si="16"/>
        <v>16</v>
      </c>
      <c r="O118" s="8">
        <f t="shared" si="16"/>
        <v>16</v>
      </c>
      <c r="P118" s="8">
        <f t="shared" si="14"/>
        <v>208</v>
      </c>
    </row>
    <row r="119" spans="1:16" x14ac:dyDescent="0.25">
      <c r="A119" s="36" t="s">
        <v>150</v>
      </c>
      <c r="B119" s="14"/>
      <c r="C119" s="8">
        <v>120</v>
      </c>
      <c r="D119" s="8">
        <v>80</v>
      </c>
      <c r="E119" s="8">
        <v>40</v>
      </c>
      <c r="F119" s="8">
        <f>E119</f>
        <v>40</v>
      </c>
      <c r="G119" s="8">
        <f t="shared" ref="G119:O119" si="17">F119</f>
        <v>40</v>
      </c>
      <c r="H119" s="8">
        <f t="shared" si="17"/>
        <v>40</v>
      </c>
      <c r="I119" s="8">
        <f t="shared" si="17"/>
        <v>40</v>
      </c>
      <c r="J119" s="8">
        <f t="shared" si="17"/>
        <v>40</v>
      </c>
      <c r="K119" s="8">
        <f t="shared" si="17"/>
        <v>40</v>
      </c>
      <c r="L119" s="8">
        <f t="shared" si="17"/>
        <v>40</v>
      </c>
      <c r="M119" s="8">
        <f t="shared" si="17"/>
        <v>40</v>
      </c>
      <c r="N119" s="8">
        <f t="shared" si="17"/>
        <v>40</v>
      </c>
      <c r="O119" s="8">
        <f t="shared" si="17"/>
        <v>40</v>
      </c>
      <c r="P119" s="8">
        <f t="shared" si="14"/>
        <v>640</v>
      </c>
    </row>
    <row r="120" spans="1:16" x14ac:dyDescent="0.25">
      <c r="A120" s="36" t="s">
        <v>151</v>
      </c>
      <c r="B120" s="14"/>
      <c r="C120" s="8">
        <v>40</v>
      </c>
      <c r="D120" s="8">
        <v>40</v>
      </c>
      <c r="E120" s="8">
        <v>24</v>
      </c>
      <c r="F120" s="8">
        <f>E120</f>
        <v>24</v>
      </c>
      <c r="G120" s="8">
        <f t="shared" ref="G120:O120" si="18">F120</f>
        <v>24</v>
      </c>
      <c r="H120" s="8">
        <f t="shared" si="18"/>
        <v>24</v>
      </c>
      <c r="I120" s="8">
        <f t="shared" si="18"/>
        <v>24</v>
      </c>
      <c r="J120" s="8">
        <f t="shared" si="18"/>
        <v>24</v>
      </c>
      <c r="K120" s="8">
        <f t="shared" si="18"/>
        <v>24</v>
      </c>
      <c r="L120" s="8">
        <f t="shared" si="18"/>
        <v>24</v>
      </c>
      <c r="M120" s="8">
        <f t="shared" si="18"/>
        <v>24</v>
      </c>
      <c r="N120" s="8">
        <f t="shared" si="18"/>
        <v>24</v>
      </c>
      <c r="O120" s="8">
        <f t="shared" si="18"/>
        <v>24</v>
      </c>
      <c r="P120" s="8">
        <f t="shared" si="14"/>
        <v>344</v>
      </c>
    </row>
    <row r="121" spans="1:16" x14ac:dyDescent="0.25">
      <c r="A121" s="36"/>
      <c r="B121" s="14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>
        <f t="shared" si="14"/>
        <v>0</v>
      </c>
    </row>
    <row r="122" spans="1:16" x14ac:dyDescent="0.25">
      <c r="A122" s="36" t="s">
        <v>100</v>
      </c>
      <c r="B122" s="14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>
        <f t="shared" si="10"/>
        <v>0</v>
      </c>
    </row>
    <row r="123" spans="1:16" x14ac:dyDescent="0.25">
      <c r="A123" s="36" t="s">
        <v>162</v>
      </c>
      <c r="B123" s="14"/>
      <c r="C123" s="8">
        <v>120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x14ac:dyDescent="0.25">
      <c r="A124" s="36" t="s">
        <v>163</v>
      </c>
      <c r="B124" s="14"/>
      <c r="C124" s="8">
        <v>160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x14ac:dyDescent="0.25">
      <c r="A125" s="36" t="s">
        <v>164</v>
      </c>
      <c r="B125" s="14"/>
      <c r="C125" s="8">
        <v>1080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x14ac:dyDescent="0.25">
      <c r="A126" s="36" t="s">
        <v>165</v>
      </c>
      <c r="B126" s="14"/>
      <c r="C126" s="8">
        <v>40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x14ac:dyDescent="0.25">
      <c r="A127" s="36" t="s">
        <v>160</v>
      </c>
      <c r="B127" s="14"/>
      <c r="C127" s="8">
        <v>160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x14ac:dyDescent="0.25">
      <c r="A128" s="36" t="s">
        <v>166</v>
      </c>
      <c r="B128" s="14"/>
      <c r="C128" s="8">
        <v>160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x14ac:dyDescent="0.25">
      <c r="A129" s="36" t="s">
        <v>161</v>
      </c>
      <c r="B129" s="14"/>
      <c r="C129" s="8">
        <v>80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x14ac:dyDescent="0.25">
      <c r="A130" s="36" t="s">
        <v>168</v>
      </c>
      <c r="B130" s="14"/>
      <c r="C130" s="8">
        <v>80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x14ac:dyDescent="0.25">
      <c r="A131" s="36" t="s">
        <v>169</v>
      </c>
      <c r="B131" s="14"/>
      <c r="C131" s="8">
        <v>40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x14ac:dyDescent="0.25">
      <c r="A132" s="36" t="s">
        <v>159</v>
      </c>
      <c r="B132" s="14"/>
      <c r="C132" s="8">
        <v>160</v>
      </c>
      <c r="D132" s="8">
        <v>80</v>
      </c>
      <c r="E132" s="8">
        <v>40</v>
      </c>
      <c r="F132" s="8">
        <v>40</v>
      </c>
      <c r="G132" s="8">
        <v>40</v>
      </c>
      <c r="H132" s="8">
        <v>40</v>
      </c>
      <c r="I132" s="8">
        <v>40</v>
      </c>
      <c r="J132" s="8">
        <v>40</v>
      </c>
      <c r="K132" s="8">
        <v>40</v>
      </c>
      <c r="L132" s="8">
        <v>40</v>
      </c>
      <c r="M132" s="8">
        <v>40</v>
      </c>
      <c r="N132" s="8">
        <v>40</v>
      </c>
      <c r="O132" s="8">
        <v>40</v>
      </c>
      <c r="P132" s="8">
        <f t="shared" ref="P132" si="19">SUM(C132:O132)</f>
        <v>680</v>
      </c>
    </row>
    <row r="133" spans="1:16" x14ac:dyDescent="0.25">
      <c r="A133" s="36"/>
      <c r="B133" s="14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x14ac:dyDescent="0.25">
      <c r="A134" s="36" t="s">
        <v>101</v>
      </c>
      <c r="B134" s="14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>
        <f t="shared" si="10"/>
        <v>0</v>
      </c>
    </row>
    <row r="135" spans="1:16" x14ac:dyDescent="0.25">
      <c r="A135" s="36" t="s">
        <v>160</v>
      </c>
      <c r="B135" s="14"/>
      <c r="C135" s="8">
        <v>80</v>
      </c>
      <c r="D135" s="8">
        <v>80</v>
      </c>
      <c r="E135" s="8">
        <v>16</v>
      </c>
      <c r="F135" s="8">
        <f>E135</f>
        <v>16</v>
      </c>
      <c r="G135" s="8">
        <f t="shared" ref="G135:O135" si="20">F135</f>
        <v>16</v>
      </c>
      <c r="H135" s="8">
        <f t="shared" si="20"/>
        <v>16</v>
      </c>
      <c r="I135" s="8">
        <f t="shared" si="20"/>
        <v>16</v>
      </c>
      <c r="J135" s="8">
        <f t="shared" si="20"/>
        <v>16</v>
      </c>
      <c r="K135" s="8">
        <f t="shared" si="20"/>
        <v>16</v>
      </c>
      <c r="L135" s="8">
        <f t="shared" si="20"/>
        <v>16</v>
      </c>
      <c r="M135" s="8">
        <f t="shared" si="20"/>
        <v>16</v>
      </c>
      <c r="N135" s="8">
        <f t="shared" si="20"/>
        <v>16</v>
      </c>
      <c r="O135" s="8">
        <f t="shared" si="20"/>
        <v>16</v>
      </c>
      <c r="P135" s="8">
        <f>SUM(C135:O135)</f>
        <v>336</v>
      </c>
    </row>
    <row r="136" spans="1:16" x14ac:dyDescent="0.25">
      <c r="A136" s="36" t="s">
        <v>161</v>
      </c>
      <c r="B136" s="14"/>
      <c r="C136" s="8">
        <v>80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>
        <f t="shared" ref="P136:P141" si="21">SUM(C136:O136)</f>
        <v>80</v>
      </c>
    </row>
    <row r="137" spans="1:16" x14ac:dyDescent="0.25">
      <c r="A137" s="36" t="s">
        <v>157</v>
      </c>
      <c r="B137" s="14"/>
      <c r="C137" s="8">
        <v>40</v>
      </c>
      <c r="D137" s="8">
        <v>40</v>
      </c>
      <c r="E137" s="8">
        <v>8</v>
      </c>
      <c r="F137" s="8">
        <v>8</v>
      </c>
      <c r="G137" s="8">
        <v>8</v>
      </c>
      <c r="H137" s="8">
        <v>8</v>
      </c>
      <c r="I137" s="8">
        <v>8</v>
      </c>
      <c r="J137" s="8">
        <v>8</v>
      </c>
      <c r="K137" s="8">
        <v>8</v>
      </c>
      <c r="L137" s="8">
        <v>8</v>
      </c>
      <c r="M137" s="8">
        <v>8</v>
      </c>
      <c r="N137" s="8">
        <v>8</v>
      </c>
      <c r="O137" s="8">
        <v>8</v>
      </c>
      <c r="P137" s="8">
        <f t="shared" si="21"/>
        <v>168</v>
      </c>
    </row>
    <row r="138" spans="1:16" x14ac:dyDescent="0.25">
      <c r="A138" s="36" t="s">
        <v>158</v>
      </c>
      <c r="B138" s="14"/>
      <c r="C138" s="8">
        <v>40</v>
      </c>
      <c r="D138" s="8">
        <v>40</v>
      </c>
      <c r="E138" s="8">
        <v>8</v>
      </c>
      <c r="F138" s="8">
        <v>8</v>
      </c>
      <c r="G138" s="8">
        <v>8</v>
      </c>
      <c r="H138" s="8">
        <v>8</v>
      </c>
      <c r="I138" s="8">
        <v>8</v>
      </c>
      <c r="J138" s="8">
        <v>8</v>
      </c>
      <c r="K138" s="8">
        <v>8</v>
      </c>
      <c r="L138" s="8">
        <v>8</v>
      </c>
      <c r="M138" s="8">
        <v>8</v>
      </c>
      <c r="N138" s="8">
        <v>8</v>
      </c>
      <c r="O138" s="8">
        <v>8</v>
      </c>
      <c r="P138" s="8">
        <f t="shared" si="21"/>
        <v>168</v>
      </c>
    </row>
    <row r="139" spans="1:16" x14ac:dyDescent="0.25">
      <c r="A139" s="36" t="s">
        <v>169</v>
      </c>
      <c r="B139" s="14"/>
      <c r="C139" s="8">
        <v>16</v>
      </c>
      <c r="D139" s="8">
        <v>16</v>
      </c>
      <c r="E139" s="8">
        <v>8</v>
      </c>
      <c r="F139" s="8">
        <v>8</v>
      </c>
      <c r="G139" s="8">
        <v>8</v>
      </c>
      <c r="H139" s="8">
        <v>8</v>
      </c>
      <c r="I139" s="8">
        <v>8</v>
      </c>
      <c r="J139" s="8">
        <v>8</v>
      </c>
      <c r="K139" s="8">
        <v>8</v>
      </c>
      <c r="L139" s="8">
        <v>8</v>
      </c>
      <c r="M139" s="8">
        <v>8</v>
      </c>
      <c r="N139" s="8">
        <v>8</v>
      </c>
      <c r="O139" s="8">
        <v>8</v>
      </c>
      <c r="P139" s="8">
        <f t="shared" si="21"/>
        <v>120</v>
      </c>
    </row>
    <row r="140" spans="1:16" x14ac:dyDescent="0.25">
      <c r="A140" s="36" t="s">
        <v>159</v>
      </c>
      <c r="B140" s="14"/>
      <c r="C140" s="8">
        <v>80</v>
      </c>
      <c r="D140" s="8">
        <v>40</v>
      </c>
      <c r="E140" s="8">
        <v>20</v>
      </c>
      <c r="F140" s="8">
        <v>20</v>
      </c>
      <c r="G140" s="8">
        <v>20</v>
      </c>
      <c r="H140" s="8">
        <v>20</v>
      </c>
      <c r="I140" s="8">
        <v>20</v>
      </c>
      <c r="J140" s="8">
        <v>20</v>
      </c>
      <c r="K140" s="8">
        <v>20</v>
      </c>
      <c r="L140" s="8">
        <v>20</v>
      </c>
      <c r="M140" s="8">
        <v>20</v>
      </c>
      <c r="N140" s="8">
        <v>20</v>
      </c>
      <c r="O140" s="8">
        <v>20</v>
      </c>
      <c r="P140" s="8">
        <f t="shared" si="21"/>
        <v>340</v>
      </c>
    </row>
    <row r="141" spans="1:16" x14ac:dyDescent="0.25">
      <c r="A141" s="36" t="s">
        <v>167</v>
      </c>
      <c r="B141" s="14"/>
      <c r="C141" s="8">
        <v>80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>
        <f t="shared" si="21"/>
        <v>80</v>
      </c>
    </row>
    <row r="142" spans="1:16" x14ac:dyDescent="0.25">
      <c r="A142" s="36"/>
      <c r="B142" s="14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x14ac:dyDescent="0.25">
      <c r="A143" s="36" t="s">
        <v>102</v>
      </c>
      <c r="B143" s="14">
        <f>16*160</f>
        <v>2560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>
        <f t="shared" si="10"/>
        <v>2560</v>
      </c>
    </row>
    <row r="144" spans="1:16" x14ac:dyDescent="0.25">
      <c r="A144" s="11"/>
      <c r="B144" s="14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37"/>
    </row>
    <row r="145" spans="1:18" x14ac:dyDescent="0.25">
      <c r="A145" s="42" t="s">
        <v>103</v>
      </c>
      <c r="B145" s="14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37"/>
    </row>
    <row r="146" spans="1:18" x14ac:dyDescent="0.25">
      <c r="A146" s="36" t="s">
        <v>104</v>
      </c>
      <c r="B146" s="14"/>
      <c r="C146" s="8">
        <v>160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>
        <f t="shared" ref="P146:P151" si="22">SUM(B146:O146)</f>
        <v>160</v>
      </c>
    </row>
    <row r="147" spans="1:18" x14ac:dyDescent="0.25">
      <c r="A147" s="36" t="s">
        <v>105</v>
      </c>
      <c r="B147" s="14"/>
      <c r="C147" s="8">
        <v>160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>
        <f t="shared" si="22"/>
        <v>160</v>
      </c>
    </row>
    <row r="148" spans="1:18" s="16" customFormat="1" x14ac:dyDescent="0.25">
      <c r="A148" s="61" t="s">
        <v>106</v>
      </c>
      <c r="B148" s="14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>
        <f t="shared" si="22"/>
        <v>0</v>
      </c>
    </row>
    <row r="149" spans="1:18" s="16" customFormat="1" x14ac:dyDescent="0.25">
      <c r="A149" s="61" t="s">
        <v>107</v>
      </c>
      <c r="B149" s="14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>
        <f t="shared" si="22"/>
        <v>0</v>
      </c>
    </row>
    <row r="150" spans="1:18" ht="25.5" x14ac:dyDescent="0.25">
      <c r="A150" s="11" t="s">
        <v>108</v>
      </c>
      <c r="B150" s="14"/>
      <c r="C150" s="47">
        <v>40</v>
      </c>
      <c r="D150" s="47">
        <v>24</v>
      </c>
      <c r="E150" s="47">
        <v>16</v>
      </c>
      <c r="F150" s="47">
        <v>16</v>
      </c>
      <c r="G150" s="47">
        <v>16</v>
      </c>
      <c r="H150" s="47">
        <v>16</v>
      </c>
      <c r="I150" s="47">
        <v>16</v>
      </c>
      <c r="J150" s="47">
        <v>16</v>
      </c>
      <c r="K150" s="47">
        <v>16</v>
      </c>
      <c r="L150" s="47">
        <v>16</v>
      </c>
      <c r="M150" s="47">
        <v>16</v>
      </c>
      <c r="N150" s="47">
        <v>16</v>
      </c>
      <c r="O150" s="47">
        <v>16</v>
      </c>
      <c r="P150" s="8">
        <f t="shared" si="22"/>
        <v>240</v>
      </c>
      <c r="R150" s="9">
        <v>10000</v>
      </c>
    </row>
    <row r="151" spans="1:18" s="48" customFormat="1" x14ac:dyDescent="0.25">
      <c r="A151" s="46" t="s">
        <v>109</v>
      </c>
      <c r="B151" s="74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>
        <f t="shared" si="22"/>
        <v>0</v>
      </c>
    </row>
    <row r="152" spans="1:18" s="48" customFormat="1" x14ac:dyDescent="0.25">
      <c r="A152" s="46" t="s">
        <v>110</v>
      </c>
      <c r="B152" s="74"/>
      <c r="C152" s="47">
        <v>40</v>
      </c>
      <c r="D152" s="47">
        <v>24</v>
      </c>
      <c r="E152" s="47">
        <v>16</v>
      </c>
      <c r="F152" s="47">
        <v>16</v>
      </c>
      <c r="G152" s="47">
        <v>16</v>
      </c>
      <c r="H152" s="47">
        <v>16</v>
      </c>
      <c r="I152" s="47">
        <v>16</v>
      </c>
      <c r="J152" s="47">
        <v>16</v>
      </c>
      <c r="K152" s="47">
        <v>16</v>
      </c>
      <c r="L152" s="47">
        <v>16</v>
      </c>
      <c r="M152" s="47">
        <v>16</v>
      </c>
      <c r="N152" s="47">
        <v>16</v>
      </c>
      <c r="O152" s="47">
        <v>16</v>
      </c>
      <c r="P152" s="47">
        <f>SUM(B152:O152)</f>
        <v>240</v>
      </c>
      <c r="R152" s="48" t="s">
        <v>170</v>
      </c>
    </row>
    <row r="153" spans="1:18" s="27" customFormat="1" x14ac:dyDescent="0.25">
      <c r="A153" s="44"/>
      <c r="B153" s="80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>
        <f>SUM(P103:P152)</f>
        <v>8092</v>
      </c>
    </row>
    <row r="154" spans="1:18" s="27" customFormat="1" x14ac:dyDescent="0.25">
      <c r="A154" s="44"/>
      <c r="B154" s="80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R154" s="43">
        <f>P153*100</f>
        <v>809200</v>
      </c>
    </row>
    <row r="155" spans="1:18" ht="25.5" x14ac:dyDescent="0.25">
      <c r="A155" s="42" t="s">
        <v>111</v>
      </c>
      <c r="B155" s="14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37"/>
    </row>
    <row r="156" spans="1:18" s="48" customFormat="1" ht="25.5" x14ac:dyDescent="0.25">
      <c r="A156" s="46" t="s">
        <v>112</v>
      </c>
      <c r="B156" s="74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>
        <f>SUM(C156:O156)</f>
        <v>0</v>
      </c>
    </row>
    <row r="157" spans="1:18" s="48" customFormat="1" ht="25.5" x14ac:dyDescent="0.25">
      <c r="A157" s="46" t="s">
        <v>113</v>
      </c>
      <c r="B157" s="74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>
        <f t="shared" ref="P157:P159" si="23">SUM(C157:O157)</f>
        <v>0</v>
      </c>
    </row>
    <row r="158" spans="1:18" s="48" customFormat="1" ht="25.5" x14ac:dyDescent="0.25">
      <c r="A158" s="46" t="s">
        <v>114</v>
      </c>
      <c r="B158" s="74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>
        <f t="shared" si="23"/>
        <v>0</v>
      </c>
    </row>
    <row r="159" spans="1:18" s="48" customFormat="1" ht="25.5" x14ac:dyDescent="0.25">
      <c r="A159" s="46" t="s">
        <v>115</v>
      </c>
      <c r="B159" s="74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>
        <f t="shared" si="23"/>
        <v>0</v>
      </c>
    </row>
    <row r="160" spans="1:18" s="48" customFormat="1" x14ac:dyDescent="0.25">
      <c r="A160" s="46" t="s">
        <v>116</v>
      </c>
      <c r="B160" s="74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>
        <f>SUM(C160:O160)</f>
        <v>0</v>
      </c>
    </row>
    <row r="161" spans="1:17" s="27" customFormat="1" x14ac:dyDescent="0.25">
      <c r="A161" s="44"/>
      <c r="B161" s="80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</row>
    <row r="162" spans="1:17" x14ac:dyDescent="0.25">
      <c r="B162" s="76"/>
    </row>
    <row r="163" spans="1:17" x14ac:dyDescent="0.25">
      <c r="A163" s="38" t="s">
        <v>117</v>
      </c>
      <c r="B163" s="7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40"/>
    </row>
    <row r="164" spans="1:17" s="55" customFormat="1" x14ac:dyDescent="0.25">
      <c r="A164" s="62" t="s">
        <v>118</v>
      </c>
      <c r="B164" s="81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4"/>
    </row>
    <row r="165" spans="1:17" s="55" customFormat="1" x14ac:dyDescent="0.25">
      <c r="A165" s="63" t="s">
        <v>119</v>
      </c>
      <c r="B165" s="81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54">
        <v>3840</v>
      </c>
      <c r="Q165" s="86"/>
    </row>
    <row r="166" spans="1:17" s="55" customFormat="1" x14ac:dyDescent="0.25">
      <c r="A166" s="63" t="s">
        <v>120</v>
      </c>
      <c r="B166" s="81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54">
        <v>1920</v>
      </c>
    </row>
    <row r="167" spans="1:17" s="55" customFormat="1" x14ac:dyDescent="0.25">
      <c r="A167" s="63" t="s">
        <v>121</v>
      </c>
      <c r="B167" s="81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54">
        <f>P166</f>
        <v>1920</v>
      </c>
    </row>
    <row r="168" spans="1:17" s="55" customFormat="1" x14ac:dyDescent="0.25">
      <c r="A168" s="63" t="s">
        <v>122</v>
      </c>
      <c r="B168" s="81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54">
        <f>P167</f>
        <v>1920</v>
      </c>
    </row>
    <row r="169" spans="1:17" s="55" customFormat="1" x14ac:dyDescent="0.25">
      <c r="A169" s="63" t="s">
        <v>123</v>
      </c>
      <c r="B169" s="81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54">
        <v>960</v>
      </c>
    </row>
    <row r="170" spans="1:17" s="55" customFormat="1" x14ac:dyDescent="0.25">
      <c r="A170" s="63" t="s">
        <v>124</v>
      </c>
      <c r="B170" s="81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54">
        <f>P168</f>
        <v>1920</v>
      </c>
    </row>
    <row r="171" spans="1:17" s="55" customFormat="1" x14ac:dyDescent="0.25">
      <c r="A171" s="65"/>
      <c r="B171" s="82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7"/>
    </row>
    <row r="172" spans="1:17" s="55" customFormat="1" x14ac:dyDescent="0.25">
      <c r="A172" s="68" t="s">
        <v>125</v>
      </c>
      <c r="B172" s="82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7"/>
    </row>
    <row r="173" spans="1:17" s="55" customFormat="1" x14ac:dyDescent="0.25">
      <c r="A173" s="56" t="s">
        <v>126</v>
      </c>
      <c r="B173" s="83">
        <f>B56+B57</f>
        <v>2</v>
      </c>
      <c r="C173" s="69">
        <f t="shared" ref="C173:O173" si="24">C56+C57</f>
        <v>4</v>
      </c>
      <c r="D173" s="69">
        <f t="shared" si="24"/>
        <v>4</v>
      </c>
      <c r="E173" s="69">
        <f t="shared" si="24"/>
        <v>2</v>
      </c>
      <c r="F173" s="69">
        <f t="shared" si="24"/>
        <v>2</v>
      </c>
      <c r="G173" s="69">
        <f t="shared" si="24"/>
        <v>2</v>
      </c>
      <c r="H173" s="69">
        <f t="shared" si="24"/>
        <v>2</v>
      </c>
      <c r="I173" s="69">
        <f t="shared" si="24"/>
        <v>2</v>
      </c>
      <c r="J173" s="69">
        <f t="shared" si="24"/>
        <v>2</v>
      </c>
      <c r="K173" s="69">
        <f t="shared" si="24"/>
        <v>2</v>
      </c>
      <c r="L173" s="69">
        <f t="shared" si="24"/>
        <v>2</v>
      </c>
      <c r="M173" s="69">
        <f t="shared" si="24"/>
        <v>2</v>
      </c>
      <c r="N173" s="69">
        <f t="shared" si="24"/>
        <v>2</v>
      </c>
      <c r="O173" s="69">
        <f t="shared" si="24"/>
        <v>2</v>
      </c>
      <c r="P173" s="54">
        <f t="shared" ref="P173:P175" si="25">SUM(B173:O173)</f>
        <v>32</v>
      </c>
    </row>
    <row r="174" spans="1:17" s="55" customFormat="1" x14ac:dyDescent="0.25">
      <c r="A174" s="56" t="s">
        <v>127</v>
      </c>
      <c r="B174" s="83">
        <f>B55+B54+B53</f>
        <v>4</v>
      </c>
      <c r="C174" s="69">
        <f t="shared" ref="C174:O174" si="26">C55+C54+C53</f>
        <v>8</v>
      </c>
      <c r="D174" s="69">
        <f t="shared" si="26"/>
        <v>8</v>
      </c>
      <c r="E174" s="69">
        <f t="shared" si="26"/>
        <v>4</v>
      </c>
      <c r="F174" s="69">
        <f t="shared" si="26"/>
        <v>4</v>
      </c>
      <c r="G174" s="69">
        <f t="shared" si="26"/>
        <v>4</v>
      </c>
      <c r="H174" s="69">
        <f t="shared" si="26"/>
        <v>4</v>
      </c>
      <c r="I174" s="69">
        <f t="shared" si="26"/>
        <v>4</v>
      </c>
      <c r="J174" s="69">
        <f t="shared" si="26"/>
        <v>4</v>
      </c>
      <c r="K174" s="69">
        <f t="shared" si="26"/>
        <v>4</v>
      </c>
      <c r="L174" s="69">
        <f t="shared" si="26"/>
        <v>4</v>
      </c>
      <c r="M174" s="69">
        <f t="shared" si="26"/>
        <v>4</v>
      </c>
      <c r="N174" s="69">
        <f t="shared" si="26"/>
        <v>4</v>
      </c>
      <c r="O174" s="69">
        <f t="shared" si="26"/>
        <v>4</v>
      </c>
      <c r="P174" s="54">
        <f t="shared" si="25"/>
        <v>64</v>
      </c>
    </row>
    <row r="175" spans="1:17" s="55" customFormat="1" x14ac:dyDescent="0.25">
      <c r="A175" s="56" t="s">
        <v>128</v>
      </c>
      <c r="B175" s="83">
        <f>B59</f>
        <v>3</v>
      </c>
      <c r="C175" s="69">
        <f t="shared" ref="C175:O175" si="27">C59</f>
        <v>4</v>
      </c>
      <c r="D175" s="69">
        <f t="shared" si="27"/>
        <v>4</v>
      </c>
      <c r="E175" s="69">
        <f t="shared" si="27"/>
        <v>2</v>
      </c>
      <c r="F175" s="69">
        <f t="shared" si="27"/>
        <v>2</v>
      </c>
      <c r="G175" s="69">
        <f t="shared" si="27"/>
        <v>2</v>
      </c>
      <c r="H175" s="69">
        <f t="shared" si="27"/>
        <v>2</v>
      </c>
      <c r="I175" s="69">
        <f t="shared" si="27"/>
        <v>2</v>
      </c>
      <c r="J175" s="69">
        <f t="shared" si="27"/>
        <v>2</v>
      </c>
      <c r="K175" s="69">
        <f t="shared" si="27"/>
        <v>2</v>
      </c>
      <c r="L175" s="69">
        <f t="shared" si="27"/>
        <v>2</v>
      </c>
      <c r="M175" s="69">
        <f t="shared" si="27"/>
        <v>2</v>
      </c>
      <c r="N175" s="69">
        <f t="shared" si="27"/>
        <v>2</v>
      </c>
      <c r="O175" s="69">
        <f t="shared" si="27"/>
        <v>2</v>
      </c>
      <c r="P175" s="54">
        <f t="shared" si="25"/>
        <v>33</v>
      </c>
    </row>
    <row r="176" spans="1:17" s="55" customFormat="1" x14ac:dyDescent="0.25">
      <c r="A176" s="65"/>
      <c r="B176" s="82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</row>
    <row r="177" spans="1:16" s="55" customFormat="1" x14ac:dyDescent="0.25">
      <c r="A177" s="68" t="s">
        <v>129</v>
      </c>
      <c r="B177" s="82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</row>
    <row r="178" spans="1:16" s="55" customFormat="1" x14ac:dyDescent="0.25">
      <c r="A178" s="56" t="s">
        <v>130</v>
      </c>
      <c r="B178" s="83">
        <f t="shared" ref="B178:O178" si="28">B11+B22+B34</f>
        <v>8</v>
      </c>
      <c r="C178" s="69">
        <f t="shared" si="28"/>
        <v>6</v>
      </c>
      <c r="D178" s="69">
        <f t="shared" si="28"/>
        <v>6</v>
      </c>
      <c r="E178" s="69">
        <f t="shared" si="28"/>
        <v>4</v>
      </c>
      <c r="F178" s="69">
        <f t="shared" si="28"/>
        <v>4</v>
      </c>
      <c r="G178" s="69">
        <f t="shared" si="28"/>
        <v>4</v>
      </c>
      <c r="H178" s="69">
        <f t="shared" si="28"/>
        <v>4</v>
      </c>
      <c r="I178" s="69">
        <f t="shared" si="28"/>
        <v>4</v>
      </c>
      <c r="J178" s="69">
        <f t="shared" si="28"/>
        <v>4</v>
      </c>
      <c r="K178" s="69">
        <f t="shared" si="28"/>
        <v>4</v>
      </c>
      <c r="L178" s="69">
        <f t="shared" si="28"/>
        <v>4</v>
      </c>
      <c r="M178" s="69">
        <f t="shared" si="28"/>
        <v>4</v>
      </c>
      <c r="N178" s="69">
        <f t="shared" si="28"/>
        <v>4</v>
      </c>
      <c r="O178" s="69">
        <f t="shared" si="28"/>
        <v>4</v>
      </c>
      <c r="P178" s="54">
        <f t="shared" ref="P178:P182" si="29">SUM(B178:O178)</f>
        <v>64</v>
      </c>
    </row>
    <row r="179" spans="1:16" s="55" customFormat="1" x14ac:dyDescent="0.25">
      <c r="A179" s="56" t="s">
        <v>131</v>
      </c>
      <c r="B179" s="83">
        <f t="shared" ref="B179:O179" si="30">B49</f>
        <v>2</v>
      </c>
      <c r="C179" s="69">
        <f t="shared" si="30"/>
        <v>4</v>
      </c>
      <c r="D179" s="69">
        <f t="shared" si="30"/>
        <v>4</v>
      </c>
      <c r="E179" s="69">
        <f t="shared" si="30"/>
        <v>2</v>
      </c>
      <c r="F179" s="69">
        <f t="shared" si="30"/>
        <v>2</v>
      </c>
      <c r="G179" s="69">
        <f t="shared" si="30"/>
        <v>2</v>
      </c>
      <c r="H179" s="69">
        <f t="shared" si="30"/>
        <v>2</v>
      </c>
      <c r="I179" s="69">
        <f t="shared" si="30"/>
        <v>2</v>
      </c>
      <c r="J179" s="69">
        <f t="shared" si="30"/>
        <v>2</v>
      </c>
      <c r="K179" s="69">
        <f t="shared" si="30"/>
        <v>2</v>
      </c>
      <c r="L179" s="69">
        <f t="shared" si="30"/>
        <v>2</v>
      </c>
      <c r="M179" s="69">
        <f t="shared" si="30"/>
        <v>2</v>
      </c>
      <c r="N179" s="69">
        <f t="shared" si="30"/>
        <v>2</v>
      </c>
      <c r="O179" s="69">
        <f t="shared" si="30"/>
        <v>2</v>
      </c>
      <c r="P179" s="54">
        <f t="shared" si="29"/>
        <v>32</v>
      </c>
    </row>
    <row r="180" spans="1:16" s="55" customFormat="1" x14ac:dyDescent="0.25">
      <c r="A180" s="56" t="s">
        <v>29</v>
      </c>
      <c r="B180" s="83">
        <f>B5</f>
        <v>4</v>
      </c>
      <c r="C180" s="69">
        <f t="shared" ref="C180:O181" si="31">C5</f>
        <v>2</v>
      </c>
      <c r="D180" s="69">
        <f t="shared" si="31"/>
        <v>2</v>
      </c>
      <c r="E180" s="69">
        <f t="shared" si="31"/>
        <v>2</v>
      </c>
      <c r="F180" s="69">
        <f t="shared" si="31"/>
        <v>2</v>
      </c>
      <c r="G180" s="69">
        <f t="shared" si="31"/>
        <v>2</v>
      </c>
      <c r="H180" s="69">
        <f t="shared" si="31"/>
        <v>2</v>
      </c>
      <c r="I180" s="69">
        <f t="shared" si="31"/>
        <v>2</v>
      </c>
      <c r="J180" s="69">
        <f t="shared" si="31"/>
        <v>2</v>
      </c>
      <c r="K180" s="69">
        <f t="shared" si="31"/>
        <v>2</v>
      </c>
      <c r="L180" s="69">
        <f t="shared" si="31"/>
        <v>2</v>
      </c>
      <c r="M180" s="69">
        <f t="shared" si="31"/>
        <v>2</v>
      </c>
      <c r="N180" s="69">
        <f t="shared" si="31"/>
        <v>2</v>
      </c>
      <c r="O180" s="69">
        <f t="shared" si="31"/>
        <v>2</v>
      </c>
      <c r="P180" s="54">
        <f t="shared" si="29"/>
        <v>30</v>
      </c>
    </row>
    <row r="181" spans="1:16" s="55" customFormat="1" x14ac:dyDescent="0.25">
      <c r="A181" s="56" t="s">
        <v>132</v>
      </c>
      <c r="B181" s="83">
        <f>B6</f>
        <v>6</v>
      </c>
      <c r="C181" s="69">
        <f t="shared" si="31"/>
        <v>15</v>
      </c>
      <c r="D181" s="69">
        <f t="shared" si="31"/>
        <v>20</v>
      </c>
      <c r="E181" s="69">
        <f t="shared" si="31"/>
        <v>10</v>
      </c>
      <c r="F181" s="69">
        <f t="shared" si="31"/>
        <v>10</v>
      </c>
      <c r="G181" s="69">
        <f t="shared" si="31"/>
        <v>10</v>
      </c>
      <c r="H181" s="69">
        <f t="shared" si="31"/>
        <v>10</v>
      </c>
      <c r="I181" s="69">
        <f t="shared" si="31"/>
        <v>10</v>
      </c>
      <c r="J181" s="69">
        <f t="shared" si="31"/>
        <v>10</v>
      </c>
      <c r="K181" s="69">
        <f t="shared" si="31"/>
        <v>10</v>
      </c>
      <c r="L181" s="69">
        <f t="shared" si="31"/>
        <v>10</v>
      </c>
      <c r="M181" s="69">
        <f t="shared" si="31"/>
        <v>10</v>
      </c>
      <c r="N181" s="69">
        <f t="shared" si="31"/>
        <v>10</v>
      </c>
      <c r="O181" s="69">
        <f t="shared" si="31"/>
        <v>10</v>
      </c>
      <c r="P181" s="54">
        <f t="shared" si="29"/>
        <v>151</v>
      </c>
    </row>
    <row r="182" spans="1:16" s="55" customFormat="1" x14ac:dyDescent="0.25">
      <c r="A182" s="56" t="s">
        <v>133</v>
      </c>
      <c r="B182" s="83">
        <f t="shared" ref="B182:O182" si="32">B44</f>
        <v>2</v>
      </c>
      <c r="C182" s="69">
        <f t="shared" si="32"/>
        <v>8</v>
      </c>
      <c r="D182" s="69">
        <f t="shared" si="32"/>
        <v>8</v>
      </c>
      <c r="E182" s="69">
        <f t="shared" si="32"/>
        <v>4</v>
      </c>
      <c r="F182" s="69">
        <f t="shared" si="32"/>
        <v>4</v>
      </c>
      <c r="G182" s="69">
        <f t="shared" si="32"/>
        <v>4</v>
      </c>
      <c r="H182" s="69">
        <f t="shared" si="32"/>
        <v>4</v>
      </c>
      <c r="I182" s="69">
        <f t="shared" si="32"/>
        <v>4</v>
      </c>
      <c r="J182" s="69">
        <f t="shared" si="32"/>
        <v>4</v>
      </c>
      <c r="K182" s="69">
        <f t="shared" si="32"/>
        <v>4</v>
      </c>
      <c r="L182" s="69">
        <f t="shared" si="32"/>
        <v>4</v>
      </c>
      <c r="M182" s="69">
        <f t="shared" si="32"/>
        <v>4</v>
      </c>
      <c r="N182" s="69">
        <f t="shared" si="32"/>
        <v>4</v>
      </c>
      <c r="O182" s="69">
        <f t="shared" si="32"/>
        <v>4</v>
      </c>
      <c r="P182" s="54">
        <f t="shared" si="29"/>
        <v>62</v>
      </c>
    </row>
    <row r="183" spans="1:16" s="55" customFormat="1" x14ac:dyDescent="0.25">
      <c r="A183" s="65"/>
      <c r="B183" s="84"/>
      <c r="P183" s="70"/>
    </row>
    <row r="184" spans="1:16" s="55" customFormat="1" x14ac:dyDescent="0.25">
      <c r="A184" s="68" t="s">
        <v>134</v>
      </c>
      <c r="B184" s="82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</row>
    <row r="185" spans="1:16" s="55" customFormat="1" x14ac:dyDescent="0.25">
      <c r="A185" s="56" t="s">
        <v>135</v>
      </c>
      <c r="B185" s="83">
        <f t="shared" ref="B185:O185" si="33">B48</f>
        <v>3</v>
      </c>
      <c r="C185" s="69">
        <f t="shared" si="33"/>
        <v>4</v>
      </c>
      <c r="D185" s="69">
        <f t="shared" si="33"/>
        <v>4</v>
      </c>
      <c r="E185" s="69">
        <f t="shared" si="33"/>
        <v>2</v>
      </c>
      <c r="F185" s="69">
        <f t="shared" si="33"/>
        <v>2</v>
      </c>
      <c r="G185" s="69">
        <f t="shared" si="33"/>
        <v>2</v>
      </c>
      <c r="H185" s="69">
        <f t="shared" si="33"/>
        <v>2</v>
      </c>
      <c r="I185" s="69">
        <f t="shared" si="33"/>
        <v>2</v>
      </c>
      <c r="J185" s="69">
        <f t="shared" si="33"/>
        <v>2</v>
      </c>
      <c r="K185" s="69">
        <f t="shared" si="33"/>
        <v>2</v>
      </c>
      <c r="L185" s="69">
        <f t="shared" si="33"/>
        <v>2</v>
      </c>
      <c r="M185" s="69">
        <f t="shared" si="33"/>
        <v>2</v>
      </c>
      <c r="N185" s="69">
        <f t="shared" si="33"/>
        <v>2</v>
      </c>
      <c r="O185" s="69">
        <f t="shared" si="33"/>
        <v>2</v>
      </c>
      <c r="P185" s="54">
        <f>SUM(B185:O185)</f>
        <v>33</v>
      </c>
    </row>
    <row r="186" spans="1:16" s="55" customFormat="1" x14ac:dyDescent="0.25">
      <c r="A186" s="56" t="s">
        <v>54</v>
      </c>
      <c r="B186" s="83">
        <f t="shared" ref="B186:O186" si="34">B50</f>
        <v>2</v>
      </c>
      <c r="C186" s="69">
        <f t="shared" si="34"/>
        <v>4</v>
      </c>
      <c r="D186" s="69">
        <f t="shared" si="34"/>
        <v>4</v>
      </c>
      <c r="E186" s="69">
        <f t="shared" si="34"/>
        <v>2</v>
      </c>
      <c r="F186" s="69">
        <f t="shared" si="34"/>
        <v>2</v>
      </c>
      <c r="G186" s="69">
        <f t="shared" si="34"/>
        <v>2</v>
      </c>
      <c r="H186" s="69">
        <f t="shared" si="34"/>
        <v>2</v>
      </c>
      <c r="I186" s="69">
        <f t="shared" si="34"/>
        <v>2</v>
      </c>
      <c r="J186" s="69">
        <f t="shared" si="34"/>
        <v>2</v>
      </c>
      <c r="K186" s="69">
        <f t="shared" si="34"/>
        <v>2</v>
      </c>
      <c r="L186" s="69">
        <f t="shared" si="34"/>
        <v>2</v>
      </c>
      <c r="M186" s="69">
        <f t="shared" si="34"/>
        <v>2</v>
      </c>
      <c r="N186" s="69">
        <f t="shared" si="34"/>
        <v>2</v>
      </c>
      <c r="O186" s="69">
        <f t="shared" si="34"/>
        <v>2</v>
      </c>
      <c r="P186" s="54">
        <f>SUM(B186:O186)</f>
        <v>32</v>
      </c>
    </row>
    <row r="187" spans="1:16" s="27" customFormat="1" x14ac:dyDescent="0.25">
      <c r="A187" s="49"/>
      <c r="P187" s="50"/>
    </row>
    <row r="188" spans="1:16" s="27" customFormat="1" x14ac:dyDescent="0.25">
      <c r="A188" s="49"/>
      <c r="P188" s="50"/>
    </row>
    <row r="190" spans="1:16" x14ac:dyDescent="0.25">
      <c r="B190" s="9" t="s">
        <v>136</v>
      </c>
    </row>
    <row r="191" spans="1:16" x14ac:dyDescent="0.25">
      <c r="A191" s="51" t="s">
        <v>137</v>
      </c>
      <c r="B191" s="9">
        <v>56</v>
      </c>
    </row>
    <row r="192" spans="1:16" x14ac:dyDescent="0.25">
      <c r="A192" s="51" t="s">
        <v>138</v>
      </c>
      <c r="B192" s="9">
        <v>56</v>
      </c>
    </row>
    <row r="193" spans="1:2" x14ac:dyDescent="0.25">
      <c r="A193" s="51" t="s">
        <v>139</v>
      </c>
      <c r="B193" s="9">
        <v>120</v>
      </c>
    </row>
    <row r="194" spans="1:2" x14ac:dyDescent="0.25">
      <c r="A194" s="51" t="s">
        <v>140</v>
      </c>
      <c r="B194" s="9">
        <v>120</v>
      </c>
    </row>
    <row r="195" spans="1:2" x14ac:dyDescent="0.25">
      <c r="A195" s="51" t="s">
        <v>141</v>
      </c>
      <c r="B195" s="9">
        <v>120</v>
      </c>
    </row>
    <row r="196" spans="1:2" x14ac:dyDescent="0.25">
      <c r="A196" s="51" t="s">
        <v>142</v>
      </c>
      <c r="B196" s="9">
        <v>120</v>
      </c>
    </row>
    <row r="197" spans="1:2" x14ac:dyDescent="0.25">
      <c r="A197" s="51" t="s">
        <v>143</v>
      </c>
      <c r="B197" s="9">
        <v>56</v>
      </c>
    </row>
    <row r="198" spans="1:2" x14ac:dyDescent="0.25">
      <c r="A198" s="51" t="s">
        <v>144</v>
      </c>
      <c r="B198" s="9">
        <v>30</v>
      </c>
    </row>
    <row r="199" spans="1:2" x14ac:dyDescent="0.25">
      <c r="A199" s="51" t="s">
        <v>145</v>
      </c>
      <c r="B199" s="9"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</dc:creator>
  <cp:lastModifiedBy>Seal</cp:lastModifiedBy>
  <dcterms:created xsi:type="dcterms:W3CDTF">2012-11-26T17:54:23Z</dcterms:created>
  <dcterms:modified xsi:type="dcterms:W3CDTF">2012-11-27T11:21:42Z</dcterms:modified>
</cp:coreProperties>
</file>