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f\Desktop\Programacion\Portafolio\Excel\"/>
    </mc:Choice>
  </mc:AlternateContent>
  <xr:revisionPtr revIDLastSave="0" documentId="13_ncr:1_{9E78E7CD-17B2-437D-AC54-AC341C077F20}" xr6:coauthVersionLast="47" xr6:coauthVersionMax="47" xr10:uidLastSave="{00000000-0000-0000-0000-000000000000}"/>
  <workbookProtection workbookAlgorithmName="SHA-512" workbookHashValue="wf3MNyGkoyDgL/cbml3/3sC+t7EW9TCuRIoOW1IF4gPtKL+UV+D8DN6pv238yB/aaGmrmbEzd5Ez3tYm4kP/lg==" workbookSaltValue="/Jv+YOy7Jl9H7nOP0jPD+A==" workbookSpinCount="100000" lockStructure="1"/>
  <bookViews>
    <workbookView xWindow="-120" yWindow="-120" windowWidth="20730" windowHeight="11310" xr2:uid="{00000000-000D-0000-FFFF-FFFF00000000}"/>
  </bookViews>
  <sheets>
    <sheet name="Uniforme" sheetId="1" r:id="rId1"/>
    <sheet name="Binomial" sheetId="2" r:id="rId2"/>
    <sheet name="Pois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3" l="1"/>
  <c r="J8" i="3"/>
  <c r="C42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11" i="3"/>
  <c r="C17" i="2" l="1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6" i="2"/>
  <c r="C11" i="2"/>
  <c r="C10" i="2"/>
  <c r="C9" i="2"/>
  <c r="F15" i="2"/>
  <c r="E11" i="2"/>
  <c r="E10" i="2"/>
  <c r="C11" i="1" l="1"/>
  <c r="C10" i="1"/>
  <c r="C9" i="1"/>
  <c r="C8" i="1"/>
  <c r="C7" i="1"/>
  <c r="E8" i="1" s="1"/>
  <c r="E11" i="1" s="1"/>
  <c r="C6" i="1"/>
  <c r="C5" i="1"/>
  <c r="E5" i="1" s="1"/>
</calcChain>
</file>

<file path=xl/sharedStrings.xml><?xml version="1.0" encoding="utf-8"?>
<sst xmlns="http://schemas.openxmlformats.org/spreadsheetml/2006/main" count="40" uniqueCount="36">
  <si>
    <t>Lanzamiento de Dados</t>
  </si>
  <si>
    <t>Espacio muestral</t>
  </si>
  <si>
    <t>Probabilidad</t>
  </si>
  <si>
    <t>Probabilidad de no sacar 1</t>
  </si>
  <si>
    <t>Probabilidad de sacar 3 o numero mas alto</t>
  </si>
  <si>
    <t>Probabilidad de no sacar 3 o numero mas alto</t>
  </si>
  <si>
    <t>Total</t>
  </si>
  <si>
    <t>n</t>
  </si>
  <si>
    <t>p</t>
  </si>
  <si>
    <t>x</t>
  </si>
  <si>
    <t>Formula</t>
  </si>
  <si>
    <t>Expected Value</t>
  </si>
  <si>
    <r>
      <t xml:space="preserve">Cuantos clientes vendran al restaurante si se envia un mail a </t>
    </r>
    <r>
      <rPr>
        <b/>
        <sz val="14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 xml:space="preserve"> (digamos 100) personas. Encontrar la probabilidad exacta de 20 clientes (sillas disponibles)</t>
    </r>
  </si>
  <si>
    <t>Numero de intentos</t>
  </si>
  <si>
    <t>Prob. De éxito en cada evento</t>
  </si>
  <si>
    <t>Evento</t>
  </si>
  <si>
    <t>Exactamente 20 Clientes</t>
  </si>
  <si>
    <t>Numero exacto de Clientes</t>
  </si>
  <si>
    <t>Hasta 20 clientes</t>
  </si>
  <si>
    <t>Necesidad de sala de espera</t>
  </si>
  <si>
    <t>=DIST.BINOM(C6,C4,C5,FALSE)</t>
  </si>
  <si>
    <t>=DIST.BINOM(C6,C4,C5,TRUE)</t>
  </si>
  <si>
    <t>=1-DIST.BINOM(C6,C4,C5,TRUE)</t>
  </si>
  <si>
    <t>=DIST.BINOM(B15,$C$4,$C$5,FALSE)</t>
  </si>
  <si>
    <t>=DIST.BINOM(B16,$C$4,$C$5,FALSE)</t>
  </si>
  <si>
    <t>=POISSON.DIST(B11,$C$7,FALSE)</t>
  </si>
  <si>
    <t>30+</t>
  </si>
  <si>
    <t>=1-POISSON.DIST(B41,C7,TRUE)</t>
  </si>
  <si>
    <t>Johns quiere su ayuda para decidir el nivel de inventario de autos.</t>
  </si>
  <si>
    <t xml:space="preserve">La demanda promedio histórica por mes es de 13 autos. </t>
  </si>
  <si>
    <t>Puede ayudar a John brindándole la distribución de probabilidad de la demanda de autos.</t>
  </si>
  <si>
    <t>Demanda Mensual</t>
  </si>
  <si>
    <t>Probabilidad Individual</t>
  </si>
  <si>
    <t>Conteo</t>
  </si>
  <si>
    <t>Venta de 15 carros o más</t>
  </si>
  <si>
    <t>Venta de menos 5 carros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</si>
</sst>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0.000E+00"/>
    <numFmt numFmtId="167" formatCode="0.000000"/>
    <numFmt numFmtId="168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2" fillId="0" borderId="5" xfId="0" applyFont="1" applyBorder="1"/>
    <xf numFmtId="0" fontId="3" fillId="2" borderId="7" xfId="0" applyFont="1" applyFill="1" applyBorder="1"/>
    <xf numFmtId="0" fontId="3" fillId="3" borderId="8" xfId="0" applyFont="1" applyFill="1" applyBorder="1"/>
    <xf numFmtId="0" fontId="3" fillId="2" borderId="9" xfId="0" applyFont="1" applyFill="1" applyBorder="1"/>
    <xf numFmtId="9" fontId="3" fillId="3" borderId="10" xfId="1" applyFont="1" applyFill="1" applyBorder="1"/>
    <xf numFmtId="0" fontId="3" fillId="2" borderId="11" xfId="0" applyFont="1" applyFill="1" applyBorder="1"/>
    <xf numFmtId="0" fontId="3" fillId="3" borderId="12" xfId="0" applyFont="1" applyFill="1" applyBorder="1"/>
    <xf numFmtId="0" fontId="0" fillId="2" borderId="7" xfId="0" applyFill="1" applyBorder="1"/>
    <xf numFmtId="0" fontId="0" fillId="2" borderId="13" xfId="0" applyFill="1" applyBorder="1"/>
    <xf numFmtId="0" fontId="0" fillId="2" borderId="8" xfId="0" applyFill="1" applyBorder="1"/>
    <xf numFmtId="0" fontId="0" fillId="0" borderId="14" xfId="0" applyBorder="1"/>
    <xf numFmtId="0" fontId="0" fillId="0" borderId="10" xfId="0" quotePrefix="1" applyBorder="1"/>
    <xf numFmtId="0" fontId="0" fillId="0" borderId="16" xfId="0" applyBorder="1"/>
    <xf numFmtId="0" fontId="0" fillId="0" borderId="12" xfId="0" quotePrefix="1" applyBorder="1"/>
    <xf numFmtId="0" fontId="0" fillId="2" borderId="17" xfId="0" applyFill="1" applyBorder="1"/>
    <xf numFmtId="0" fontId="0" fillId="0" borderId="19" xfId="0" applyBorder="1"/>
    <xf numFmtId="0" fontId="0" fillId="0" borderId="0" xfId="0" quotePrefix="1"/>
    <xf numFmtId="0" fontId="4" fillId="0" borderId="0" xfId="0" applyFont="1"/>
    <xf numFmtId="0" fontId="0" fillId="0" borderId="20" xfId="0" applyBorder="1"/>
    <xf numFmtId="0" fontId="0" fillId="4" borderId="18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Alignment="1">
      <alignment horizontal="center"/>
    </xf>
    <xf numFmtId="167" fontId="0" fillId="0" borderId="10" xfId="0" applyNumberFormat="1" applyBorder="1" applyProtection="1">
      <protection hidden="1"/>
    </xf>
    <xf numFmtId="168" fontId="0" fillId="0" borderId="0" xfId="1" applyNumberFormat="1" applyFont="1" applyProtection="1">
      <protection hidden="1"/>
    </xf>
    <xf numFmtId="167" fontId="0" fillId="0" borderId="0" xfId="1" applyNumberFormat="1" applyFont="1" applyProtection="1">
      <protection hidden="1"/>
    </xf>
    <xf numFmtId="165" fontId="0" fillId="0" borderId="15" xfId="0" applyNumberFormat="1" applyBorder="1" applyProtection="1">
      <protection hidden="1"/>
    </xf>
    <xf numFmtId="166" fontId="0" fillId="0" borderId="15" xfId="0" applyNumberFormat="1" applyBorder="1" applyProtection="1">
      <protection hidden="1"/>
    </xf>
    <xf numFmtId="0" fontId="0" fillId="2" borderId="18" xfId="0" applyFill="1" applyBorder="1" applyProtection="1">
      <protection hidden="1"/>
    </xf>
    <xf numFmtId="0" fontId="0" fillId="0" borderId="0" xfId="0" applyProtection="1">
      <protection hidden="1"/>
    </xf>
    <xf numFmtId="164" fontId="0" fillId="0" borderId="4" xfId="1" applyNumberFormat="1" applyFont="1" applyBorder="1" applyProtection="1">
      <protection hidden="1"/>
    </xf>
    <xf numFmtId="0" fontId="2" fillId="0" borderId="6" xfId="0" applyFont="1" applyBorder="1" applyProtection="1">
      <protection hidden="1"/>
    </xf>
    <xf numFmtId="164" fontId="0" fillId="0" borderId="0" xfId="0" applyNumberFormat="1" applyProtection="1">
      <protection hidden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Probabilidad Lanzamiento de dado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Uniforme!$C$4</c:f>
              <c:strCache>
                <c:ptCount val="1"/>
                <c:pt idx="0">
                  <c:v>Probabilidad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b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Uniforme!$B$5:$B$10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Uniforme!$C$5:$C$10</c:f>
              <c:numCache>
                <c:formatCode>0.0%</c:formatCode>
                <c:ptCount val="6"/>
                <c:pt idx="0">
                  <c:v>0.16666666666666666</c:v>
                </c:pt>
                <c:pt idx="1">
                  <c:v>0.16666666666666666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3-4CD7-A5EA-78DBAC15E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902431"/>
        <c:axId val="1058903263"/>
      </c:barChart>
      <c:catAx>
        <c:axId val="105890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58903263"/>
        <c:crosses val="autoZero"/>
        <c:auto val="1"/>
        <c:lblAlgn val="ctr"/>
        <c:lblOffset val="100"/>
        <c:noMultiLvlLbl val="0"/>
      </c:catAx>
      <c:valAx>
        <c:axId val="10589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58902431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Poisson!$C$10</c:f>
              <c:strCache>
                <c:ptCount val="1"/>
                <c:pt idx="0">
                  <c:v>Probabilidad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Poisson!$B$11:$B$41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Poisson!$C$11:$C$41</c:f>
              <c:numCache>
                <c:formatCode>0.000000</c:formatCode>
                <c:ptCount val="31"/>
                <c:pt idx="0">
                  <c:v>2.2603294069810542E-6</c:v>
                </c:pt>
                <c:pt idx="1">
                  <c:v>2.9384282290753709E-5</c:v>
                </c:pt>
                <c:pt idx="2">
                  <c:v>1.9099783488989915E-4</c:v>
                </c:pt>
                <c:pt idx="3">
                  <c:v>8.2765728452289546E-4</c:v>
                </c:pt>
                <c:pt idx="4">
                  <c:v>2.6898861746994123E-3</c:v>
                </c:pt>
                <c:pt idx="5">
                  <c:v>6.993704054218469E-3</c:v>
                </c:pt>
                <c:pt idx="6">
                  <c:v>1.5153025450806682E-2</c:v>
                </c:pt>
                <c:pt idx="7">
                  <c:v>2.8141332980069572E-2</c:v>
                </c:pt>
                <c:pt idx="8">
                  <c:v>4.5729666092613031E-2</c:v>
                </c:pt>
                <c:pt idx="9">
                  <c:v>6.605396213377436E-2</c:v>
                </c:pt>
                <c:pt idx="10">
                  <c:v>8.5870150773906709E-2</c:v>
                </c:pt>
                <c:pt idx="11">
                  <c:v>0.10148290546007158</c:v>
                </c:pt>
                <c:pt idx="12">
                  <c:v>0.10993981424841087</c:v>
                </c:pt>
                <c:pt idx="13">
                  <c:v>0.10993981424841087</c:v>
                </c:pt>
                <c:pt idx="14">
                  <c:v>0.10208697037352438</c:v>
                </c:pt>
                <c:pt idx="15">
                  <c:v>8.8475374323721143E-2</c:v>
                </c:pt>
                <c:pt idx="16">
                  <c:v>7.1886241638023429E-2</c:v>
                </c:pt>
                <c:pt idx="17">
                  <c:v>5.4971831840841479E-2</c:v>
                </c:pt>
                <c:pt idx="18">
                  <c:v>3.970187855171884E-2</c:v>
                </c:pt>
                <c:pt idx="19">
                  <c:v>2.7164443219597077E-2</c:v>
                </c:pt>
                <c:pt idx="20">
                  <c:v>1.7656888092738087E-2</c:v>
                </c:pt>
                <c:pt idx="21">
                  <c:v>1.0930454533599776E-2</c:v>
                </c:pt>
                <c:pt idx="22">
                  <c:v>6.4589049516725955E-3</c:v>
                </c:pt>
                <c:pt idx="23">
                  <c:v>3.6506854074671237E-3</c:v>
                </c:pt>
                <c:pt idx="24">
                  <c:v>1.977454595711357E-3</c:v>
                </c:pt>
                <c:pt idx="25">
                  <c:v>1.0282763897699039E-3</c:v>
                </c:pt>
                <c:pt idx="26">
                  <c:v>5.1413819488495315E-4</c:v>
                </c:pt>
                <c:pt idx="27">
                  <c:v>2.4754801975942098E-4</c:v>
                </c:pt>
                <c:pt idx="28">
                  <c:v>1.1493300917401721E-4</c:v>
                </c:pt>
                <c:pt idx="29">
                  <c:v>5.1521693767662835E-5</c:v>
                </c:pt>
                <c:pt idx="30">
                  <c:v>2.2326067299320643E-5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5F-4DBA-995A-53802AF5F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9848240"/>
        <c:axId val="1839849904"/>
      </c:barChart>
      <c:catAx>
        <c:axId val="18398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9849904"/>
        <c:crosses val="autoZero"/>
        <c:auto val="1"/>
        <c:lblAlgn val="ctr"/>
        <c:lblOffset val="100"/>
        <c:noMultiLvlLbl val="0"/>
      </c:catAx>
      <c:valAx>
        <c:axId val="183984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98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4762</xdr:rowOff>
    </xdr:from>
    <xdr:to>
      <xdr:col>16</xdr:col>
      <xdr:colOff>304800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4CE623A-3E7C-610C-C9A9-85A544D12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738187</xdr:colOff>
      <xdr:row>8</xdr:row>
      <xdr:rowOff>185737</xdr:rowOff>
    </xdr:from>
    <xdr:to>
      <xdr:col>11</xdr:col>
      <xdr:colOff>738187</xdr:colOff>
      <xdr:row>23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9F144E-1426-DF93-C57E-ACF96FE6A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>
      <selection activeCell="E11" activeCellId="3" sqref="C5:C11 E5 E8 E11"/>
    </sheetView>
  </sheetViews>
  <sheetFormatPr baseColWidth="10" defaultColWidth="9.140625" defaultRowHeight="15" x14ac:dyDescent="0.25"/>
  <cols>
    <col min="2" max="2" width="21" bestFit="1" customWidth="1"/>
    <col min="3" max="3" width="12.28515625" bestFit="1" customWidth="1"/>
  </cols>
  <sheetData>
    <row r="2" spans="2:5" x14ac:dyDescent="0.25">
      <c r="B2" s="1" t="s">
        <v>0</v>
      </c>
    </row>
    <row r="4" spans="2:5" x14ac:dyDescent="0.25">
      <c r="B4" s="2" t="s">
        <v>1</v>
      </c>
      <c r="C4" s="3" t="s">
        <v>2</v>
      </c>
      <c r="E4" t="s">
        <v>3</v>
      </c>
    </row>
    <row r="5" spans="2:5" x14ac:dyDescent="0.25">
      <c r="B5" s="4">
        <v>1</v>
      </c>
      <c r="C5" s="35">
        <f>1/$C$11</f>
        <v>0.16666666666666666</v>
      </c>
      <c r="E5" s="37">
        <f>1-C5</f>
        <v>0.83333333333333337</v>
      </c>
    </row>
    <row r="6" spans="2:5" x14ac:dyDescent="0.25">
      <c r="B6" s="4">
        <v>2</v>
      </c>
      <c r="C6" s="35">
        <f t="shared" ref="C6:C10" si="0">1/$C$11</f>
        <v>0.16666666666666666</v>
      </c>
    </row>
    <row r="7" spans="2:5" x14ac:dyDescent="0.25">
      <c r="B7" s="4">
        <v>3</v>
      </c>
      <c r="C7" s="35">
        <f t="shared" si="0"/>
        <v>0.16666666666666666</v>
      </c>
      <c r="E7" t="s">
        <v>4</v>
      </c>
    </row>
    <row r="8" spans="2:5" x14ac:dyDescent="0.25">
      <c r="B8" s="4">
        <v>4</v>
      </c>
      <c r="C8" s="35">
        <f t="shared" si="0"/>
        <v>0.16666666666666666</v>
      </c>
      <c r="E8" s="37">
        <f>SUM(C7:C10)</f>
        <v>0.66666666666666663</v>
      </c>
    </row>
    <row r="9" spans="2:5" x14ac:dyDescent="0.25">
      <c r="B9" s="4">
        <v>5</v>
      </c>
      <c r="C9" s="35">
        <f t="shared" si="0"/>
        <v>0.16666666666666666</v>
      </c>
    </row>
    <row r="10" spans="2:5" x14ac:dyDescent="0.25">
      <c r="B10" s="4">
        <v>6</v>
      </c>
      <c r="C10" s="35">
        <f t="shared" si="0"/>
        <v>0.16666666666666666</v>
      </c>
      <c r="E10" t="s">
        <v>5</v>
      </c>
    </row>
    <row r="11" spans="2:5" x14ac:dyDescent="0.25">
      <c r="B11" s="5" t="s">
        <v>6</v>
      </c>
      <c r="C11" s="36">
        <f>COUNT(B5:B10)</f>
        <v>6</v>
      </c>
      <c r="E11" s="37">
        <f>1-E8</f>
        <v>0.33333333333333337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21B1-A893-423F-BCAC-B380D40776B7}">
  <dimension ref="B2:F115"/>
  <sheetViews>
    <sheetView topLeftCell="A4" workbookViewId="0">
      <selection activeCell="E11" activeCellId="4" sqref="C9:C11 C16:C115 F15 E10 E11"/>
    </sheetView>
  </sheetViews>
  <sheetFormatPr baseColWidth="10" defaultRowHeight="15" x14ac:dyDescent="0.25"/>
  <cols>
    <col min="2" max="2" width="37" customWidth="1"/>
    <col min="3" max="3" width="12.28515625" bestFit="1" customWidth="1"/>
    <col min="4" max="4" width="33" bestFit="1" customWidth="1"/>
    <col min="5" max="5" width="14.7109375" bestFit="1" customWidth="1"/>
  </cols>
  <sheetData>
    <row r="2" spans="2:6" ht="18.75" x14ac:dyDescent="0.3">
      <c r="B2" s="22" t="s">
        <v>12</v>
      </c>
    </row>
    <row r="3" spans="2:6" ht="15.75" thickBot="1" x14ac:dyDescent="0.3"/>
    <row r="4" spans="2:6" ht="15.75" x14ac:dyDescent="0.25">
      <c r="B4" s="6" t="s">
        <v>13</v>
      </c>
      <c r="C4" s="7">
        <v>100</v>
      </c>
      <c r="D4" t="s">
        <v>7</v>
      </c>
    </row>
    <row r="5" spans="2:6" ht="15.75" x14ac:dyDescent="0.25">
      <c r="B5" s="8" t="s">
        <v>14</v>
      </c>
      <c r="C5" s="9">
        <v>0.17</v>
      </c>
      <c r="D5" t="s">
        <v>8</v>
      </c>
    </row>
    <row r="6" spans="2:6" ht="16.5" thickBot="1" x14ac:dyDescent="0.3">
      <c r="B6" s="10" t="s">
        <v>16</v>
      </c>
      <c r="C6" s="11">
        <v>20</v>
      </c>
      <c r="D6" t="s">
        <v>9</v>
      </c>
    </row>
    <row r="7" spans="2:6" ht="15.75" thickBot="1" x14ac:dyDescent="0.3"/>
    <row r="8" spans="2:6" x14ac:dyDescent="0.25">
      <c r="B8" s="12" t="s">
        <v>15</v>
      </c>
      <c r="C8" s="13" t="s">
        <v>2</v>
      </c>
      <c r="D8" s="14" t="s">
        <v>10</v>
      </c>
    </row>
    <row r="9" spans="2:6" x14ac:dyDescent="0.25">
      <c r="B9" s="15" t="s">
        <v>16</v>
      </c>
      <c r="C9" s="31">
        <f>BINOMDIST($C$6,$C$4,$C$5,FALSE)</f>
        <v>7.317742663764501E-2</v>
      </c>
      <c r="D9" s="16" t="s">
        <v>20</v>
      </c>
    </row>
    <row r="10" spans="2:6" x14ac:dyDescent="0.25">
      <c r="B10" s="15" t="s">
        <v>18</v>
      </c>
      <c r="C10" s="31">
        <f>BINOMDIST($C$6,$C$4,$C$5,TRUE)</f>
        <v>0.82549353421284377</v>
      </c>
      <c r="D10" s="16" t="s">
        <v>21</v>
      </c>
      <c r="E10" s="34">
        <f>SUM(C16:C35)</f>
        <v>0.82549352612543836</v>
      </c>
    </row>
    <row r="11" spans="2:6" ht="15.75" thickBot="1" x14ac:dyDescent="0.3">
      <c r="B11" s="17" t="s">
        <v>19</v>
      </c>
      <c r="C11" s="31">
        <f>1-BINOMDIST($C$6,$C$4,$C$5,TRUE)</f>
        <v>0.17450646578715623</v>
      </c>
      <c r="D11" s="18" t="s">
        <v>22</v>
      </c>
      <c r="E11" s="34">
        <f>SUM(C36:C115)</f>
        <v>0.17450646578715592</v>
      </c>
    </row>
    <row r="14" spans="2:6" ht="15.75" thickBot="1" x14ac:dyDescent="0.3"/>
    <row r="15" spans="2:6" ht="15.75" thickBot="1" x14ac:dyDescent="0.3">
      <c r="B15" s="19" t="s">
        <v>17</v>
      </c>
      <c r="C15" s="13" t="s">
        <v>2</v>
      </c>
      <c r="E15" s="19" t="s">
        <v>11</v>
      </c>
      <c r="F15" s="33">
        <f>SUMPRODUCT(B16:B115,C16:C115)</f>
        <v>17.000000000000004</v>
      </c>
    </row>
    <row r="16" spans="2:6" x14ac:dyDescent="0.25">
      <c r="B16" s="20">
        <v>1</v>
      </c>
      <c r="C16" s="32">
        <f>BINOMDIST(B16,$C$4,$C$5,FALSE)</f>
        <v>1.6564566189846284E-7</v>
      </c>
      <c r="D16" s="21" t="s">
        <v>23</v>
      </c>
    </row>
    <row r="17" spans="2:4" x14ac:dyDescent="0.25">
      <c r="B17" s="15">
        <v>2</v>
      </c>
      <c r="C17" s="32">
        <f t="shared" ref="C17:C80" si="0">BINOMDIST(B17,$C$4,$C$5,FALSE)</f>
        <v>1.6794075239464683E-6</v>
      </c>
      <c r="D17" s="21" t="s">
        <v>24</v>
      </c>
    </row>
    <row r="18" spans="2:4" x14ac:dyDescent="0.25">
      <c r="B18" s="15">
        <v>3</v>
      </c>
      <c r="C18" s="32">
        <f t="shared" si="0"/>
        <v>1.1236517810822556E-5</v>
      </c>
    </row>
    <row r="19" spans="2:4" x14ac:dyDescent="0.25">
      <c r="B19" s="15">
        <v>4</v>
      </c>
      <c r="C19" s="32">
        <f t="shared" si="0"/>
        <v>5.5810294789296173E-5</v>
      </c>
    </row>
    <row r="20" spans="2:4" x14ac:dyDescent="0.25">
      <c r="B20" s="15">
        <v>5</v>
      </c>
      <c r="C20" s="32">
        <f t="shared" si="0"/>
        <v>2.1947566529188287E-4</v>
      </c>
    </row>
    <row r="21" spans="2:4" x14ac:dyDescent="0.25">
      <c r="B21" s="15">
        <v>6</v>
      </c>
      <c r="C21" s="32">
        <f t="shared" si="0"/>
        <v>7.1175341254295366E-4</v>
      </c>
    </row>
    <row r="22" spans="2:4" x14ac:dyDescent="0.25">
      <c r="B22" s="15">
        <v>7</v>
      </c>
      <c r="C22" s="32">
        <f t="shared" si="0"/>
        <v>1.9576281467188318E-3</v>
      </c>
    </row>
    <row r="23" spans="2:4" x14ac:dyDescent="0.25">
      <c r="B23" s="15">
        <v>8</v>
      </c>
      <c r="C23" s="32">
        <f t="shared" si="0"/>
        <v>4.6611597891001088E-3</v>
      </c>
    </row>
    <row r="24" spans="2:4" x14ac:dyDescent="0.25">
      <c r="B24" s="15">
        <v>9</v>
      </c>
      <c r="C24" s="32">
        <f t="shared" si="0"/>
        <v>9.7591083134572626E-3</v>
      </c>
    </row>
    <row r="25" spans="2:4" x14ac:dyDescent="0.25">
      <c r="B25" s="15">
        <v>10</v>
      </c>
      <c r="C25" s="32">
        <f t="shared" si="0"/>
        <v>1.8189566940865494E-2</v>
      </c>
    </row>
    <row r="26" spans="2:4" x14ac:dyDescent="0.25">
      <c r="B26" s="15">
        <v>11</v>
      </c>
      <c r="C26" s="32">
        <f t="shared" si="0"/>
        <v>3.0481968696083453E-2</v>
      </c>
    </row>
    <row r="27" spans="2:4" x14ac:dyDescent="0.25">
      <c r="B27" s="15">
        <v>12</v>
      </c>
      <c r="C27" s="32">
        <f t="shared" si="0"/>
        <v>4.6304436382705164E-2</v>
      </c>
    </row>
    <row r="28" spans="2:4" x14ac:dyDescent="0.25">
      <c r="B28" s="15">
        <v>13</v>
      </c>
      <c r="C28" s="32">
        <f t="shared" si="0"/>
        <v>6.4199663418467862E-2</v>
      </c>
    </row>
    <row r="29" spans="2:4" x14ac:dyDescent="0.25">
      <c r="B29" s="15">
        <v>14</v>
      </c>
      <c r="C29" s="32">
        <f t="shared" si="0"/>
        <v>8.1713685194418323E-2</v>
      </c>
    </row>
    <row r="30" spans="2:4" x14ac:dyDescent="0.25">
      <c r="B30" s="15">
        <v>15</v>
      </c>
      <c r="C30" s="32">
        <f t="shared" si="0"/>
        <v>9.5956150806618082E-2</v>
      </c>
    </row>
    <row r="31" spans="2:4" x14ac:dyDescent="0.25">
      <c r="B31" s="15">
        <v>16</v>
      </c>
      <c r="C31" s="32">
        <f t="shared" si="0"/>
        <v>0.10441011891232167</v>
      </c>
    </row>
    <row r="32" spans="2:4" x14ac:dyDescent="0.25">
      <c r="B32" s="15">
        <v>17</v>
      </c>
      <c r="C32" s="32">
        <f t="shared" si="0"/>
        <v>0.10566807215222912</v>
      </c>
    </row>
    <row r="33" spans="2:3" x14ac:dyDescent="0.25">
      <c r="B33" s="15">
        <v>18</v>
      </c>
      <c r="C33" s="32">
        <f t="shared" si="0"/>
        <v>9.9797623699327515E-2</v>
      </c>
    </row>
    <row r="34" spans="2:3" x14ac:dyDescent="0.25">
      <c r="B34" s="15">
        <v>19</v>
      </c>
      <c r="C34" s="32">
        <f t="shared" si="0"/>
        <v>8.8216796091859603E-2</v>
      </c>
    </row>
    <row r="35" spans="2:3" x14ac:dyDescent="0.25">
      <c r="B35" s="15">
        <v>20</v>
      </c>
      <c r="C35" s="32">
        <f t="shared" si="0"/>
        <v>7.317742663764501E-2</v>
      </c>
    </row>
    <row r="36" spans="2:3" x14ac:dyDescent="0.25">
      <c r="B36" s="15">
        <v>21</v>
      </c>
      <c r="C36" s="32">
        <f t="shared" si="0"/>
        <v>5.7097705236487183E-2</v>
      </c>
    </row>
    <row r="37" spans="2:3" x14ac:dyDescent="0.25">
      <c r="B37" s="15">
        <v>22</v>
      </c>
      <c r="C37" s="32">
        <f t="shared" si="0"/>
        <v>4.1994643007996865E-2</v>
      </c>
    </row>
    <row r="38" spans="2:3" x14ac:dyDescent="0.25">
      <c r="B38" s="15">
        <v>23</v>
      </c>
      <c r="C38" s="32">
        <f t="shared" si="0"/>
        <v>2.9169668218231439E-2</v>
      </c>
    </row>
    <row r="39" spans="2:3" x14ac:dyDescent="0.25">
      <c r="B39" s="15">
        <v>24</v>
      </c>
      <c r="C39" s="32">
        <f t="shared" si="0"/>
        <v>1.9168220731759514E-2</v>
      </c>
    </row>
    <row r="40" spans="2:3" x14ac:dyDescent="0.25">
      <c r="B40" s="15">
        <v>25</v>
      </c>
      <c r="C40" s="32">
        <f t="shared" si="0"/>
        <v>1.1935104185751024E-2</v>
      </c>
    </row>
    <row r="41" spans="2:3" x14ac:dyDescent="0.25">
      <c r="B41" s="15">
        <v>26</v>
      </c>
      <c r="C41" s="32">
        <f t="shared" si="0"/>
        <v>7.0515559948250758E-3</v>
      </c>
    </row>
    <row r="42" spans="2:3" x14ac:dyDescent="0.25">
      <c r="B42" s="15">
        <v>27</v>
      </c>
      <c r="C42" s="32">
        <f t="shared" si="0"/>
        <v>3.958437055551078E-3</v>
      </c>
    </row>
    <row r="43" spans="2:3" x14ac:dyDescent="0.25">
      <c r="B43" s="15">
        <v>28</v>
      </c>
      <c r="C43" s="32">
        <f t="shared" si="0"/>
        <v>2.1137781350855762E-3</v>
      </c>
    </row>
    <row r="44" spans="2:3" x14ac:dyDescent="0.25">
      <c r="B44" s="15">
        <v>29</v>
      </c>
      <c r="C44" s="32">
        <f t="shared" si="0"/>
        <v>1.0748917479620889E-3</v>
      </c>
    </row>
    <row r="45" spans="2:3" x14ac:dyDescent="0.25">
      <c r="B45" s="15">
        <v>30</v>
      </c>
      <c r="C45" s="32">
        <f t="shared" si="0"/>
        <v>5.2104190353021557E-4</v>
      </c>
    </row>
    <row r="46" spans="2:3" x14ac:dyDescent="0.25">
      <c r="B46" s="15">
        <v>31</v>
      </c>
      <c r="C46" s="32">
        <f t="shared" si="0"/>
        <v>2.4097934908704177E-4</v>
      </c>
    </row>
    <row r="47" spans="2:3" x14ac:dyDescent="0.25">
      <c r="B47" s="15">
        <v>32</v>
      </c>
      <c r="C47" s="32">
        <f t="shared" si="0"/>
        <v>1.0642649716833559E-4</v>
      </c>
    </row>
    <row r="48" spans="2:3" x14ac:dyDescent="0.25">
      <c r="B48" s="15">
        <v>33</v>
      </c>
      <c r="C48" s="32">
        <f t="shared" si="0"/>
        <v>4.491749935253586E-5</v>
      </c>
    </row>
    <row r="49" spans="2:3" x14ac:dyDescent="0.25">
      <c r="B49" s="15">
        <v>34</v>
      </c>
      <c r="C49" s="32">
        <f t="shared" si="0"/>
        <v>1.8129352148312753E-5</v>
      </c>
    </row>
    <row r="50" spans="2:3" x14ac:dyDescent="0.25">
      <c r="B50" s="15">
        <v>35</v>
      </c>
      <c r="C50" s="32">
        <f t="shared" si="0"/>
        <v>7.0021112256134177E-6</v>
      </c>
    </row>
    <row r="51" spans="2:3" x14ac:dyDescent="0.25">
      <c r="B51" s="15">
        <v>36</v>
      </c>
      <c r="C51" s="32">
        <f t="shared" si="0"/>
        <v>2.5894688434748328E-6</v>
      </c>
    </row>
    <row r="52" spans="2:3" x14ac:dyDescent="0.25">
      <c r="B52" s="15">
        <v>37</v>
      </c>
      <c r="C52" s="32">
        <f t="shared" si="0"/>
        <v>9.174021822535398E-7</v>
      </c>
    </row>
    <row r="53" spans="2:3" x14ac:dyDescent="0.25">
      <c r="B53" s="15">
        <v>38</v>
      </c>
      <c r="C53" s="32">
        <f t="shared" si="0"/>
        <v>3.1152115954138767E-7</v>
      </c>
    </row>
    <row r="54" spans="2:3" x14ac:dyDescent="0.25">
      <c r="B54" s="15">
        <v>39</v>
      </c>
      <c r="C54" s="32">
        <f t="shared" si="0"/>
        <v>1.0143444614044608E-7</v>
      </c>
    </row>
    <row r="55" spans="2:3" x14ac:dyDescent="0.25">
      <c r="B55" s="15">
        <v>40</v>
      </c>
      <c r="C55" s="32">
        <f t="shared" si="0"/>
        <v>3.1682988146880115E-8</v>
      </c>
    </row>
    <row r="56" spans="2:3" x14ac:dyDescent="0.25">
      <c r="B56" s="15">
        <v>41</v>
      </c>
      <c r="C56" s="32">
        <f t="shared" si="0"/>
        <v>9.4965171642132854E-9</v>
      </c>
    </row>
    <row r="57" spans="2:3" x14ac:dyDescent="0.25">
      <c r="B57" s="15">
        <v>42</v>
      </c>
      <c r="C57" s="32">
        <f t="shared" si="0"/>
        <v>2.7323599299213746E-9</v>
      </c>
    </row>
    <row r="58" spans="2:3" x14ac:dyDescent="0.25">
      <c r="B58" s="15">
        <v>43</v>
      </c>
      <c r="C58" s="32">
        <f t="shared" si="0"/>
        <v>7.548632364534875E-10</v>
      </c>
    </row>
    <row r="59" spans="2:3" x14ac:dyDescent="0.25">
      <c r="B59" s="15">
        <v>44</v>
      </c>
      <c r="C59" s="32">
        <f t="shared" si="0"/>
        <v>2.0029092993521973E-10</v>
      </c>
    </row>
    <row r="60" spans="2:3" x14ac:dyDescent="0.25">
      <c r="B60" s="15">
        <v>45</v>
      </c>
      <c r="C60" s="32">
        <f t="shared" si="0"/>
        <v>5.1051396331547204E-11</v>
      </c>
    </row>
    <row r="61" spans="2:3" x14ac:dyDescent="0.25">
      <c r="B61" s="15">
        <v>46</v>
      </c>
      <c r="C61" s="32">
        <f t="shared" si="0"/>
        <v>1.2502109892613103E-11</v>
      </c>
    </row>
    <row r="62" spans="2:3" x14ac:dyDescent="0.25">
      <c r="B62" s="15">
        <v>47</v>
      </c>
      <c r="C62" s="32">
        <f t="shared" si="0"/>
        <v>2.9420499567851589E-12</v>
      </c>
    </row>
    <row r="63" spans="2:3" x14ac:dyDescent="0.25">
      <c r="B63" s="15">
        <v>48</v>
      </c>
      <c r="C63" s="32">
        <f t="shared" si="0"/>
        <v>6.6535818550788076E-13</v>
      </c>
    </row>
    <row r="64" spans="2:3" x14ac:dyDescent="0.25">
      <c r="B64" s="15">
        <v>49</v>
      </c>
      <c r="C64" s="32">
        <f t="shared" si="0"/>
        <v>1.446217447723073E-13</v>
      </c>
    </row>
    <row r="65" spans="2:3" x14ac:dyDescent="0.25">
      <c r="B65" s="15">
        <v>50</v>
      </c>
      <c r="C65" s="32">
        <f t="shared" si="0"/>
        <v>3.0213747642792415E-14</v>
      </c>
    </row>
    <row r="66" spans="2:3" x14ac:dyDescent="0.25">
      <c r="B66" s="15">
        <v>51</v>
      </c>
      <c r="C66" s="32">
        <f t="shared" si="0"/>
        <v>6.0670175989542925E-15</v>
      </c>
    </row>
    <row r="67" spans="2:3" x14ac:dyDescent="0.25">
      <c r="B67" s="15">
        <v>52</v>
      </c>
      <c r="C67" s="32">
        <f t="shared" si="0"/>
        <v>1.1709512650437895E-15</v>
      </c>
    </row>
    <row r="68" spans="2:3" x14ac:dyDescent="0.25">
      <c r="B68" s="15">
        <v>53</v>
      </c>
      <c r="C68" s="32">
        <f t="shared" si="0"/>
        <v>2.1720759997174911E-16</v>
      </c>
    </row>
    <row r="69" spans="2:3" x14ac:dyDescent="0.25">
      <c r="B69" s="15">
        <v>54</v>
      </c>
      <c r="C69" s="32">
        <f t="shared" si="0"/>
        <v>3.8721301289028693E-17</v>
      </c>
    </row>
    <row r="70" spans="2:3" x14ac:dyDescent="0.25">
      <c r="B70" s="15">
        <v>55</v>
      </c>
      <c r="C70" s="32">
        <f t="shared" si="0"/>
        <v>6.6330903851086066E-18</v>
      </c>
    </row>
    <row r="71" spans="2:3" x14ac:dyDescent="0.25">
      <c r="B71" s="15">
        <v>56</v>
      </c>
      <c r="C71" s="32">
        <f t="shared" si="0"/>
        <v>1.0917199106299623E-18</v>
      </c>
    </row>
    <row r="72" spans="2:3" x14ac:dyDescent="0.25">
      <c r="B72" s="15">
        <v>57</v>
      </c>
      <c r="C72" s="32">
        <f t="shared" si="0"/>
        <v>1.7260758680008761E-19</v>
      </c>
    </row>
    <row r="73" spans="2:3" x14ac:dyDescent="0.25">
      <c r="B73" s="15">
        <v>58</v>
      </c>
      <c r="C73" s="32">
        <f t="shared" si="0"/>
        <v>2.6210250509111965E-20</v>
      </c>
    </row>
    <row r="74" spans="2:3" x14ac:dyDescent="0.25">
      <c r="B74" s="15">
        <v>59</v>
      </c>
      <c r="C74" s="32">
        <f t="shared" si="0"/>
        <v>3.821547654381477E-21</v>
      </c>
    </row>
    <row r="75" spans="2:3" x14ac:dyDescent="0.25">
      <c r="B75" s="15">
        <v>60</v>
      </c>
      <c r="C75" s="32">
        <f t="shared" si="0"/>
        <v>5.3486319580399402E-22</v>
      </c>
    </row>
    <row r="76" spans="2:3" x14ac:dyDescent="0.25">
      <c r="B76" s="15">
        <v>61</v>
      </c>
      <c r="C76" s="32">
        <f t="shared" si="0"/>
        <v>7.1836257781297286E-23</v>
      </c>
    </row>
    <row r="77" spans="2:3" x14ac:dyDescent="0.25">
      <c r="B77" s="15">
        <v>62</v>
      </c>
      <c r="C77" s="32">
        <f t="shared" si="0"/>
        <v>9.2552349220754909E-24</v>
      </c>
    </row>
    <row r="78" spans="2:3" x14ac:dyDescent="0.25">
      <c r="B78" s="15">
        <v>63</v>
      </c>
      <c r="C78" s="32">
        <f t="shared" si="0"/>
        <v>1.1434082539033768E-24</v>
      </c>
    </row>
    <row r="79" spans="2:3" x14ac:dyDescent="0.25">
      <c r="B79" s="15">
        <v>64</v>
      </c>
      <c r="C79" s="32">
        <f t="shared" si="0"/>
        <v>1.3539228006498906E-25</v>
      </c>
    </row>
    <row r="80" spans="2:3" x14ac:dyDescent="0.25">
      <c r="B80" s="15">
        <v>65</v>
      </c>
      <c r="C80" s="32">
        <f t="shared" si="0"/>
        <v>1.5358679406816057E-26</v>
      </c>
    </row>
    <row r="81" spans="2:3" x14ac:dyDescent="0.25">
      <c r="B81" s="15">
        <v>66</v>
      </c>
      <c r="C81" s="32">
        <f t="shared" ref="C81:C115" si="1">BINOMDIST(B81,$C$4,$C$5,FALSE)</f>
        <v>1.6682026737962246E-27</v>
      </c>
    </row>
    <row r="82" spans="2:3" x14ac:dyDescent="0.25">
      <c r="B82" s="15">
        <v>67</v>
      </c>
      <c r="C82" s="32">
        <f t="shared" si="1"/>
        <v>1.73389884095344E-28</v>
      </c>
    </row>
    <row r="83" spans="2:3" x14ac:dyDescent="0.25">
      <c r="B83" s="15">
        <v>68</v>
      </c>
      <c r="C83" s="32">
        <f t="shared" si="1"/>
        <v>1.7234536672127574E-29</v>
      </c>
    </row>
    <row r="84" spans="2:3" x14ac:dyDescent="0.25">
      <c r="B84" s="15">
        <v>69</v>
      </c>
      <c r="C84" s="32">
        <f t="shared" si="1"/>
        <v>1.6370853762244531E-30</v>
      </c>
    </row>
    <row r="85" spans="2:3" x14ac:dyDescent="0.25">
      <c r="B85" s="15">
        <v>70</v>
      </c>
      <c r="C85" s="32">
        <f t="shared" si="1"/>
        <v>1.484929420430793E-31</v>
      </c>
    </row>
    <row r="86" spans="2:3" x14ac:dyDescent="0.25">
      <c r="B86" s="15">
        <v>71</v>
      </c>
      <c r="C86" s="32">
        <f t="shared" si="1"/>
        <v>1.2851077624634149E-32</v>
      </c>
    </row>
    <row r="87" spans="2:3" x14ac:dyDescent="0.25">
      <c r="B87" s="15">
        <v>72</v>
      </c>
      <c r="C87" s="32">
        <f t="shared" si="1"/>
        <v>1.06017089507108E-33</v>
      </c>
    </row>
    <row r="88" spans="2:3" x14ac:dyDescent="0.25">
      <c r="B88" s="15">
        <v>73</v>
      </c>
      <c r="C88" s="32">
        <f t="shared" si="1"/>
        <v>8.328789339063072E-35</v>
      </c>
    </row>
    <row r="89" spans="2:3" x14ac:dyDescent="0.25">
      <c r="B89" s="15">
        <v>74</v>
      </c>
      <c r="C89" s="32">
        <f t="shared" si="1"/>
        <v>6.2242173667045672E-36</v>
      </c>
    </row>
    <row r="90" spans="2:3" x14ac:dyDescent="0.25">
      <c r="B90" s="15">
        <v>75</v>
      </c>
      <c r="C90" s="32">
        <f t="shared" si="1"/>
        <v>4.4194442989290681E-37</v>
      </c>
    </row>
    <row r="91" spans="2:3" x14ac:dyDescent="0.25">
      <c r="B91" s="15">
        <v>76</v>
      </c>
      <c r="C91" s="32">
        <f t="shared" si="1"/>
        <v>2.9775900872620183E-38</v>
      </c>
    </row>
    <row r="92" spans="2:3" x14ac:dyDescent="0.25">
      <c r="B92" s="15">
        <v>77</v>
      </c>
      <c r="C92" s="32">
        <f t="shared" si="1"/>
        <v>1.9008868026958573E-39</v>
      </c>
    </row>
    <row r="93" spans="2:3" x14ac:dyDescent="0.25">
      <c r="B93" s="15">
        <v>78</v>
      </c>
      <c r="C93" s="32">
        <f t="shared" si="1"/>
        <v>1.1480487177233336E-40</v>
      </c>
    </row>
    <row r="94" spans="2:3" x14ac:dyDescent="0.25">
      <c r="B94" s="15">
        <v>79</v>
      </c>
      <c r="C94" s="32">
        <f t="shared" si="1"/>
        <v>6.5482723871971396E-42</v>
      </c>
    </row>
    <row r="95" spans="2:3" x14ac:dyDescent="0.25">
      <c r="B95" s="15">
        <v>80</v>
      </c>
      <c r="C95" s="32">
        <f t="shared" si="1"/>
        <v>3.5206825937189442E-43</v>
      </c>
    </row>
    <row r="96" spans="2:3" x14ac:dyDescent="0.25">
      <c r="B96" s="15">
        <v>81</v>
      </c>
      <c r="C96" s="32">
        <f t="shared" si="1"/>
        <v>1.7805028735154503E-44</v>
      </c>
    </row>
    <row r="97" spans="2:3" x14ac:dyDescent="0.25">
      <c r="B97" s="15">
        <v>82</v>
      </c>
      <c r="C97" s="32">
        <f t="shared" si="1"/>
        <v>8.4499328261166394E-46</v>
      </c>
    </row>
    <row r="98" spans="2:3" x14ac:dyDescent="0.25">
      <c r="B98" s="15">
        <v>83</v>
      </c>
      <c r="C98" s="32">
        <f t="shared" si="1"/>
        <v>3.7533451078410643E-47</v>
      </c>
    </row>
    <row r="99" spans="2:3" x14ac:dyDescent="0.25">
      <c r="B99" s="15">
        <v>84</v>
      </c>
      <c r="C99" s="32">
        <f t="shared" si="1"/>
        <v>1.5558186118273701E-48</v>
      </c>
    </row>
    <row r="100" spans="2:3" x14ac:dyDescent="0.25">
      <c r="B100" s="15">
        <v>85</v>
      </c>
      <c r="C100" s="32">
        <f t="shared" si="1"/>
        <v>5.9983368166839207E-50</v>
      </c>
    </row>
    <row r="101" spans="2:3" x14ac:dyDescent="0.25">
      <c r="B101" s="15">
        <v>86</v>
      </c>
      <c r="C101" s="32">
        <f t="shared" si="1"/>
        <v>2.1428633906618014E-51</v>
      </c>
    </row>
    <row r="102" spans="2:3" x14ac:dyDescent="0.25">
      <c r="B102" s="15">
        <v>87</v>
      </c>
      <c r="C102" s="32">
        <f t="shared" si="1"/>
        <v>7.0627542857985031E-53</v>
      </c>
    </row>
    <row r="103" spans="2:3" x14ac:dyDescent="0.25">
      <c r="B103" s="15">
        <v>88</v>
      </c>
      <c r="C103" s="32">
        <f t="shared" si="1"/>
        <v>2.1370053356536365E-54</v>
      </c>
    </row>
    <row r="104" spans="2:3" x14ac:dyDescent="0.25">
      <c r="B104" s="15">
        <v>89</v>
      </c>
      <c r="C104" s="32">
        <f t="shared" si="1"/>
        <v>5.9015715239388894E-56</v>
      </c>
    </row>
    <row r="105" spans="2:3" x14ac:dyDescent="0.25">
      <c r="B105" s="15">
        <v>90</v>
      </c>
      <c r="C105" s="32">
        <f t="shared" si="1"/>
        <v>1.4773679718562081E-57</v>
      </c>
    </row>
    <row r="106" spans="2:3" x14ac:dyDescent="0.25">
      <c r="B106" s="15">
        <v>91</v>
      </c>
      <c r="C106" s="32">
        <f t="shared" si="1"/>
        <v>3.3252026375685041E-59</v>
      </c>
    </row>
    <row r="107" spans="2:3" x14ac:dyDescent="0.25">
      <c r="B107" s="15">
        <v>92</v>
      </c>
      <c r="C107" s="32">
        <f t="shared" si="1"/>
        <v>6.662598265426477E-61</v>
      </c>
    </row>
    <row r="108" spans="2:3" x14ac:dyDescent="0.25">
      <c r="B108" s="15">
        <v>93</v>
      </c>
      <c r="C108" s="32">
        <f t="shared" si="1"/>
        <v>1.173874030441817E-62</v>
      </c>
    </row>
    <row r="109" spans="2:3" x14ac:dyDescent="0.25">
      <c r="B109" s="15">
        <v>94</v>
      </c>
      <c r="C109" s="32">
        <f t="shared" si="1"/>
        <v>1.7904512897022812E-64</v>
      </c>
    </row>
    <row r="110" spans="2:3" x14ac:dyDescent="0.25">
      <c r="B110" s="15">
        <v>95</v>
      </c>
      <c r="C110" s="32">
        <f t="shared" si="1"/>
        <v>2.3161196138191156E-66</v>
      </c>
    </row>
    <row r="111" spans="2:3" x14ac:dyDescent="0.25">
      <c r="B111" s="15">
        <v>96</v>
      </c>
      <c r="C111" s="32">
        <f t="shared" si="1"/>
        <v>2.4707601302035855E-68</v>
      </c>
    </row>
    <row r="112" spans="2:3" x14ac:dyDescent="0.25">
      <c r="B112" s="15">
        <v>97</v>
      </c>
      <c r="C112" s="32">
        <f t="shared" si="1"/>
        <v>2.0868424898005645E-70</v>
      </c>
    </row>
    <row r="113" spans="2:3" x14ac:dyDescent="0.25">
      <c r="B113" s="15">
        <v>98</v>
      </c>
      <c r="C113" s="32">
        <f t="shared" si="1"/>
        <v>1.3084456230615657E-72</v>
      </c>
    </row>
    <row r="114" spans="2:3" x14ac:dyDescent="0.25">
      <c r="B114" s="15">
        <v>99</v>
      </c>
      <c r="C114" s="32">
        <f t="shared" si="1"/>
        <v>5.4140381141650095E-75</v>
      </c>
    </row>
    <row r="115" spans="2:3" ht="15.75" thickBot="1" x14ac:dyDescent="0.3">
      <c r="B115" s="17">
        <v>100</v>
      </c>
      <c r="C115" s="32">
        <f t="shared" si="1"/>
        <v>1.1088993727807803E-77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F2AE-DC85-476E-AE4A-5A08FE86B6D5}">
  <dimension ref="B2:J42"/>
  <sheetViews>
    <sheetView topLeftCell="A6" workbookViewId="0">
      <selection activeCell="J8" activeCellId="2" sqref="C11:C42 J7 J8"/>
    </sheetView>
  </sheetViews>
  <sheetFormatPr baseColWidth="10" defaultRowHeight="15" x14ac:dyDescent="0.25"/>
  <cols>
    <col min="2" max="2" width="17.85546875" customWidth="1"/>
    <col min="3" max="3" width="12.140625" customWidth="1"/>
    <col min="9" max="9" width="12.5703125" customWidth="1"/>
    <col min="10" max="10" width="12.5703125" bestFit="1" customWidth="1"/>
  </cols>
  <sheetData>
    <row r="2" spans="2:10" x14ac:dyDescent="0.25">
      <c r="B2" s="1" t="s">
        <v>28</v>
      </c>
    </row>
    <row r="3" spans="2:10" x14ac:dyDescent="0.25">
      <c r="B3" s="1" t="s">
        <v>29</v>
      </c>
    </row>
    <row r="4" spans="2:10" x14ac:dyDescent="0.25">
      <c r="B4" s="1" t="s">
        <v>30</v>
      </c>
    </row>
    <row r="6" spans="2:10" ht="15.75" thickBot="1" x14ac:dyDescent="0.3"/>
    <row r="7" spans="2:10" ht="15.75" thickBot="1" x14ac:dyDescent="0.3">
      <c r="B7" s="23" t="s">
        <v>31</v>
      </c>
      <c r="C7" s="24">
        <v>13</v>
      </c>
      <c r="H7" s="27" t="s">
        <v>35</v>
      </c>
      <c r="I7" s="27"/>
      <c r="J7" s="29">
        <f>SUM(C11:C15)</f>
        <v>3.7401859058099418E-3</v>
      </c>
    </row>
    <row r="8" spans="2:10" ht="15.75" thickBot="1" x14ac:dyDescent="0.3">
      <c r="H8" s="27" t="s">
        <v>34</v>
      </c>
      <c r="I8" s="27"/>
      <c r="J8" s="30">
        <f>SUM(C26:C42)</f>
        <v>0.32486846827838345</v>
      </c>
    </row>
    <row r="9" spans="2:10" x14ac:dyDescent="0.25">
      <c r="B9" s="12" t="s">
        <v>32</v>
      </c>
      <c r="C9" s="14"/>
    </row>
    <row r="10" spans="2:10" ht="15.75" thickBot="1" x14ac:dyDescent="0.3">
      <c r="B10" s="25" t="s">
        <v>33</v>
      </c>
      <c r="C10" s="26" t="s">
        <v>2</v>
      </c>
    </row>
    <row r="11" spans="2:10" x14ac:dyDescent="0.25">
      <c r="B11" s="20">
        <v>0</v>
      </c>
      <c r="C11" s="28">
        <f>_xlfn.POISSON.DIST(B11,$C$7,FALSE)</f>
        <v>2.2603294069810542E-6</v>
      </c>
      <c r="D11" s="21" t="s">
        <v>25</v>
      </c>
    </row>
    <row r="12" spans="2:10" x14ac:dyDescent="0.25">
      <c r="B12" s="15">
        <v>1</v>
      </c>
      <c r="C12" s="28">
        <f t="shared" ref="C12:C41" si="0">_xlfn.POISSON.DIST(B12,$C$7,FALSE)</f>
        <v>2.9384282290753709E-5</v>
      </c>
    </row>
    <row r="13" spans="2:10" x14ac:dyDescent="0.25">
      <c r="B13" s="15">
        <v>2</v>
      </c>
      <c r="C13" s="28">
        <f t="shared" si="0"/>
        <v>1.9099783488989915E-4</v>
      </c>
    </row>
    <row r="14" spans="2:10" x14ac:dyDescent="0.25">
      <c r="B14" s="15">
        <v>3</v>
      </c>
      <c r="C14" s="28">
        <f t="shared" si="0"/>
        <v>8.2765728452289546E-4</v>
      </c>
    </row>
    <row r="15" spans="2:10" x14ac:dyDescent="0.25">
      <c r="B15" s="15">
        <v>4</v>
      </c>
      <c r="C15" s="28">
        <f t="shared" si="0"/>
        <v>2.6898861746994123E-3</v>
      </c>
    </row>
    <row r="16" spans="2:10" x14ac:dyDescent="0.25">
      <c r="B16" s="15">
        <v>5</v>
      </c>
      <c r="C16" s="28">
        <f t="shared" si="0"/>
        <v>6.993704054218469E-3</v>
      </c>
    </row>
    <row r="17" spans="2:3" x14ac:dyDescent="0.25">
      <c r="B17" s="15">
        <v>6</v>
      </c>
      <c r="C17" s="28">
        <f t="shared" si="0"/>
        <v>1.5153025450806682E-2</v>
      </c>
    </row>
    <row r="18" spans="2:3" x14ac:dyDescent="0.25">
      <c r="B18" s="15">
        <v>7</v>
      </c>
      <c r="C18" s="28">
        <f t="shared" si="0"/>
        <v>2.8141332980069572E-2</v>
      </c>
    </row>
    <row r="19" spans="2:3" x14ac:dyDescent="0.25">
      <c r="B19" s="15">
        <v>8</v>
      </c>
      <c r="C19" s="28">
        <f t="shared" si="0"/>
        <v>4.5729666092613031E-2</v>
      </c>
    </row>
    <row r="20" spans="2:3" x14ac:dyDescent="0.25">
      <c r="B20" s="15">
        <v>9</v>
      </c>
      <c r="C20" s="28">
        <f t="shared" si="0"/>
        <v>6.605396213377436E-2</v>
      </c>
    </row>
    <row r="21" spans="2:3" x14ac:dyDescent="0.25">
      <c r="B21" s="15">
        <v>10</v>
      </c>
      <c r="C21" s="28">
        <f t="shared" si="0"/>
        <v>8.5870150773906709E-2</v>
      </c>
    </row>
    <row r="22" spans="2:3" x14ac:dyDescent="0.25">
      <c r="B22" s="15">
        <v>11</v>
      </c>
      <c r="C22" s="28">
        <f t="shared" si="0"/>
        <v>0.10148290546007158</v>
      </c>
    </row>
    <row r="23" spans="2:3" x14ac:dyDescent="0.25">
      <c r="B23" s="15">
        <v>12</v>
      </c>
      <c r="C23" s="28">
        <f t="shared" si="0"/>
        <v>0.10993981424841087</v>
      </c>
    </row>
    <row r="24" spans="2:3" x14ac:dyDescent="0.25">
      <c r="B24" s="15">
        <v>13</v>
      </c>
      <c r="C24" s="28">
        <f t="shared" si="0"/>
        <v>0.10993981424841087</v>
      </c>
    </row>
    <row r="25" spans="2:3" x14ac:dyDescent="0.25">
      <c r="B25" s="15">
        <v>14</v>
      </c>
      <c r="C25" s="28">
        <f t="shared" si="0"/>
        <v>0.10208697037352438</v>
      </c>
    </row>
    <row r="26" spans="2:3" x14ac:dyDescent="0.25">
      <c r="B26" s="15">
        <v>15</v>
      </c>
      <c r="C26" s="28">
        <f t="shared" si="0"/>
        <v>8.8475374323721143E-2</v>
      </c>
    </row>
    <row r="27" spans="2:3" x14ac:dyDescent="0.25">
      <c r="B27" s="15">
        <v>16</v>
      </c>
      <c r="C27" s="28">
        <f t="shared" si="0"/>
        <v>7.1886241638023429E-2</v>
      </c>
    </row>
    <row r="28" spans="2:3" x14ac:dyDescent="0.25">
      <c r="B28" s="15">
        <v>17</v>
      </c>
      <c r="C28" s="28">
        <f t="shared" si="0"/>
        <v>5.4971831840841479E-2</v>
      </c>
    </row>
    <row r="29" spans="2:3" x14ac:dyDescent="0.25">
      <c r="B29" s="15">
        <v>18</v>
      </c>
      <c r="C29" s="28">
        <f t="shared" si="0"/>
        <v>3.970187855171884E-2</v>
      </c>
    </row>
    <row r="30" spans="2:3" x14ac:dyDescent="0.25">
      <c r="B30" s="15">
        <v>19</v>
      </c>
      <c r="C30" s="28">
        <f t="shared" si="0"/>
        <v>2.7164443219597077E-2</v>
      </c>
    </row>
    <row r="31" spans="2:3" x14ac:dyDescent="0.25">
      <c r="B31" s="15">
        <v>20</v>
      </c>
      <c r="C31" s="28">
        <f t="shared" si="0"/>
        <v>1.7656888092738087E-2</v>
      </c>
    </row>
    <row r="32" spans="2:3" x14ac:dyDescent="0.25">
      <c r="B32" s="15">
        <v>21</v>
      </c>
      <c r="C32" s="28">
        <f t="shared" si="0"/>
        <v>1.0930454533599776E-2</v>
      </c>
    </row>
    <row r="33" spans="2:4" x14ac:dyDescent="0.25">
      <c r="B33" s="15">
        <v>22</v>
      </c>
      <c r="C33" s="28">
        <f t="shared" si="0"/>
        <v>6.4589049516725955E-3</v>
      </c>
    </row>
    <row r="34" spans="2:4" x14ac:dyDescent="0.25">
      <c r="B34" s="15">
        <v>23</v>
      </c>
      <c r="C34" s="28">
        <f t="shared" si="0"/>
        <v>3.6506854074671237E-3</v>
      </c>
    </row>
    <row r="35" spans="2:4" x14ac:dyDescent="0.25">
      <c r="B35" s="15">
        <v>24</v>
      </c>
      <c r="C35" s="28">
        <f t="shared" si="0"/>
        <v>1.977454595711357E-3</v>
      </c>
    </row>
    <row r="36" spans="2:4" x14ac:dyDescent="0.25">
      <c r="B36" s="15">
        <v>25</v>
      </c>
      <c r="C36" s="28">
        <f t="shared" si="0"/>
        <v>1.0282763897699039E-3</v>
      </c>
    </row>
    <row r="37" spans="2:4" x14ac:dyDescent="0.25">
      <c r="B37" s="15">
        <v>26</v>
      </c>
      <c r="C37" s="28">
        <f t="shared" si="0"/>
        <v>5.1413819488495315E-4</v>
      </c>
    </row>
    <row r="38" spans="2:4" x14ac:dyDescent="0.25">
      <c r="B38" s="15">
        <v>27</v>
      </c>
      <c r="C38" s="28">
        <f t="shared" si="0"/>
        <v>2.4754801975942098E-4</v>
      </c>
    </row>
    <row r="39" spans="2:4" x14ac:dyDescent="0.25">
      <c r="B39" s="15">
        <v>28</v>
      </c>
      <c r="C39" s="28">
        <f t="shared" si="0"/>
        <v>1.1493300917401721E-4</v>
      </c>
    </row>
    <row r="40" spans="2:4" x14ac:dyDescent="0.25">
      <c r="B40" s="15">
        <v>29</v>
      </c>
      <c r="C40" s="28">
        <f t="shared" si="0"/>
        <v>5.1521693767662835E-5</v>
      </c>
    </row>
    <row r="41" spans="2:4" x14ac:dyDescent="0.25">
      <c r="B41" s="15">
        <v>30</v>
      </c>
      <c r="C41" s="28">
        <f t="shared" si="0"/>
        <v>2.2326067299320643E-5</v>
      </c>
    </row>
    <row r="42" spans="2:4" ht="15.75" thickBot="1" x14ac:dyDescent="0.3">
      <c r="B42" s="17" t="s">
        <v>26</v>
      </c>
      <c r="C42" s="28">
        <f>1-_xlfn.POISSON.DIST(B41,$C$7,TRUE)</f>
        <v>1.5567748637312917E-5</v>
      </c>
      <c r="D42" s="21" t="s">
        <v>27</v>
      </c>
    </row>
  </sheetData>
  <mergeCells count="2">
    <mergeCell ref="H7:I7"/>
    <mergeCell ref="H8:I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Uniforme</vt:lpstr>
      <vt:lpstr>Binomial</vt:lpstr>
      <vt:lpstr>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Felipe Gonzalez</dc:creator>
  <cp:lastModifiedBy>Rafael Felipe Gonzalez</cp:lastModifiedBy>
  <dcterms:created xsi:type="dcterms:W3CDTF">2015-06-05T18:19:34Z</dcterms:created>
  <dcterms:modified xsi:type="dcterms:W3CDTF">2022-08-26T19:29:36Z</dcterms:modified>
</cp:coreProperties>
</file>