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to/Downloads/"/>
    </mc:Choice>
  </mc:AlternateContent>
  <xr:revisionPtr revIDLastSave="0" documentId="13_ncr:1_{800FBFF9-30BD-F04F-8729-101A7E6622A1}" xr6:coauthVersionLast="36" xr6:coauthVersionMax="36" xr10:uidLastSave="{00000000-0000-0000-0000-000000000000}"/>
  <bookViews>
    <workbookView xWindow="0" yWindow="460" windowWidth="33600" windowHeight="20540" tabRatio="807" activeTab="1" xr2:uid="{F25ACB2D-4A0B-4995-858F-56221ED1D1E1}"/>
  </bookViews>
  <sheets>
    <sheet name="Data Points" sheetId="12" r:id="rId1"/>
    <sheet name="Basic" sheetId="1" r:id="rId2"/>
    <sheet name="Email open rates" sheetId="2" r:id="rId3"/>
    <sheet name="Response rate by email" sheetId="3" r:id="rId4"/>
    <sheet name="Top contributors" sheetId="4" r:id="rId5"/>
    <sheet name="Demographic 1" sheetId="8" r:id="rId6"/>
    <sheet name="Demographic 2" sheetId="9" r:id="rId7"/>
    <sheet name="Email Opens" sheetId="5" r:id="rId8"/>
    <sheet name="clickCAPTURE" sheetId="10" r:id="rId9"/>
    <sheet name="Landing Page" sheetId="11" r:id="rId10"/>
    <sheet name="Links" sheetId="6" r:id="rId11"/>
  </sheets>
  <definedNames>
    <definedName name="Acad_program_response">'Demographic 1'!$J$3:$J$4</definedName>
    <definedName name="Acad_program_response_rate">'Demographic 1'!$I$2:$L$13</definedName>
    <definedName name="City_responses">'Top contributors'!$C$2:$C$2</definedName>
    <definedName name="Ethnicity_rate">'Demographic 2'!$H$11:$L$13</definedName>
    <definedName name="Ethnicity_response">'Demographic 2'!$J$12:$J$13</definedName>
    <definedName name="Gender_distribution">'Demographic 1'!$B$3:$F$6</definedName>
    <definedName name="Gender_response">'Demographic 1'!$B$9:$F$12</definedName>
    <definedName name="Grad_year_response">'Demographic 2'!$H$16:$L$18</definedName>
    <definedName name="High_school_rate">'Demographic 2'!$C$2:$F$13</definedName>
    <definedName name="High_school_response">'Demographic 2'!$D$3:$D$13</definedName>
    <definedName name="Nurture_links">Links!$B$13:$D$20</definedName>
    <definedName name="Race_response">'Demographic 2'!$H$2:$L$9</definedName>
    <definedName name="Source_rate">'Top contributors'!$M$1:$Q$3</definedName>
    <definedName name="State_responses">'Top contributors'!$I$2:$I$12</definedName>
    <definedName name="Thank_you_page_links">Links!$B$3:$D$6</definedName>
    <definedName name="Top_cities">'Top contributors'!$A$1:$E$12</definedName>
    <definedName name="Top_states">'Top contributors'!$G$1:$K$12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L30" i="9"/>
  <c r="E25" i="8"/>
  <c r="Q20" i="4"/>
  <c r="I7" i="1"/>
  <c r="G7" i="1"/>
  <c r="J7" i="1"/>
  <c r="C7" i="1"/>
  <c r="L6" i="9"/>
  <c r="L7" i="9"/>
  <c r="L8" i="9"/>
  <c r="L9" i="9"/>
  <c r="L31" i="9"/>
  <c r="L29" i="9"/>
  <c r="F29" i="9"/>
  <c r="F28" i="9"/>
  <c r="F27" i="9"/>
  <c r="F26" i="9"/>
  <c r="L25" i="9"/>
  <c r="F25" i="9"/>
  <c r="L24" i="9"/>
  <c r="F24" i="9"/>
  <c r="L23" i="9"/>
  <c r="F23" i="9"/>
  <c r="L22" i="9"/>
  <c r="F22" i="9"/>
  <c r="L21" i="9"/>
  <c r="F21" i="9"/>
  <c r="L20" i="9"/>
  <c r="F20" i="9"/>
  <c r="L27" i="8"/>
  <c r="L26" i="8"/>
  <c r="F26" i="8"/>
  <c r="L25" i="8"/>
  <c r="F25" i="8"/>
  <c r="L24" i="8"/>
  <c r="L23" i="8"/>
  <c r="L22" i="8"/>
  <c r="L21" i="8"/>
  <c r="L20" i="8"/>
  <c r="L19" i="8"/>
  <c r="F20" i="8"/>
  <c r="L18" i="8"/>
  <c r="F19" i="8"/>
  <c r="Q5" i="4"/>
  <c r="Q6" i="4"/>
  <c r="M22" i="3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H6" i="1"/>
  <c r="F6" i="1"/>
  <c r="D6" i="1"/>
  <c r="B7" i="1"/>
  <c r="E11" i="8" l="1"/>
  <c r="K26" i="4"/>
  <c r="E26" i="4"/>
  <c r="K25" i="4"/>
  <c r="E25" i="4"/>
  <c r="K24" i="4"/>
  <c r="E24" i="4"/>
  <c r="K23" i="4"/>
  <c r="E23" i="4"/>
  <c r="K22" i="4"/>
  <c r="E22" i="4"/>
  <c r="K21" i="4"/>
  <c r="E21" i="4"/>
  <c r="Q19" i="4"/>
  <c r="K20" i="4"/>
  <c r="E20" i="4"/>
  <c r="Q18" i="4"/>
  <c r="K19" i="4"/>
  <c r="G19" i="4"/>
  <c r="G20" i="4" s="1"/>
  <c r="G21" i="4" s="1"/>
  <c r="G22" i="4" s="1"/>
  <c r="G23" i="4" s="1"/>
  <c r="G24" i="4" s="1"/>
  <c r="G25" i="4" s="1"/>
  <c r="G26" i="4" s="1"/>
  <c r="E19" i="4"/>
  <c r="Q17" i="4"/>
  <c r="K18" i="4"/>
  <c r="E18" i="4"/>
  <c r="A18" i="4"/>
  <c r="A19" i="4" s="1"/>
  <c r="A20" i="4" s="1"/>
  <c r="A21" i="4" s="1"/>
  <c r="A22" i="4" s="1"/>
  <c r="A23" i="4" s="1"/>
  <c r="A24" i="4" s="1"/>
  <c r="A25" i="4" s="1"/>
  <c r="A26" i="4" s="1"/>
  <c r="K17" i="4"/>
  <c r="E17" i="4"/>
  <c r="M11" i="3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H4" i="1"/>
  <c r="H5" i="1"/>
  <c r="F4" i="1"/>
  <c r="F5" i="1"/>
  <c r="D4" i="1"/>
  <c r="D5" i="1"/>
  <c r="M13" i="2" l="1"/>
  <c r="K13" i="2"/>
  <c r="M12" i="2"/>
  <c r="K12" i="2"/>
  <c r="M11" i="2"/>
  <c r="K11" i="2"/>
  <c r="Q4" i="4" l="1"/>
  <c r="G22" i="3" l="1"/>
  <c r="M10" i="2" l="1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G11" i="3" l="1"/>
  <c r="F10" i="2"/>
  <c r="D10" i="2"/>
  <c r="F9" i="2"/>
  <c r="D9" i="2"/>
  <c r="L5" i="8" l="1"/>
  <c r="L6" i="8"/>
  <c r="L7" i="8"/>
  <c r="L8" i="8"/>
  <c r="L9" i="8"/>
  <c r="L10" i="8"/>
  <c r="L11" i="8"/>
  <c r="L12" i="8"/>
  <c r="L13" i="8"/>
  <c r="L4" i="8"/>
  <c r="G5" i="4"/>
  <c r="G6" i="4" s="1"/>
  <c r="G7" i="4" s="1"/>
  <c r="G8" i="4" s="1"/>
  <c r="G9" i="4" s="1"/>
  <c r="G10" i="4" s="1"/>
  <c r="G11" i="4" s="1"/>
  <c r="G12" i="4" s="1"/>
  <c r="A4" i="4"/>
  <c r="A5" i="4" s="1"/>
  <c r="A6" i="4" s="1"/>
  <c r="A7" i="4" s="1"/>
  <c r="A8" i="4" s="1"/>
  <c r="A9" i="4" s="1"/>
  <c r="A10" i="4" s="1"/>
  <c r="A11" i="4" s="1"/>
  <c r="A12" i="4" s="1"/>
  <c r="L14" i="9" l="1"/>
  <c r="L15" i="9"/>
  <c r="L13" i="9"/>
  <c r="L5" i="9"/>
  <c r="L4" i="9"/>
  <c r="F5" i="9"/>
  <c r="F6" i="9"/>
  <c r="F7" i="9"/>
  <c r="F8" i="9"/>
  <c r="F9" i="9"/>
  <c r="F10" i="9"/>
  <c r="F11" i="9"/>
  <c r="F12" i="9"/>
  <c r="F13" i="9"/>
  <c r="F4" i="9"/>
  <c r="F12" i="8"/>
  <c r="F11" i="8"/>
  <c r="F6" i="8"/>
  <c r="F5" i="8"/>
  <c r="Q3" i="4"/>
  <c r="K4" i="4"/>
  <c r="K7" i="4"/>
  <c r="K6" i="4"/>
  <c r="K9" i="4"/>
  <c r="K11" i="4"/>
  <c r="K5" i="4"/>
  <c r="K8" i="4"/>
  <c r="K10" i="4"/>
  <c r="K12" i="4"/>
  <c r="K3" i="4"/>
  <c r="E6" i="4"/>
  <c r="E12" i="4"/>
  <c r="E9" i="4"/>
  <c r="E7" i="4"/>
  <c r="E11" i="4"/>
  <c r="E10" i="4"/>
  <c r="E3" i="4"/>
  <c r="E8" i="4"/>
  <c r="E5" i="4"/>
  <c r="E4" i="4"/>
  <c r="F13" i="2" l="1"/>
  <c r="F12" i="2"/>
  <c r="F11" i="2"/>
  <c r="F4" i="2"/>
  <c r="F5" i="2"/>
  <c r="F6" i="2"/>
  <c r="F7" i="2"/>
  <c r="F8" i="2"/>
  <c r="F3" i="2"/>
  <c r="D4" i="2"/>
  <c r="D5" i="2"/>
  <c r="D6" i="2"/>
  <c r="D7" i="2"/>
  <c r="D8" i="2"/>
  <c r="D11" i="2"/>
  <c r="D12" i="2"/>
  <c r="D13" i="2"/>
  <c r="D3" i="2"/>
  <c r="H3" i="1"/>
  <c r="H7" i="1" s="1"/>
  <c r="F3" i="1"/>
  <c r="F7" i="1" s="1"/>
  <c r="D3" i="1"/>
  <c r="D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35127-61E2-4379-94C1-4F9F8A380AD1}" keepAlive="1" name="Query - contactlist-19944-38712932" description="Connection to the 'contactlist-19944-38712932' query in the workbook." type="5" refreshedVersion="6" background="1">
    <dbPr connection="Provider=Microsoft.Mashup.OleDb.1;Data Source=$Workbook$;Location=contactlist-19944-38712932;Extended Properties=&quot;&quot;" command="SELECT * FROM [contactlist-19944-38712932]"/>
  </connection>
</connections>
</file>

<file path=xl/sharedStrings.xml><?xml version="1.0" encoding="utf-8"?>
<sst xmlns="http://schemas.openxmlformats.org/spreadsheetml/2006/main" count="626" uniqueCount="312">
  <si>
    <t>sent</t>
  </si>
  <si>
    <t>opened</t>
  </si>
  <si>
    <t>% opened</t>
  </si>
  <si>
    <t>clicked</t>
  </si>
  <si>
    <t>% clicked</t>
  </si>
  <si>
    <t>rank</t>
  </si>
  <si>
    <t>responses</t>
  </si>
  <si>
    <t>city-state</t>
  </si>
  <si>
    <t>contacted</t>
  </si>
  <si>
    <t>percent</t>
  </si>
  <si>
    <t>list source</t>
  </si>
  <si>
    <t>Thank you page links clicked:</t>
  </si>
  <si>
    <t>Email</t>
  </si>
  <si>
    <t xml:space="preserve">rank </t>
  </si>
  <si>
    <t xml:space="preserve">responses </t>
  </si>
  <si>
    <t xml:space="preserve">state </t>
  </si>
  <si>
    <t xml:space="preserve">percent </t>
  </si>
  <si>
    <t xml:space="preserve">contacted </t>
  </si>
  <si>
    <t xml:space="preserve">Gender </t>
  </si>
  <si>
    <t xml:space="preserve">Responded </t>
  </si>
  <si>
    <t xml:space="preserve">Contacted </t>
  </si>
  <si>
    <t xml:space="preserve">Percent </t>
  </si>
  <si>
    <t xml:space="preserve">Rank </t>
  </si>
  <si>
    <t xml:space="preserve">All Responders </t>
  </si>
  <si>
    <t xml:space="preserve">Description </t>
  </si>
  <si>
    <t xml:space="preserve">Responders </t>
  </si>
  <si>
    <t xml:space="preserve">High School </t>
  </si>
  <si>
    <t>Percent</t>
  </si>
  <si>
    <t xml:space="preserve">Race </t>
  </si>
  <si>
    <t xml:space="preserve">Ethnicity </t>
  </si>
  <si>
    <t>URL</t>
  </si>
  <si>
    <t>Landing page selections</t>
  </si>
  <si>
    <t>Segment</t>
  </si>
  <si>
    <t>Contacts</t>
  </si>
  <si>
    <t>Spambot/Link Crawler Activity</t>
  </si>
  <si>
    <t>State  response rate:</t>
  </si>
  <si>
    <t>Response rate by source:</t>
  </si>
  <si>
    <t>Response rate by gender:</t>
  </si>
  <si>
    <t>Response by gender:</t>
  </si>
  <si>
    <t>Response rate by academic program:</t>
  </si>
  <si>
    <t>Response rate by high school:</t>
  </si>
  <si>
    <t>Response rate by ethnicity:</t>
  </si>
  <si>
    <t>Response rate by race:</t>
  </si>
  <si>
    <t>Opened</t>
  </si>
  <si>
    <t>Prospects</t>
  </si>
  <si>
    <t>Count</t>
  </si>
  <si>
    <t>Quantity of nurture emails opened by prospects:</t>
  </si>
  <si>
    <t>Quantity of search emails opened by prospects:</t>
  </si>
  <si>
    <t>Links clicked in Nurture emails</t>
  </si>
  <si>
    <t>Clicks</t>
  </si>
  <si>
    <t>Link</t>
  </si>
  <si>
    <t>Overall</t>
  </si>
  <si>
    <t>Emails that generated the most responses (interpolated):</t>
  </si>
  <si>
    <t>Subject Line</t>
  </si>
  <si>
    <t>Responses</t>
  </si>
  <si>
    <t>Question</t>
  </si>
  <si>
    <t>Total</t>
  </si>
  <si>
    <t>Verified</t>
  </si>
  <si>
    <t>Suspect</t>
  </si>
  <si>
    <t>Email 1</t>
  </si>
  <si>
    <t>Email 2</t>
  </si>
  <si>
    <t>Email 3</t>
  </si>
  <si>
    <t>Names Searched</t>
  </si>
  <si>
    <t>Date Emails Sent</t>
  </si>
  <si>
    <t>Email Subject Lines</t>
  </si>
  <si>
    <t>Emails opened</t>
  </si>
  <si>
    <t>Email open rates</t>
  </si>
  <si>
    <t>Which states had the most opens?</t>
  </si>
  <si>
    <t>What was the most visited page after clicking the purl?</t>
  </si>
  <si>
    <t>Responses and percentage of responses by each source</t>
  </si>
  <si>
    <t>Total inquiries with %</t>
  </si>
  <si>
    <t>Total opt-outs with %</t>
  </si>
  <si>
    <t>The number of emails opened by leads</t>
  </si>
  <si>
    <t>Top 5 or 10 thank you page links clicked</t>
  </si>
  <si>
    <t>Landers on thank you page</t>
  </si>
  <si>
    <t>Nurture email links clicked</t>
  </si>
  <si>
    <t>Top 5 or 10 cities for response rate</t>
  </si>
  <si>
    <t>Responses by City</t>
  </si>
  <si>
    <t>State Qualified Response rate</t>
  </si>
  <si>
    <t>Responses by State</t>
  </si>
  <si>
    <t>Response Rate by High School</t>
  </si>
  <si>
    <t>Response by High School</t>
  </si>
  <si>
    <t>Response Rate by Gender</t>
  </si>
  <si>
    <t>Response by Gender</t>
  </si>
  <si>
    <t>Response Rate by Ethnicity</t>
  </si>
  <si>
    <t>Response by Ethnicity</t>
  </si>
  <si>
    <t>Response Rate by Academic Program</t>
  </si>
  <si>
    <t>Response by Academic Program</t>
  </si>
  <si>
    <t>Contacted students by all of the above categories</t>
  </si>
  <si>
    <t>Write in Option if needed</t>
  </si>
  <si>
    <t>Openers %</t>
  </si>
  <si>
    <t>Opt Outs</t>
  </si>
  <si>
    <t>Opt Outs %</t>
  </si>
  <si>
    <t>Campaign Activity</t>
  </si>
  <si>
    <t>Openers</t>
  </si>
  <si>
    <t>Manually Entered PURL</t>
  </si>
  <si>
    <t>Contamination</t>
  </si>
  <si>
    <t>Date Sent</t>
  </si>
  <si>
    <t>only 1 email</t>
  </si>
  <si>
    <t>only 2 emails</t>
  </si>
  <si>
    <t>only 3 emails</t>
  </si>
  <si>
    <t>only 4 emails</t>
  </si>
  <si>
    <t>only 5 emails</t>
  </si>
  <si>
    <t>Male</t>
  </si>
  <si>
    <t>Female</t>
  </si>
  <si>
    <t>Scanned 
QR Code</t>
  </si>
  <si>
    <t>See each rate table</t>
  </si>
  <si>
    <t>N1</t>
  </si>
  <si>
    <t>N2</t>
  </si>
  <si>
    <t>N3</t>
  </si>
  <si>
    <t xml:space="preserve"> </t>
  </si>
  <si>
    <t>all 3 emails</t>
  </si>
  <si>
    <t>Landers</t>
  </si>
  <si>
    <t>Landers %</t>
  </si>
  <si>
    <t>Rank</t>
  </si>
  <si>
    <t>tell us what's most important to you</t>
  </si>
  <si>
    <t>Answers</t>
  </si>
  <si>
    <t>Top ten URLs clickCAPTUREd</t>
  </si>
  <si>
    <t>Email 4</t>
  </si>
  <si>
    <t>Email 1 C2</t>
  </si>
  <si>
    <t>Email 5(1)</t>
  </si>
  <si>
    <t>Email 6(2)</t>
  </si>
  <si>
    <t>Email 7(3)</t>
  </si>
  <si>
    <t>Email 8(4)</t>
  </si>
  <si>
    <t>Email 5(1) C2</t>
  </si>
  <si>
    <t>Email 6(2) C2</t>
  </si>
  <si>
    <t>Email 7(3) C2</t>
  </si>
  <si>
    <t>Email 8(4) C2</t>
  </si>
  <si>
    <t>Email 2 C2</t>
  </si>
  <si>
    <t>Email 3 C2</t>
  </si>
  <si>
    <t>Email 4 C2</t>
  </si>
  <si>
    <t>only 6 emails</t>
  </si>
  <si>
    <t>only 7 emails</t>
  </si>
  <si>
    <t>all 8 emails</t>
  </si>
  <si>
    <t>February</t>
  </si>
  <si>
    <t>February - STEM</t>
  </si>
  <si>
    <t>February - STEM prospects: ◥</t>
  </si>
  <si>
    <t>Feb - STEM</t>
  </si>
  <si>
    <t>Make a difference and live your passion</t>
  </si>
  <si>
    <t>This is why we call OC home</t>
  </si>
  <si>
    <t>An urban, Christian education</t>
  </si>
  <si>
    <t>Oklahoma City, OK</t>
  </si>
  <si>
    <t>Edmond, OK</t>
  </si>
  <si>
    <t>OK</t>
  </si>
  <si>
    <t>TX</t>
  </si>
  <si>
    <t>AR</t>
  </si>
  <si>
    <t>MO</t>
  </si>
  <si>
    <t>KS</t>
  </si>
  <si>
    <t>ACT</t>
  </si>
  <si>
    <t>College Board</t>
  </si>
  <si>
    <t>(blank)</t>
  </si>
  <si>
    <t>Undecided</t>
  </si>
  <si>
    <t>Union High School</t>
  </si>
  <si>
    <t>Broken Arrow High School</t>
  </si>
  <si>
    <t>WHITE</t>
  </si>
  <si>
    <t>LATINO</t>
  </si>
  <si>
    <t>MULTI</t>
  </si>
  <si>
    <t>ASIAN</t>
  </si>
  <si>
    <t>HISPANIC</t>
  </si>
  <si>
    <t>NON-HISPANIC</t>
  </si>
  <si>
    <t>Take on the future</t>
  </si>
  <si>
    <t>Join a community of thinkers and builders</t>
  </si>
  <si>
    <t>Where will STEM take you?</t>
  </si>
  <si>
    <t>Get connected with OC STEM</t>
  </si>
  <si>
    <t>https://www.oc.edu/academics/undergraduate-programs</t>
  </si>
  <si>
    <t>https://www.oc.edu/admissions/financial-services/financial-aid</t>
  </si>
  <si>
    <t>https://www.oc.edu/about</t>
  </si>
  <si>
    <t>Quantity</t>
  </si>
  <si>
    <t>https://www.oc.edu</t>
  </si>
  <si>
    <t>https://www.oc.edu/admissions/financial-services/financial-aid/</t>
  </si>
  <si>
    <t>https://www.oc.edu/admissions/financial-services/scholarships/</t>
  </si>
  <si>
    <t>https://www.oc.edu/student-life/clubs-organizations/</t>
  </si>
  <si>
    <t>https://www.oc.edu/visit/</t>
  </si>
  <si>
    <t>OKC sounds like a great place to live</t>
  </si>
  <si>
    <t>I look forward to nurturing my faith</t>
  </si>
  <si>
    <t>I hold high regard for the instructors</t>
  </si>
  <si>
    <t>NCAA division II sports</t>
  </si>
  <si>
    <t>Internship opportunities</t>
  </si>
  <si>
    <t>OC feels like home</t>
  </si>
  <si>
    <t>Submit Action</t>
  </si>
  <si>
    <t>Ready</t>
  </si>
  <si>
    <t>Visit</t>
  </si>
  <si>
    <t>https://www.oc.edu/visit</t>
  </si>
  <si>
    <t>https://www.oc.edu/student-life</t>
  </si>
  <si>
    <t>https://www.oc.edu/student-life/spiritual-life</t>
  </si>
  <si>
    <t>https://www.oc.edu/student-life/</t>
  </si>
  <si>
    <t>https://www.oc.edu/admissions/financial-services/</t>
  </si>
  <si>
    <t>https://www.oc.edu/academics/study-abroad/</t>
  </si>
  <si>
    <t>https://www.oc.edu/spiritual-life/center-for-global-missions/</t>
  </si>
  <si>
    <t>https://www.oc.edu/church-resources/center-for-global-missions/</t>
  </si>
  <si>
    <t>May</t>
  </si>
  <si>
    <t>May - STEM</t>
  </si>
  <si>
    <t>May - STEM prospects: ◥</t>
  </si>
  <si>
    <t>Oklahoma City</t>
  </si>
  <si>
    <t>Edmond</t>
  </si>
  <si>
    <t>Tulsa</t>
  </si>
  <si>
    <t>Fort Worth</t>
  </si>
  <si>
    <t>Norman</t>
  </si>
  <si>
    <t>Lawton</t>
  </si>
  <si>
    <t>Broken Arrow</t>
  </si>
  <si>
    <t>Weatherford</t>
  </si>
  <si>
    <t>Fort Worth, TX</t>
  </si>
  <si>
    <t>CO</t>
  </si>
  <si>
    <t>OR</t>
  </si>
  <si>
    <t>CA</t>
  </si>
  <si>
    <t>WV</t>
  </si>
  <si>
    <t>NRCCUA</t>
  </si>
  <si>
    <t>CC</t>
  </si>
  <si>
    <t>Feb / May</t>
  </si>
  <si>
    <t>Feb / May: STEM</t>
  </si>
  <si>
    <t>Legal Services and Assistance</t>
  </si>
  <si>
    <t>Music</t>
  </si>
  <si>
    <t>Pre-Med</t>
  </si>
  <si>
    <t>Nursing</t>
  </si>
  <si>
    <t>Criminal Justice</t>
  </si>
  <si>
    <t>Art</t>
  </si>
  <si>
    <t>Sports and Fitness Management</t>
  </si>
  <si>
    <t>Feb / May : STEM</t>
  </si>
  <si>
    <t>Norman North High School</t>
  </si>
  <si>
    <t>Del City High School</t>
  </si>
  <si>
    <t>Putnam City West High School</t>
  </si>
  <si>
    <t>Ardmore High School</t>
  </si>
  <si>
    <t>Eisenhower Senior High School</t>
  </si>
  <si>
    <t>Edmond North High School</t>
  </si>
  <si>
    <t>Enid High School</t>
  </si>
  <si>
    <t>Race</t>
  </si>
  <si>
    <t>CAUCASIAN</t>
  </si>
  <si>
    <t>AMERICAN IND</t>
  </si>
  <si>
    <t>BLACK</t>
  </si>
  <si>
    <t>Biology</t>
  </si>
  <si>
    <t>Physical Therapy</t>
  </si>
  <si>
    <t>Paris</t>
  </si>
  <si>
    <t>Claremore</t>
  </si>
  <si>
    <t>AZ</t>
  </si>
  <si>
    <t>Februay</t>
  </si>
  <si>
    <t>Quantity of search emails opened by prospects: (STEM)</t>
  </si>
  <si>
    <t>Quantity of nurture emails opened by prospects: (STEM)</t>
  </si>
  <si>
    <t>Prospects: Feb / May</t>
  </si>
  <si>
    <t>Prospects: Feb / May : STEM</t>
  </si>
  <si>
    <t>www.oc.edu/visit/</t>
  </si>
  <si>
    <t>www.oc.edu/</t>
  </si>
  <si>
    <t>www.oc.edu/admissions/financial-services/scholarships/</t>
  </si>
  <si>
    <t>www.oc.edu/admissions/financial-services/costs</t>
  </si>
  <si>
    <t>www.oc.edu/academics/undergraduate-programs/electrical-and-computer-engineering/</t>
  </si>
  <si>
    <t>www.oc.edu/academics/undergraduate-programs/mathematics/</t>
  </si>
  <si>
    <t>www.oc.edu/about/coronavirus-covid-19/admissions-faqs</t>
  </si>
  <si>
    <t>www.oc.edu/academics/undergraduate-programs/mechanical-engineering/</t>
  </si>
  <si>
    <t>www.oc.edu/admissions/financial-services/</t>
  </si>
  <si>
    <t>www.oc.edu/academics/undergraduate-programs</t>
  </si>
  <si>
    <t>www.oc.edu/academics/undergraduate-programs/computer-science/</t>
  </si>
  <si>
    <t>www.oc.edu/news/alumni-having-a-ball-with-star-wars-work/</t>
  </si>
  <si>
    <t>www.oc.edu/apply</t>
  </si>
  <si>
    <t>www.oc.edu/academics/undergraduate-programs/mechanical-engineering</t>
  </si>
  <si>
    <t>admissions.oc.edu/register/</t>
  </si>
  <si>
    <t>February / May</t>
  </si>
  <si>
    <t>February / May : STEM</t>
  </si>
  <si>
    <t>https://www.oc.edu/student-life/freshman-experience</t>
  </si>
  <si>
    <t>https://oceagles.com</t>
  </si>
  <si>
    <t>Arlington, TX</t>
  </si>
  <si>
    <t>Dallas, TX</t>
  </si>
  <si>
    <t>Keller, TX</t>
  </si>
  <si>
    <t>Mckinney, TX</t>
  </si>
  <si>
    <t>Rogers, AR</t>
  </si>
  <si>
    <t>Garland, TX</t>
  </si>
  <si>
    <t>San Antonio, TX</t>
  </si>
  <si>
    <t>FL</t>
  </si>
  <si>
    <t>GA</t>
  </si>
  <si>
    <t>Top Cities  response rate: Feb / May</t>
  </si>
  <si>
    <t>Top Cities  response rate: Feb / May - STEM</t>
  </si>
  <si>
    <t>Engineering</t>
  </si>
  <si>
    <t>Business Management</t>
  </si>
  <si>
    <t>Healthcare Assistance</t>
  </si>
  <si>
    <t>Neuroscience</t>
  </si>
  <si>
    <t>Chemistry</t>
  </si>
  <si>
    <t>Unknown</t>
  </si>
  <si>
    <t>Moore High School, OK</t>
  </si>
  <si>
    <t>Keller High School, TX</t>
  </si>
  <si>
    <t>Oklahoma Christian School, OK</t>
  </si>
  <si>
    <t>Timber Creek HS, TX</t>
  </si>
  <si>
    <t>Midwest City HS, OK</t>
  </si>
  <si>
    <t>Van Buren HS, AR</t>
  </si>
  <si>
    <t>Saginaw HS, TX</t>
  </si>
  <si>
    <t>Duncan HS, OK</t>
  </si>
  <si>
    <t>Newcastle HS, OK</t>
  </si>
  <si>
    <t>White</t>
  </si>
  <si>
    <t>Black</t>
  </si>
  <si>
    <t>Latino</t>
  </si>
  <si>
    <t>Afr-Amer</t>
  </si>
  <si>
    <t>Asian</t>
  </si>
  <si>
    <t>American Ind</t>
  </si>
  <si>
    <t>Caucasian</t>
  </si>
  <si>
    <t>Non-Hispanic</t>
  </si>
  <si>
    <t>Hispanic</t>
  </si>
  <si>
    <t>https://www.oc.edu/academics/</t>
  </si>
  <si>
    <t>https://www.oc.edu/admissions/financial-services</t>
  </si>
  <si>
    <t>https://www.oc.edu/stuent-life</t>
  </si>
  <si>
    <t>https://www.oc.edu/academics/undergraduate-programs/electrical-and-computer-engineering/</t>
  </si>
  <si>
    <t>https://www.oc.edu/academics/undergraduate-programs/mechanical-engineering/</t>
  </si>
  <si>
    <t>https://www.oc.edu/academics/undergraduate-programs/mathematics/</t>
  </si>
  <si>
    <t>http://www.oc.edu/academics/electrical-and-computer-engineering/</t>
  </si>
  <si>
    <t>https://www.oc.edu/academics/undergraduate-programs/computer-science/</t>
  </si>
  <si>
    <t>https://www.oc.edu/news/alumni-having-a-ball-with-star-wars-work/</t>
  </si>
  <si>
    <t>Tell us your story, ##prefname##</t>
  </si>
  <si>
    <t>Join our nest, ##prefname##</t>
  </si>
  <si>
    <t>#OCishome</t>
  </si>
  <si>
    <t>What’s important to you, ##prefname##?</t>
  </si>
  <si>
    <t>##prefname##, welcome home</t>
  </si>
  <si>
    <t>##prefname##, what will you create?</t>
  </si>
  <si>
    <t>Get the tools you need, ##prefname##</t>
  </si>
  <si>
    <t>##prefname##, what sets us apart?</t>
  </si>
  <si>
    <t>##prefname##, it all starts here</t>
  </si>
  <si>
    <t>FEB - 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</si>
</sst>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\,\ 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rgb="FF75BEFF"/>
      <name val="Var(--monaco-monospace-font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3" fontId="0" fillId="0" borderId="1" xfId="0" applyNumberFormat="1" applyBorder="1" applyAlignment="1">
      <alignment horizontal="right" vertical="center" indent="1"/>
    </xf>
    <xf numFmtId="10" fontId="0" fillId="0" borderId="1" xfId="0" applyNumberFormat="1" applyBorder="1" applyAlignment="1">
      <alignment horizontal="right" vertical="center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indent="1"/>
    </xf>
    <xf numFmtId="3" fontId="1" fillId="0" borderId="0" xfId="0" applyNumberFormat="1" applyFont="1" applyBorder="1" applyAlignment="1">
      <alignment horizontal="right" vertical="center" indent="1"/>
    </xf>
    <xf numFmtId="10" fontId="1" fillId="0" borderId="0" xfId="0" applyNumberFormat="1" applyFont="1" applyBorder="1" applyAlignment="1">
      <alignment horizontal="right" vertical="center" indent="1"/>
    </xf>
    <xf numFmtId="3" fontId="1" fillId="0" borderId="0" xfId="1" applyNumberFormat="1" applyFont="1" applyBorder="1" applyAlignment="1">
      <alignment horizontal="right" vertical="center" indent="1"/>
    </xf>
    <xf numFmtId="0" fontId="2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right" vertical="center" wrapText="1" indent="1"/>
    </xf>
    <xf numFmtId="0" fontId="1" fillId="0" borderId="1" xfId="0" applyFont="1" applyBorder="1" applyAlignment="1"/>
    <xf numFmtId="0" fontId="8" fillId="0" borderId="1" xfId="0" applyFont="1" applyBorder="1" applyAlignment="1">
      <alignment horizontal="right" inden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right" vertical="center" wrapText="1" indent="1"/>
    </xf>
    <xf numFmtId="3" fontId="0" fillId="0" borderId="1" xfId="0" applyNumberFormat="1" applyBorder="1" applyAlignment="1">
      <alignment horizontal="right" indent="1"/>
    </xf>
    <xf numFmtId="3" fontId="0" fillId="0" borderId="1" xfId="0" applyNumberFormat="1" applyFont="1" applyBorder="1" applyAlignment="1">
      <alignment horizontal="right" vertical="center" indent="1"/>
    </xf>
    <xf numFmtId="0" fontId="5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indent="1"/>
    </xf>
    <xf numFmtId="10" fontId="1" fillId="0" borderId="1" xfId="0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right" vertical="center" indent="1"/>
    </xf>
    <xf numFmtId="0" fontId="3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0" fillId="0" borderId="1" xfId="1" applyNumberFormat="1" applyFont="1" applyBorder="1" applyAlignment="1">
      <alignment horizontal="right" vertical="center" indent="1"/>
    </xf>
    <xf numFmtId="3" fontId="1" fillId="0" borderId="1" xfId="1" applyNumberFormat="1" applyFont="1" applyBorder="1" applyAlignment="1">
      <alignment horizontal="right" vertical="center" inden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9" fillId="0" borderId="0" xfId="2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vertical="center" indent="1"/>
    </xf>
    <xf numFmtId="0" fontId="7" fillId="0" borderId="0" xfId="0" applyFont="1"/>
    <xf numFmtId="164" fontId="7" fillId="0" borderId="1" xfId="0" applyNumberFormat="1" applyFont="1" applyBorder="1" applyAlignment="1">
      <alignment horizontal="left" vertical="center" indent="1"/>
    </xf>
    <xf numFmtId="164" fontId="7" fillId="0" borderId="1" xfId="0" applyNumberFormat="1" applyFont="1" applyBorder="1" applyAlignment="1">
      <alignment horizontal="left" indent="1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indent="1"/>
    </xf>
    <xf numFmtId="3" fontId="8" fillId="0" borderId="1" xfId="0" applyNumberFormat="1" applyFont="1" applyBorder="1" applyAlignment="1">
      <alignment horizontal="right" indent="1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left" indent="1"/>
    </xf>
    <xf numFmtId="164" fontId="7" fillId="0" borderId="0" xfId="0" applyNumberFormat="1" applyFont="1" applyBorder="1" applyAlignment="1">
      <alignment horizontal="left" indent="1"/>
    </xf>
    <xf numFmtId="0" fontId="8" fillId="0" borderId="0" xfId="0" applyFont="1" applyBorder="1" applyAlignment="1">
      <alignment horizontal="right" indent="1"/>
    </xf>
    <xf numFmtId="0" fontId="0" fillId="0" borderId="1" xfId="0" applyFill="1" applyBorder="1" applyAlignment="1">
      <alignment horizontal="left" vertical="center" inden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3" fontId="0" fillId="0" borderId="1" xfId="0" applyNumberFormat="1" applyBorder="1" applyAlignment="1">
      <alignment horizontal="center" vertical="center" wrapText="1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10" fontId="0" fillId="0" borderId="12" xfId="0" applyNumberFormat="1" applyBorder="1" applyAlignment="1">
      <alignment horizontal="right" indent="1"/>
    </xf>
    <xf numFmtId="0" fontId="1" fillId="0" borderId="13" xfId="0" applyFont="1" applyBorder="1" applyAlignment="1">
      <alignment horizontal="right" vertical="center" indent="1"/>
    </xf>
    <xf numFmtId="0" fontId="0" fillId="0" borderId="11" xfId="0" applyBorder="1"/>
    <xf numFmtId="0" fontId="1" fillId="0" borderId="14" xfId="0" applyFont="1" applyBorder="1" applyAlignment="1">
      <alignment horizontal="right" vertical="center" indent="1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 indent="1"/>
    </xf>
    <xf numFmtId="3" fontId="0" fillId="0" borderId="15" xfId="0" applyNumberFormat="1" applyBorder="1" applyAlignment="1">
      <alignment horizontal="right" vertical="center" indent="1"/>
    </xf>
    <xf numFmtId="10" fontId="0" fillId="0" borderId="15" xfId="0" applyNumberFormat="1" applyBorder="1" applyAlignment="1">
      <alignment horizontal="right" vertical="center" indent="1"/>
    </xf>
    <xf numFmtId="0" fontId="0" fillId="0" borderId="16" xfId="0" applyBorder="1"/>
    <xf numFmtId="0" fontId="1" fillId="0" borderId="15" xfId="0" applyFont="1" applyBorder="1" applyAlignment="1">
      <alignment horizontal="right" vertical="center" indent="1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3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right" indent="1"/>
    </xf>
    <xf numFmtId="0" fontId="0" fillId="0" borderId="9" xfId="0" applyBorder="1"/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3" fontId="1" fillId="0" borderId="0" xfId="0" applyNumberFormat="1" applyFont="1"/>
    <xf numFmtId="3" fontId="0" fillId="0" borderId="1" xfId="0" applyNumberFormat="1" applyBorder="1"/>
    <xf numFmtId="3" fontId="0" fillId="0" borderId="15" xfId="0" applyNumberFormat="1" applyBorder="1"/>
    <xf numFmtId="3" fontId="0" fillId="0" borderId="0" xfId="0" applyNumberFormat="1"/>
    <xf numFmtId="0" fontId="1" fillId="0" borderId="11" xfId="0" applyFont="1" applyBorder="1" applyAlignment="1">
      <alignment horizontal="left"/>
    </xf>
    <xf numFmtId="0" fontId="1" fillId="0" borderId="18" xfId="0" applyFont="1" applyBorder="1"/>
    <xf numFmtId="0" fontId="1" fillId="0" borderId="13" xfId="0" applyFont="1" applyBorder="1" applyAlignment="1">
      <alignment horizontal="right" indent="1"/>
    </xf>
    <xf numFmtId="0" fontId="0" fillId="0" borderId="18" xfId="0" applyBorder="1"/>
    <xf numFmtId="0" fontId="1" fillId="0" borderId="12" xfId="0" applyFont="1" applyBorder="1"/>
    <xf numFmtId="0" fontId="0" fillId="0" borderId="19" xfId="0" applyBorder="1"/>
    <xf numFmtId="0" fontId="1" fillId="0" borderId="15" xfId="0" applyFont="1" applyBorder="1" applyAlignment="1">
      <alignment horizontal="right" indent="1"/>
    </xf>
    <xf numFmtId="0" fontId="0" fillId="0" borderId="15" xfId="0" applyBorder="1"/>
    <xf numFmtId="3" fontId="0" fillId="0" borderId="15" xfId="0" applyNumberFormat="1" applyBorder="1" applyAlignment="1">
      <alignment horizontal="right" indent="1"/>
    </xf>
    <xf numFmtId="3" fontId="1" fillId="0" borderId="9" xfId="0" applyNumberFormat="1" applyFont="1" applyBorder="1"/>
    <xf numFmtId="3" fontId="1" fillId="0" borderId="0" xfId="0" applyNumberFormat="1" applyFont="1" applyBorder="1"/>
    <xf numFmtId="3" fontId="0" fillId="0" borderId="0" xfId="0" applyNumberFormat="1" applyBorder="1"/>
    <xf numFmtId="3" fontId="0" fillId="0" borderId="16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3" borderId="1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indent="1"/>
    </xf>
    <xf numFmtId="3" fontId="0" fillId="3" borderId="1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right" vertical="center" indent="1"/>
    </xf>
    <xf numFmtId="0" fontId="0" fillId="3" borderId="7" xfId="0" applyFill="1" applyBorder="1" applyAlignment="1">
      <alignment horizontal="left" vertical="center" indent="1"/>
    </xf>
    <xf numFmtId="0" fontId="2" fillId="3" borderId="23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indent="1"/>
    </xf>
    <xf numFmtId="3" fontId="0" fillId="3" borderId="24" xfId="0" applyNumberForma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indent="1"/>
    </xf>
    <xf numFmtId="3" fontId="0" fillId="4" borderId="12" xfId="0" applyNumberFormat="1" applyFill="1" applyBorder="1" applyAlignment="1">
      <alignment horizontal="center" vertical="center"/>
    </xf>
    <xf numFmtId="3" fontId="0" fillId="4" borderId="13" xfId="0" applyNumberFormat="1" applyFill="1" applyBorder="1" applyAlignment="1">
      <alignment horizontal="right" vertical="center" indent="1"/>
    </xf>
    <xf numFmtId="0" fontId="2" fillId="5" borderId="13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indent="1"/>
    </xf>
    <xf numFmtId="3" fontId="0" fillId="5" borderId="13" xfId="0" applyNumberFormat="1" applyFill="1" applyBorder="1" applyAlignment="1">
      <alignment horizontal="right" vertical="center" indent="1"/>
    </xf>
    <xf numFmtId="0" fontId="0" fillId="5" borderId="7" xfId="0" applyFill="1" applyBorder="1" applyAlignment="1">
      <alignment horizontal="left" vertical="center" indent="1"/>
    </xf>
    <xf numFmtId="0" fontId="2" fillId="5" borderId="23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indent="1"/>
    </xf>
    <xf numFmtId="0" fontId="2" fillId="6" borderId="1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indent="1"/>
    </xf>
    <xf numFmtId="3" fontId="0" fillId="6" borderId="13" xfId="0" applyNumberFormat="1" applyFill="1" applyBorder="1" applyAlignment="1">
      <alignment horizontal="right" vertical="center" indent="1"/>
    </xf>
    <xf numFmtId="0" fontId="0" fillId="3" borderId="12" xfId="0" applyFill="1" applyBorder="1" applyAlignment="1">
      <alignment horizontal="center" vertical="center"/>
    </xf>
    <xf numFmtId="0" fontId="1" fillId="3" borderId="13" xfId="0" applyFont="1" applyFill="1" applyBorder="1"/>
    <xf numFmtId="0" fontId="0" fillId="4" borderId="12" xfId="0" applyFill="1" applyBorder="1" applyAlignment="1">
      <alignment horizontal="center" vertical="center"/>
    </xf>
    <xf numFmtId="0" fontId="1" fillId="4" borderId="14" xfId="0" applyFont="1" applyFill="1" applyBorder="1"/>
    <xf numFmtId="0" fontId="0" fillId="4" borderId="15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center" vertical="center"/>
    </xf>
    <xf numFmtId="0" fontId="1" fillId="5" borderId="13" xfId="0" applyFont="1" applyFill="1" applyBorder="1"/>
    <xf numFmtId="0" fontId="1" fillId="6" borderId="14" xfId="0" applyFont="1" applyFill="1" applyBorder="1"/>
    <xf numFmtId="0" fontId="0" fillId="6" borderId="15" xfId="0" applyFill="1" applyBorder="1" applyAlignment="1">
      <alignment horizontal="left" vertical="center" indent="1"/>
    </xf>
    <xf numFmtId="0" fontId="0" fillId="0" borderId="12" xfId="0" applyNumberFormat="1" applyBorder="1"/>
    <xf numFmtId="0" fontId="0" fillId="0" borderId="17" xfId="0" applyNumberForma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Fill="1" applyBorder="1" applyAlignment="1">
      <alignment horizontal="left" vertical="center" indent="1"/>
    </xf>
    <xf numFmtId="0" fontId="0" fillId="0" borderId="17" xfId="0" applyBorder="1" applyAlignment="1">
      <alignment horizontal="center"/>
    </xf>
    <xf numFmtId="0" fontId="12" fillId="0" borderId="12" xfId="0" applyFont="1" applyBorder="1"/>
    <xf numFmtId="0" fontId="1" fillId="0" borderId="12" xfId="0" applyFont="1" applyBorder="1" applyAlignment="1">
      <alignment horizontal="left" indent="1"/>
    </xf>
    <xf numFmtId="0" fontId="1" fillId="0" borderId="14" xfId="0" applyFont="1" applyBorder="1" applyAlignment="1">
      <alignment horizontal="right" indent="1"/>
    </xf>
    <xf numFmtId="0" fontId="0" fillId="0" borderId="15" xfId="0" applyBorder="1" applyAlignment="1">
      <alignment horizontal="center"/>
    </xf>
    <xf numFmtId="0" fontId="12" fillId="0" borderId="17" xfId="0" applyFont="1" applyBorder="1"/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0" fontId="0" fillId="0" borderId="12" xfId="0" applyNumberFormat="1" applyBorder="1" applyAlignment="1">
      <alignment horizontal="right" vertical="center" indent="1"/>
    </xf>
    <xf numFmtId="0" fontId="1" fillId="0" borderId="15" xfId="0" applyFont="1" applyBorder="1" applyAlignment="1">
      <alignment horizontal="right" vertical="center" wrapText="1" indent="1"/>
    </xf>
    <xf numFmtId="3" fontId="0" fillId="0" borderId="15" xfId="0" applyNumberFormat="1" applyBorder="1" applyAlignment="1">
      <alignment horizontal="center" vertical="center" wrapText="1"/>
    </xf>
    <xf numFmtId="10" fontId="0" fillId="0" borderId="15" xfId="0" applyNumberFormat="1" applyBorder="1" applyAlignment="1">
      <alignment horizontal="right" vertical="center" wrapText="1" indent="1"/>
    </xf>
    <xf numFmtId="0" fontId="0" fillId="0" borderId="27" xfId="0" applyBorder="1"/>
    <xf numFmtId="0" fontId="0" fillId="0" borderId="1" xfId="0" applyFill="1" applyBorder="1" applyAlignment="1">
      <alignment horizontal="right" vertical="center" indent="1"/>
    </xf>
    <xf numFmtId="0" fontId="14" fillId="2" borderId="8" xfId="0" applyFont="1" applyFill="1" applyBorder="1"/>
    <xf numFmtId="0" fontId="14" fillId="2" borderId="9" xfId="0" applyFont="1" applyFill="1" applyBorder="1"/>
    <xf numFmtId="0" fontId="14" fillId="2" borderId="9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2" fillId="0" borderId="12" xfId="0" applyFont="1" applyBorder="1" applyAlignment="1">
      <alignment horizontal="center"/>
    </xf>
    <xf numFmtId="0" fontId="16" fillId="0" borderId="0" xfId="0" applyFont="1"/>
    <xf numFmtId="0" fontId="9" fillId="0" borderId="0" xfId="2"/>
    <xf numFmtId="0" fontId="12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5" borderId="12" xfId="0" applyNumberFormat="1" applyFill="1" applyBorder="1" applyAlignment="1">
      <alignment horizontal="center" vertical="center"/>
    </xf>
    <xf numFmtId="3" fontId="0" fillId="5" borderId="24" xfId="0" applyNumberFormat="1" applyFill="1" applyBorder="1" applyAlignment="1">
      <alignment horizontal="center" vertical="center"/>
    </xf>
    <xf numFmtId="3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c.edu/academics/study-abroad/" TargetMode="External"/><Relationship Id="rId13" Type="http://schemas.openxmlformats.org/officeDocument/2006/relationships/hyperlink" Target="https://www.oc.edu/student-life/freshman-experience" TargetMode="External"/><Relationship Id="rId18" Type="http://schemas.openxmlformats.org/officeDocument/2006/relationships/hyperlink" Target="https://www.oc.edu/visit" TargetMode="External"/><Relationship Id="rId3" Type="http://schemas.openxmlformats.org/officeDocument/2006/relationships/hyperlink" Target="https://www.oc.edu/admissions/financial-services/" TargetMode="External"/><Relationship Id="rId7" Type="http://schemas.openxmlformats.org/officeDocument/2006/relationships/hyperlink" Target="https://www.oc.edu/admissions/financial-services/financial-aid/" TargetMode="External"/><Relationship Id="rId12" Type="http://schemas.openxmlformats.org/officeDocument/2006/relationships/hyperlink" Target="https://www.oc.edu/academics/" TargetMode="External"/><Relationship Id="rId17" Type="http://schemas.openxmlformats.org/officeDocument/2006/relationships/hyperlink" Target="https://www.oc.edu/stuent-life" TargetMode="External"/><Relationship Id="rId2" Type="http://schemas.openxmlformats.org/officeDocument/2006/relationships/hyperlink" Target="https://www.oc.edu/admissions/financial-services/scholarships/" TargetMode="External"/><Relationship Id="rId16" Type="http://schemas.openxmlformats.org/officeDocument/2006/relationships/hyperlink" Target="https://www.oc.edu/about" TargetMode="External"/><Relationship Id="rId1" Type="http://schemas.openxmlformats.org/officeDocument/2006/relationships/hyperlink" Target="https://www.oc.edu/visit/" TargetMode="External"/><Relationship Id="rId6" Type="http://schemas.openxmlformats.org/officeDocument/2006/relationships/hyperlink" Target="https://oceagles.com/" TargetMode="External"/><Relationship Id="rId11" Type="http://schemas.openxmlformats.org/officeDocument/2006/relationships/hyperlink" Target="https://www.oc.edu/spiritual-life/center-for-global-missions/" TargetMode="External"/><Relationship Id="rId5" Type="http://schemas.openxmlformats.org/officeDocument/2006/relationships/hyperlink" Target="https://www.oc.edu/" TargetMode="External"/><Relationship Id="rId15" Type="http://schemas.openxmlformats.org/officeDocument/2006/relationships/hyperlink" Target="https://www.oc.edu/student-life/spiritual-life" TargetMode="External"/><Relationship Id="rId10" Type="http://schemas.openxmlformats.org/officeDocument/2006/relationships/hyperlink" Target="https://www.oc.edu/church-resources/center-for-global-missions/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ww.oc.edu/student-life/clubs-organizations/" TargetMode="External"/><Relationship Id="rId9" Type="http://schemas.openxmlformats.org/officeDocument/2006/relationships/hyperlink" Target="https://www.oc.edu/student-life/" TargetMode="External"/><Relationship Id="rId14" Type="http://schemas.openxmlformats.org/officeDocument/2006/relationships/hyperlink" Target="https://www.oc.edu/admissions/financial-servic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9678-3516-4067-9F0A-DD7EFB13E1CA}">
  <dimension ref="A1:B28"/>
  <sheetViews>
    <sheetView topLeftCell="A10" workbookViewId="0">
      <selection activeCell="B28" sqref="B28"/>
    </sheetView>
  </sheetViews>
  <sheetFormatPr baseColWidth="10" defaultColWidth="8.83203125" defaultRowHeight="15"/>
  <cols>
    <col min="1" max="1" width="51.1640625" bestFit="1" customWidth="1"/>
  </cols>
  <sheetData>
    <row r="1" spans="1:1">
      <c r="A1" s="51" t="s">
        <v>62</v>
      </c>
    </row>
    <row r="2" spans="1:1">
      <c r="A2" s="51" t="s">
        <v>63</v>
      </c>
    </row>
    <row r="3" spans="1:1">
      <c r="A3" s="51" t="s">
        <v>64</v>
      </c>
    </row>
    <row r="4" spans="1:1">
      <c r="A4" s="51" t="s">
        <v>65</v>
      </c>
    </row>
    <row r="5" spans="1:1">
      <c r="A5" s="51" t="s">
        <v>66</v>
      </c>
    </row>
    <row r="6" spans="1:1">
      <c r="A6" s="51" t="s">
        <v>67</v>
      </c>
    </row>
    <row r="7" spans="1:1">
      <c r="A7" s="51" t="s">
        <v>68</v>
      </c>
    </row>
    <row r="8" spans="1:1">
      <c r="A8" s="51" t="s">
        <v>69</v>
      </c>
    </row>
    <row r="9" spans="1:1">
      <c r="A9" s="51" t="s">
        <v>70</v>
      </c>
    </row>
    <row r="10" spans="1:1">
      <c r="A10" s="51" t="s">
        <v>71</v>
      </c>
    </row>
    <row r="11" spans="1:1">
      <c r="A11" s="51" t="s">
        <v>72</v>
      </c>
    </row>
    <row r="12" spans="1:1">
      <c r="A12" s="51" t="s">
        <v>73</v>
      </c>
    </row>
    <row r="13" spans="1:1">
      <c r="A13" s="51" t="s">
        <v>74</v>
      </c>
    </row>
    <row r="14" spans="1:1">
      <c r="A14" s="51" t="s">
        <v>75</v>
      </c>
    </row>
    <row r="15" spans="1:1">
      <c r="A15" s="51" t="s">
        <v>76</v>
      </c>
    </row>
    <row r="16" spans="1:1">
      <c r="A16" s="51" t="s">
        <v>77</v>
      </c>
    </row>
    <row r="17" spans="1:2">
      <c r="A17" s="51" t="s">
        <v>78</v>
      </c>
    </row>
    <row r="18" spans="1:2">
      <c r="A18" s="51" t="s">
        <v>79</v>
      </c>
    </row>
    <row r="19" spans="1:2">
      <c r="A19" s="51" t="s">
        <v>80</v>
      </c>
    </row>
    <row r="20" spans="1:2">
      <c r="A20" s="51" t="s">
        <v>81</v>
      </c>
    </row>
    <row r="21" spans="1:2">
      <c r="A21" s="51" t="s">
        <v>82</v>
      </c>
    </row>
    <row r="22" spans="1:2">
      <c r="A22" s="51" t="s">
        <v>83</v>
      </c>
    </row>
    <row r="23" spans="1:2">
      <c r="A23" s="51" t="s">
        <v>84</v>
      </c>
    </row>
    <row r="24" spans="1:2">
      <c r="A24" s="51" t="s">
        <v>85</v>
      </c>
    </row>
    <row r="25" spans="1:2">
      <c r="A25" s="51" t="s">
        <v>86</v>
      </c>
    </row>
    <row r="26" spans="1:2">
      <c r="A26" s="51" t="s">
        <v>87</v>
      </c>
    </row>
    <row r="27" spans="1:2">
      <c r="A27" s="50" t="s">
        <v>88</v>
      </c>
      <c r="B27" t="s">
        <v>106</v>
      </c>
    </row>
    <row r="28" spans="1:2">
      <c r="A28" s="50" t="s">
        <v>89</v>
      </c>
    </row>
  </sheetData>
  <hyperlinks>
    <hyperlink ref="A1" location="Basic!B:B" display="Names Searched" xr:uid="{68D17207-C724-42FB-B30D-D8C9E9939C01}"/>
    <hyperlink ref="A2" location="'Response rate by email'!D:D" display="Date Emails Sent" xr:uid="{83E782D3-4DEC-41B3-AF34-94D8FE566386}"/>
    <hyperlink ref="A3" location="'Response rate by email'!E:E" display="Email Subject Lines" xr:uid="{9F26ACD0-595D-490F-ACDE-A5AA65072224}"/>
    <hyperlink ref="A4" location="'Email open rates'!C:C" display="Emails opened" xr:uid="{0B478AF6-9B29-4158-930B-459DFB9E987A}"/>
    <hyperlink ref="A5" location="'Email open rates'!D:D" display="Email open rates" xr:uid="{0194640B-8762-4393-9DF2-A152CC333F2C}"/>
    <hyperlink ref="A6" location="'Top contributors'!A15:E26" display="Which states had the most opens?" xr:uid="{671FE26E-1AD2-402E-950A-A027EE00ECEE}"/>
    <hyperlink ref="A8" location="'Top contributors'!H1:H3" display="Responses and percentage of responses by each source" xr:uid="{8F682954-0E49-428C-8762-235D160D53EB}"/>
    <hyperlink ref="A9" location="Basic!C:D" display="Total inquiries with %" xr:uid="{DBCFF4D5-608F-456F-80B6-193016ADD6FE}"/>
    <hyperlink ref="A10" location="Basic!G:H" display="Total opt-outs with %" xr:uid="{B64C1FEE-D95E-4592-9949-E55FE15F24B7}"/>
    <hyperlink ref="A11" location="'Email Opens'!A:C" display="The number of emails opened by leads" xr:uid="{B6289D96-EB2E-4EF3-9B85-657BA25C4C44}"/>
    <hyperlink ref="A12" location="'Thank You Page'!A3" display="Top 5 or 10 thank you page links clicked" xr:uid="{BA6DC3D6-38DD-48C9-B335-516955C4F74C}"/>
    <hyperlink ref="A7" location="Links!A1" display="What was the most visited page after clicking the purl?" xr:uid="{1E33AB33-8586-44A5-8154-7236606662D9}"/>
    <hyperlink ref="A13" location="'Landing Page'!F:G" display="Landers on thank you page" xr:uid="{8A668B54-61D2-4F0F-BF5F-C1BC8ED05EB9}"/>
    <hyperlink ref="A14" location="Nurture_links" display="Nurture email links clicked" xr:uid="{89190FD6-95BF-4347-BBCC-7151F3DE01A4}"/>
    <hyperlink ref="A15" location="Top_cities" display="Top 5 or 10 cities for response rate" xr:uid="{DE812296-91F9-49BF-9D92-8075280F338E}"/>
    <hyperlink ref="A16" location="City_responses" display="Responses by City" xr:uid="{EC4C15B4-C901-41EC-8139-93A62DBADCD6}"/>
    <hyperlink ref="A17" location="Top_states" display="State Qualified Response rate" xr:uid="{635019A2-8922-4EDE-A9BE-CA2CB1142607}"/>
    <hyperlink ref="A18" location="State_responses" display="Responses by State" xr:uid="{501DA71D-F01F-4632-8F78-81BD78077CD2}"/>
    <hyperlink ref="A19" location="High_school_rate" display="Response Rate by High School" xr:uid="{BA3E4A50-49E6-4FE5-9B27-53C1F0AD0424}"/>
    <hyperlink ref="A20" location="High_school_response" display="Response by High School" xr:uid="{51AABDA4-36E1-4BD5-9752-44C3A45EBCB4}"/>
    <hyperlink ref="A21" location="Gender_response" display="Response Rate by Gender" xr:uid="{9BE8C9A2-C543-469E-A77A-BD40A6FB02D2}"/>
    <hyperlink ref="A22" location="Gender_distribution" display="Response by Gender" xr:uid="{54418196-D27A-4DC9-AD15-70265E39532B}"/>
    <hyperlink ref="A23" location="Ethnicity_response" display="Response Rate by Ethnicity" xr:uid="{70AF20EB-8BFF-4B7F-85AA-106D7B1F7DF5}"/>
    <hyperlink ref="A24" location="Ethnicity_response" display="Response by Ethnicity" xr:uid="{2014AC6D-C212-4030-96AB-2E86BE5D0699}"/>
    <hyperlink ref="A25" location="Acad_program_response_rate" display="Response Rate by Academic Program" xr:uid="{E0C24D20-9E34-4419-B185-E409C6FDCAA3}"/>
    <hyperlink ref="A26" location="Acad_program_response" display="Response by Academic Program" xr:uid="{4B63955B-93F9-44EA-87EE-D2B93FEC36C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139B-F47E-4441-AD74-2DBFAFF5A77B}">
  <dimension ref="B1:D25"/>
  <sheetViews>
    <sheetView zoomScale="150" zoomScaleNormal="150"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3.33203125" customWidth="1"/>
    <col min="2" max="2" width="34" customWidth="1"/>
    <col min="3" max="3" width="32.6640625" bestFit="1" customWidth="1"/>
    <col min="4" max="4" width="6.33203125" bestFit="1" customWidth="1"/>
    <col min="7" max="7" width="20.83203125" bestFit="1" customWidth="1"/>
  </cols>
  <sheetData>
    <row r="1" spans="2:4" s="2" customFormat="1" ht="16" thickBot="1"/>
    <row r="2" spans="2:4">
      <c r="B2" s="172" t="s">
        <v>208</v>
      </c>
      <c r="C2" s="173"/>
      <c r="D2" s="174"/>
    </row>
    <row r="3" spans="2:4">
      <c r="B3" s="177" t="s">
        <v>31</v>
      </c>
      <c r="C3" s="178"/>
      <c r="D3" s="179"/>
    </row>
    <row r="4" spans="2:4">
      <c r="B4" s="180" t="s">
        <v>55</v>
      </c>
      <c r="C4" s="43" t="s">
        <v>116</v>
      </c>
      <c r="D4" s="95" t="s">
        <v>45</v>
      </c>
    </row>
    <row r="5" spans="2:4">
      <c r="B5" s="181" t="s">
        <v>115</v>
      </c>
      <c r="C5" s="27" t="s">
        <v>173</v>
      </c>
      <c r="D5" s="182">
        <v>189</v>
      </c>
    </row>
    <row r="6" spans="2:4">
      <c r="B6" s="181"/>
      <c r="C6" s="27" t="s">
        <v>174</v>
      </c>
      <c r="D6" s="182">
        <v>191</v>
      </c>
    </row>
    <row r="7" spans="2:4">
      <c r="B7" s="183"/>
      <c r="C7" s="23" t="s">
        <v>175</v>
      </c>
      <c r="D7" s="182">
        <v>176</v>
      </c>
    </row>
    <row r="8" spans="2:4">
      <c r="B8" s="183"/>
      <c r="C8" s="23" t="s">
        <v>176</v>
      </c>
      <c r="D8" s="182">
        <v>182</v>
      </c>
    </row>
    <row r="9" spans="2:4">
      <c r="B9" s="183"/>
      <c r="C9" s="23" t="s">
        <v>177</v>
      </c>
      <c r="D9" s="182">
        <v>166</v>
      </c>
    </row>
    <row r="10" spans="2:4">
      <c r="B10" s="183"/>
      <c r="C10" s="23" t="s">
        <v>178</v>
      </c>
      <c r="D10" s="182">
        <v>149</v>
      </c>
    </row>
    <row r="11" spans="2:4">
      <c r="B11" s="184" t="s">
        <v>179</v>
      </c>
      <c r="C11" s="78" t="s">
        <v>180</v>
      </c>
      <c r="D11" s="182">
        <v>491</v>
      </c>
    </row>
    <row r="12" spans="2:4" ht="16" thickBot="1">
      <c r="B12" s="185"/>
      <c r="C12" s="186" t="s">
        <v>181</v>
      </c>
      <c r="D12" s="187">
        <v>29</v>
      </c>
    </row>
    <row r="14" spans="2:4" ht="16" thickBot="1"/>
    <row r="15" spans="2:4">
      <c r="B15" s="172" t="s">
        <v>217</v>
      </c>
      <c r="C15" s="173"/>
      <c r="D15" s="174"/>
    </row>
    <row r="16" spans="2:4">
      <c r="B16" s="177" t="s">
        <v>31</v>
      </c>
      <c r="C16" s="178"/>
      <c r="D16" s="179"/>
    </row>
    <row r="17" spans="2:4">
      <c r="B17" s="180" t="s">
        <v>55</v>
      </c>
      <c r="C17" s="43" t="s">
        <v>116</v>
      </c>
      <c r="D17" s="95" t="s">
        <v>45</v>
      </c>
    </row>
    <row r="18" spans="2:4">
      <c r="B18" s="181" t="s">
        <v>115</v>
      </c>
      <c r="C18" s="27" t="s">
        <v>173</v>
      </c>
      <c r="D18" s="182">
        <v>40</v>
      </c>
    </row>
    <row r="19" spans="2:4">
      <c r="B19" s="181"/>
      <c r="C19" s="27" t="s">
        <v>174</v>
      </c>
      <c r="D19" s="182">
        <v>47</v>
      </c>
    </row>
    <row r="20" spans="2:4">
      <c r="B20" s="183"/>
      <c r="C20" s="23" t="s">
        <v>175</v>
      </c>
      <c r="D20" s="182">
        <v>57</v>
      </c>
    </row>
    <row r="21" spans="2:4">
      <c r="B21" s="183"/>
      <c r="C21" s="23" t="s">
        <v>176</v>
      </c>
      <c r="D21" s="182">
        <v>51</v>
      </c>
    </row>
    <row r="22" spans="2:4">
      <c r="B22" s="183"/>
      <c r="C22" s="23" t="s">
        <v>177</v>
      </c>
      <c r="D22" s="182">
        <v>51</v>
      </c>
    </row>
    <row r="23" spans="2:4">
      <c r="B23" s="183"/>
      <c r="C23" s="23" t="s">
        <v>178</v>
      </c>
      <c r="D23" s="182">
        <v>37</v>
      </c>
    </row>
    <row r="24" spans="2:4">
      <c r="B24" s="184" t="s">
        <v>179</v>
      </c>
      <c r="C24" s="78" t="s">
        <v>180</v>
      </c>
      <c r="D24" s="182">
        <v>181</v>
      </c>
    </row>
    <row r="25" spans="2:4" ht="16" thickBot="1">
      <c r="B25" s="185"/>
      <c r="C25" s="186" t="s">
        <v>181</v>
      </c>
      <c r="D25" s="187">
        <v>1</v>
      </c>
    </row>
  </sheetData>
  <mergeCells count="4">
    <mergeCell ref="B2:D2"/>
    <mergeCell ref="B3:D3"/>
    <mergeCell ref="B15:D15"/>
    <mergeCell ref="B16:D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910D-493E-45B5-852A-5F4573CDB9FC}">
  <dimension ref="B1:H34"/>
  <sheetViews>
    <sheetView zoomScale="130" zoomScaleNormal="130" workbookViewId="0">
      <pane ySplit="2" topLeftCell="A3" activePane="bottomLeft" state="frozen"/>
      <selection pane="bottomLeft" activeCell="B3" sqref="B3:D3"/>
    </sheetView>
  </sheetViews>
  <sheetFormatPr baseColWidth="10" defaultColWidth="8.83203125" defaultRowHeight="15"/>
  <cols>
    <col min="1" max="1" width="4" customWidth="1"/>
    <col min="2" max="2" width="5.83203125" customWidth="1"/>
    <col min="3" max="3" width="9.1640625" bestFit="1" customWidth="1"/>
    <col min="4" max="4" width="64" customWidth="1"/>
    <col min="5" max="5" width="5" customWidth="1"/>
    <col min="6" max="6" width="5.33203125" customWidth="1"/>
    <col min="7" max="7" width="8.33203125" style="65" bestFit="1" customWidth="1"/>
    <col min="8" max="8" width="89.83203125" customWidth="1"/>
  </cols>
  <sheetData>
    <row r="1" spans="2:8" s="2" customFormat="1" ht="16" thickBot="1">
      <c r="G1" s="64"/>
    </row>
    <row r="2" spans="2:8" ht="16">
      <c r="B2" s="193" t="s">
        <v>254</v>
      </c>
      <c r="C2" s="194"/>
      <c r="D2" s="195"/>
      <c r="F2" s="193" t="s">
        <v>255</v>
      </c>
      <c r="G2" s="194"/>
      <c r="H2" s="195"/>
    </row>
    <row r="3" spans="2:8" ht="19">
      <c r="B3" s="196" t="s">
        <v>11</v>
      </c>
      <c r="C3" s="197"/>
      <c r="D3" s="198"/>
      <c r="F3" s="196" t="s">
        <v>11</v>
      </c>
      <c r="G3" s="197"/>
      <c r="H3" s="198"/>
    </row>
    <row r="4" spans="2:8">
      <c r="B4" s="96" t="s">
        <v>22</v>
      </c>
      <c r="C4" s="79" t="s">
        <v>49</v>
      </c>
      <c r="D4" s="122" t="s">
        <v>30</v>
      </c>
      <c r="F4" s="96" t="s">
        <v>22</v>
      </c>
      <c r="G4" s="79" t="s">
        <v>49</v>
      </c>
      <c r="H4" s="122" t="s">
        <v>30</v>
      </c>
    </row>
    <row r="5" spans="2:8" ht="16">
      <c r="B5" s="120"/>
      <c r="C5" s="215">
        <v>112</v>
      </c>
      <c r="D5" s="188" t="s">
        <v>164</v>
      </c>
      <c r="F5" s="120"/>
      <c r="G5" s="215">
        <v>41</v>
      </c>
      <c r="H5" s="188" t="s">
        <v>293</v>
      </c>
    </row>
    <row r="6" spans="2:8" ht="16">
      <c r="B6" s="120"/>
      <c r="C6" s="215">
        <v>43</v>
      </c>
      <c r="D6" s="188" t="s">
        <v>256</v>
      </c>
      <c r="F6" s="120"/>
      <c r="G6" s="215">
        <v>22</v>
      </c>
      <c r="H6" s="188" t="s">
        <v>256</v>
      </c>
    </row>
    <row r="7" spans="2:8" ht="16">
      <c r="B7" s="184"/>
      <c r="C7" s="215">
        <v>38</v>
      </c>
      <c r="D7" s="188" t="s">
        <v>166</v>
      </c>
      <c r="F7" s="184"/>
      <c r="G7" s="215">
        <v>13</v>
      </c>
      <c r="H7" s="188" t="s">
        <v>294</v>
      </c>
    </row>
    <row r="8" spans="2:8" ht="16">
      <c r="B8" s="184"/>
      <c r="C8" s="215">
        <v>34</v>
      </c>
      <c r="D8" s="188" t="s">
        <v>182</v>
      </c>
      <c r="F8" s="184"/>
      <c r="G8" s="215">
        <v>8</v>
      </c>
      <c r="H8" s="188" t="s">
        <v>166</v>
      </c>
    </row>
    <row r="9" spans="2:8" ht="16">
      <c r="B9" s="184"/>
      <c r="C9" s="215">
        <v>31</v>
      </c>
      <c r="D9" s="188" t="s">
        <v>165</v>
      </c>
      <c r="F9" s="184"/>
      <c r="G9" s="215">
        <v>8</v>
      </c>
      <c r="H9" s="188" t="s">
        <v>184</v>
      </c>
    </row>
    <row r="10" spans="2:8" ht="16">
      <c r="B10" s="184"/>
      <c r="C10" s="215">
        <v>14</v>
      </c>
      <c r="D10" s="188" t="s">
        <v>184</v>
      </c>
      <c r="F10" s="184"/>
      <c r="G10" s="215">
        <v>7</v>
      </c>
      <c r="H10" s="188" t="s">
        <v>295</v>
      </c>
    </row>
    <row r="11" spans="2:8" ht="16">
      <c r="B11" s="184"/>
      <c r="C11" s="215">
        <v>9</v>
      </c>
      <c r="D11" s="188" t="s">
        <v>183</v>
      </c>
      <c r="F11" s="184"/>
      <c r="G11" s="215">
        <v>4</v>
      </c>
      <c r="H11" s="188" t="s">
        <v>182</v>
      </c>
    </row>
    <row r="12" spans="2:8">
      <c r="B12" s="99"/>
      <c r="C12" s="25"/>
      <c r="D12" s="121"/>
      <c r="F12" s="99"/>
      <c r="G12" s="219"/>
      <c r="H12" s="121"/>
    </row>
    <row r="13" spans="2:8" ht="19">
      <c r="B13" s="199" t="s">
        <v>48</v>
      </c>
      <c r="C13" s="200"/>
      <c r="D13" s="201"/>
      <c r="F13" s="199" t="s">
        <v>48</v>
      </c>
      <c r="G13" s="200"/>
      <c r="H13" s="201"/>
    </row>
    <row r="14" spans="2:8">
      <c r="B14" s="184"/>
      <c r="C14" s="79" t="s">
        <v>49</v>
      </c>
      <c r="D14" s="189" t="s">
        <v>50</v>
      </c>
      <c r="F14" s="184"/>
      <c r="G14" s="79" t="s">
        <v>49</v>
      </c>
      <c r="H14" s="189" t="s">
        <v>50</v>
      </c>
    </row>
    <row r="15" spans="2:8" ht="16">
      <c r="B15" s="120"/>
      <c r="C15" s="215">
        <v>44</v>
      </c>
      <c r="D15" s="188" t="s">
        <v>172</v>
      </c>
      <c r="F15" s="120"/>
      <c r="G15" s="215">
        <v>11</v>
      </c>
      <c r="H15" s="188" t="s">
        <v>296</v>
      </c>
    </row>
    <row r="16" spans="2:8" ht="16">
      <c r="B16" s="120"/>
      <c r="C16" s="215">
        <v>32</v>
      </c>
      <c r="D16" s="188" t="s">
        <v>170</v>
      </c>
      <c r="F16" s="120"/>
      <c r="G16" s="215">
        <v>10</v>
      </c>
      <c r="H16" s="188" t="s">
        <v>168</v>
      </c>
    </row>
    <row r="17" spans="2:8" ht="16">
      <c r="B17" s="120"/>
      <c r="C17" s="215">
        <v>22</v>
      </c>
      <c r="D17" s="188" t="s">
        <v>186</v>
      </c>
      <c r="F17" s="120"/>
      <c r="G17" s="215">
        <v>9</v>
      </c>
      <c r="H17" s="188" t="s">
        <v>297</v>
      </c>
    </row>
    <row r="18" spans="2:8" ht="16">
      <c r="B18" s="120"/>
      <c r="C18" s="215">
        <v>22</v>
      </c>
      <c r="D18" s="188" t="s">
        <v>171</v>
      </c>
      <c r="F18" s="120"/>
      <c r="G18" s="215">
        <v>7</v>
      </c>
      <c r="H18" s="188" t="s">
        <v>298</v>
      </c>
    </row>
    <row r="19" spans="2:8" ht="16">
      <c r="B19" s="120"/>
      <c r="C19" s="215">
        <v>21</v>
      </c>
      <c r="D19" s="188" t="s">
        <v>168</v>
      </c>
      <c r="F19" s="120"/>
      <c r="G19" s="215">
        <v>5</v>
      </c>
      <c r="H19" s="188" t="s">
        <v>172</v>
      </c>
    </row>
    <row r="20" spans="2:8" ht="16">
      <c r="B20" s="120"/>
      <c r="C20" s="215">
        <v>19</v>
      </c>
      <c r="D20" s="188" t="s">
        <v>257</v>
      </c>
      <c r="F20" s="120"/>
      <c r="G20" s="215">
        <v>5</v>
      </c>
      <c r="H20" s="188" t="s">
        <v>299</v>
      </c>
    </row>
    <row r="21" spans="2:8" ht="16">
      <c r="B21" s="120"/>
      <c r="C21" s="215">
        <v>12</v>
      </c>
      <c r="D21" s="188" t="s">
        <v>169</v>
      </c>
      <c r="F21" s="120"/>
      <c r="G21" s="215">
        <v>5</v>
      </c>
      <c r="H21" s="188" t="s">
        <v>300</v>
      </c>
    </row>
    <row r="22" spans="2:8" ht="16">
      <c r="B22" s="120"/>
      <c r="C22" s="215">
        <v>8</v>
      </c>
      <c r="D22" s="188" t="s">
        <v>187</v>
      </c>
      <c r="E22" s="87"/>
      <c r="F22" s="120"/>
      <c r="G22" s="215">
        <v>3</v>
      </c>
      <c r="H22" s="188" t="s">
        <v>301</v>
      </c>
    </row>
    <row r="23" spans="2:8" ht="16">
      <c r="B23" s="120"/>
      <c r="C23" s="215">
        <v>7</v>
      </c>
      <c r="D23" s="188" t="s">
        <v>185</v>
      </c>
      <c r="F23" s="120"/>
      <c r="G23" s="69"/>
      <c r="H23" s="188"/>
    </row>
    <row r="24" spans="2:8" ht="16">
      <c r="B24" s="120"/>
      <c r="C24" s="215">
        <v>4</v>
      </c>
      <c r="D24" s="188" t="s">
        <v>189</v>
      </c>
      <c r="F24" s="120"/>
      <c r="G24" s="69"/>
      <c r="H24" s="188"/>
    </row>
    <row r="25" spans="2:8" ht="17" thickBot="1">
      <c r="B25" s="190"/>
      <c r="C25" s="218">
        <v>3</v>
      </c>
      <c r="D25" s="192" t="s">
        <v>188</v>
      </c>
      <c r="F25" s="190"/>
      <c r="G25" s="191"/>
      <c r="H25" s="192"/>
    </row>
    <row r="27" spans="2:8" ht="16">
      <c r="H27" s="216"/>
    </row>
    <row r="28" spans="2:8">
      <c r="H28" s="217"/>
    </row>
    <row r="29" spans="2:8" ht="16">
      <c r="H29" s="216"/>
    </row>
    <row r="30" spans="2:8" ht="16">
      <c r="H30" s="216"/>
    </row>
    <row r="31" spans="2:8" ht="16">
      <c r="H31" s="216"/>
    </row>
    <row r="32" spans="2:8" ht="16">
      <c r="H32" s="216"/>
    </row>
    <row r="33" spans="8:8" ht="16">
      <c r="H33" s="216"/>
    </row>
    <row r="34" spans="8:8" ht="16">
      <c r="H34" s="216"/>
    </row>
  </sheetData>
  <mergeCells count="6">
    <mergeCell ref="B2:D2"/>
    <mergeCell ref="F2:H2"/>
    <mergeCell ref="F3:H3"/>
    <mergeCell ref="F13:H13"/>
    <mergeCell ref="B3:D3"/>
    <mergeCell ref="B13:D13"/>
  </mergeCells>
  <hyperlinks>
    <hyperlink ref="D15" r:id="rId1" xr:uid="{D2CDBB8A-632F-E942-A47F-CD037F984CCD}"/>
    <hyperlink ref="D16" r:id="rId2" xr:uid="{E7F4BC81-1BEB-1E4D-8E34-A79A739CA211}"/>
    <hyperlink ref="D17" r:id="rId3" xr:uid="{BA454015-8E0B-A349-A652-49E1DF0827B9}"/>
    <hyperlink ref="D18" r:id="rId4" xr:uid="{6555DEDC-D37E-C549-8A7D-93F240C1D51E}"/>
    <hyperlink ref="D19" r:id="rId5" xr:uid="{34F67A4C-7C8B-D846-BFA3-FD27F299A6FC}"/>
    <hyperlink ref="D20" r:id="rId6" xr:uid="{0C72513E-336C-7547-8F30-A91683F87803}"/>
    <hyperlink ref="D21" r:id="rId7" xr:uid="{0CF7F569-2426-2D44-994B-15E487C73569}"/>
    <hyperlink ref="D22" r:id="rId8" xr:uid="{4BFFFA10-FC56-7741-9814-8A623619C144}"/>
    <hyperlink ref="D23" r:id="rId9" xr:uid="{D96D5452-08E5-6E45-B00B-BB0F462060C1}"/>
    <hyperlink ref="D24" r:id="rId10" xr:uid="{298C67FC-7CB5-024D-A197-6BE03F431B9D}"/>
    <hyperlink ref="D25" r:id="rId11" xr:uid="{E7802710-C4A9-404A-A038-4681BE96975E}"/>
    <hyperlink ref="H5" r:id="rId12" xr:uid="{E917FB59-F8B0-3B44-8037-FEB289EB1351}"/>
    <hyperlink ref="H6" r:id="rId13" xr:uid="{E40C8E86-AB63-3D44-8090-1C703D4EE12E}"/>
    <hyperlink ref="H7" r:id="rId14" xr:uid="{3159F379-A212-D140-8BEB-CF277D19CBF4}"/>
    <hyperlink ref="H9" r:id="rId15" xr:uid="{C1F89222-DA96-BC42-B284-31C9692084E0}"/>
    <hyperlink ref="H8" r:id="rId16" xr:uid="{999FF5B4-0BC9-A84B-A376-805AA6611194}"/>
    <hyperlink ref="H10" r:id="rId17" xr:uid="{D6CE2E9A-D3B3-FE43-8F35-5E9267480D88}"/>
    <hyperlink ref="H11" r:id="rId18" xr:uid="{3104AF90-3C37-AA44-95F3-312A88A88558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F1A0-4D41-4584-9F7E-FD947A4E8E26}">
  <dimension ref="A1:Y17"/>
  <sheetViews>
    <sheetView tabSelected="1" zoomScale="130" zoomScaleNormal="130" workbookViewId="0">
      <selection activeCell="E3" sqref="E3"/>
    </sheetView>
  </sheetViews>
  <sheetFormatPr baseColWidth="10" defaultColWidth="9.1640625" defaultRowHeight="15"/>
  <cols>
    <col min="1" max="1" width="15.6640625" style="1" customWidth="1"/>
    <col min="2" max="5" width="14.6640625" style="6" customWidth="1"/>
    <col min="6" max="13" width="14.6640625" style="1" customWidth="1"/>
    <col min="14" max="14" width="5.6640625" style="1" customWidth="1"/>
    <col min="15" max="15" width="25.6640625" style="1" bestFit="1" customWidth="1"/>
    <col min="16" max="16" width="9.1640625" style="1"/>
    <col min="17" max="17" width="9.1640625" style="1" customWidth="1"/>
    <col min="18" max="19" width="9.1640625" style="1"/>
    <col min="20" max="20" width="12.6640625" style="1" customWidth="1"/>
    <col min="21" max="21" width="9.1640625" style="1"/>
    <col min="22" max="22" width="30.6640625" style="1" bestFit="1" customWidth="1"/>
    <col min="23" max="16384" width="9.1640625" style="1"/>
  </cols>
  <sheetData>
    <row r="1" spans="1:25" ht="16" customHeight="1">
      <c r="A1" s="42" t="s">
        <v>93</v>
      </c>
      <c r="B1" s="42"/>
      <c r="C1" s="85" t="s">
        <v>112</v>
      </c>
      <c r="D1" s="85"/>
      <c r="E1" s="85" t="s">
        <v>94</v>
      </c>
      <c r="F1" s="85"/>
      <c r="G1" s="81" t="s">
        <v>91</v>
      </c>
      <c r="H1" s="81"/>
      <c r="I1" s="82" t="s">
        <v>95</v>
      </c>
      <c r="J1" s="83" t="s">
        <v>105</v>
      </c>
      <c r="K1" s="81" t="s">
        <v>34</v>
      </c>
      <c r="L1" s="81"/>
      <c r="M1" s="81"/>
      <c r="N1"/>
      <c r="O1"/>
      <c r="P1"/>
      <c r="Q1"/>
      <c r="R1"/>
      <c r="S1"/>
      <c r="T1"/>
      <c r="U1"/>
      <c r="V1"/>
    </row>
    <row r="2" spans="1:25" ht="16" customHeight="1">
      <c r="A2" s="4" t="s">
        <v>32</v>
      </c>
      <c r="B2" s="47" t="s">
        <v>33</v>
      </c>
      <c r="C2" s="11" t="s">
        <v>112</v>
      </c>
      <c r="D2" s="11" t="s">
        <v>113</v>
      </c>
      <c r="E2" s="11" t="s">
        <v>94</v>
      </c>
      <c r="F2" s="11" t="s">
        <v>90</v>
      </c>
      <c r="G2" s="11" t="s">
        <v>91</v>
      </c>
      <c r="H2" s="11" t="s">
        <v>92</v>
      </c>
      <c r="I2" s="82"/>
      <c r="J2" s="84"/>
      <c r="K2" s="11" t="s">
        <v>57</v>
      </c>
      <c r="L2" s="21" t="s">
        <v>58</v>
      </c>
      <c r="M2" s="46" t="s">
        <v>96</v>
      </c>
      <c r="N2"/>
      <c r="O2"/>
      <c r="P2"/>
      <c r="Q2"/>
      <c r="R2"/>
      <c r="S2"/>
      <c r="T2"/>
      <c r="U2"/>
      <c r="V2"/>
      <c r="W2"/>
      <c r="X2"/>
      <c r="Y2"/>
    </row>
    <row r="3" spans="1:25" ht="16" customHeight="1">
      <c r="A3" s="5" t="s">
        <v>134</v>
      </c>
      <c r="B3" s="48">
        <v>32741</v>
      </c>
      <c r="C3" s="44">
        <v>989</v>
      </c>
      <c r="D3" s="10">
        <f>C3/B3</f>
        <v>3.0206774380745854E-2</v>
      </c>
      <c r="E3" s="9">
        <v>19488</v>
      </c>
      <c r="F3" s="10">
        <f>E3/B3</f>
        <v>0.59521700620017715</v>
      </c>
      <c r="G3" s="35">
        <v>2812</v>
      </c>
      <c r="H3" s="10">
        <f>G3/B3</f>
        <v>8.5886197733728353E-2</v>
      </c>
      <c r="I3" s="35">
        <v>196</v>
      </c>
      <c r="J3" s="35">
        <v>122</v>
      </c>
      <c r="K3" s="35"/>
      <c r="L3" s="35"/>
      <c r="M3" s="35"/>
      <c r="N3"/>
      <c r="O3"/>
      <c r="P3"/>
      <c r="Q3"/>
      <c r="R3"/>
      <c r="S3"/>
      <c r="T3"/>
      <c r="U3"/>
      <c r="V3"/>
      <c r="W3"/>
      <c r="X3"/>
      <c r="Y3"/>
    </row>
    <row r="4" spans="1:25" ht="16" customHeight="1">
      <c r="A4" s="5" t="s">
        <v>190</v>
      </c>
      <c r="B4" s="48">
        <v>3326</v>
      </c>
      <c r="C4" s="44">
        <v>49</v>
      </c>
      <c r="D4" s="10">
        <f t="shared" ref="D4:D6" si="0">C4/B4</f>
        <v>1.4732411304870716E-2</v>
      </c>
      <c r="E4" s="9">
        <v>1574</v>
      </c>
      <c r="F4" s="10">
        <f t="shared" ref="F4:F6" si="1">E4/B4</f>
        <v>0.47324113048707156</v>
      </c>
      <c r="G4" s="35">
        <v>272</v>
      </c>
      <c r="H4" s="10">
        <f t="shared" ref="H4:H6" si="2">G4/B4</f>
        <v>8.1779915814792548E-2</v>
      </c>
      <c r="I4" s="35">
        <v>12</v>
      </c>
      <c r="J4" s="35">
        <v>13</v>
      </c>
      <c r="K4" s="35"/>
      <c r="L4" s="35"/>
      <c r="M4" s="35"/>
      <c r="N4"/>
      <c r="O4"/>
      <c r="P4"/>
      <c r="Q4"/>
      <c r="R4"/>
      <c r="S4"/>
      <c r="T4"/>
      <c r="U4"/>
      <c r="V4"/>
      <c r="W4"/>
      <c r="X4"/>
      <c r="Y4"/>
    </row>
    <row r="5" spans="1:25" ht="16" customHeight="1">
      <c r="A5" s="5" t="s">
        <v>135</v>
      </c>
      <c r="B5" s="48">
        <v>4788</v>
      </c>
      <c r="C5" s="44">
        <v>75</v>
      </c>
      <c r="D5" s="10">
        <f t="shared" si="0"/>
        <v>1.5664160401002505E-2</v>
      </c>
      <c r="E5" s="9">
        <v>2560</v>
      </c>
      <c r="F5" s="10">
        <f t="shared" si="1"/>
        <v>0.53467000835421885</v>
      </c>
      <c r="G5" s="35">
        <v>304</v>
      </c>
      <c r="H5" s="10">
        <f t="shared" si="2"/>
        <v>6.3492063492063489E-2</v>
      </c>
      <c r="I5" s="35">
        <v>21</v>
      </c>
      <c r="J5" s="35">
        <v>9</v>
      </c>
      <c r="K5" s="35"/>
      <c r="L5" s="35"/>
      <c r="M5" s="35"/>
      <c r="N5"/>
      <c r="O5"/>
      <c r="P5"/>
      <c r="Q5"/>
      <c r="R5"/>
      <c r="S5"/>
      <c r="T5"/>
      <c r="U5"/>
      <c r="V5"/>
      <c r="W5"/>
      <c r="X5"/>
      <c r="Y5"/>
    </row>
    <row r="6" spans="1:25" ht="16" customHeight="1">
      <c r="A6" s="5" t="s">
        <v>191</v>
      </c>
      <c r="B6" s="48">
        <v>22717</v>
      </c>
      <c r="C6" s="44">
        <v>336</v>
      </c>
      <c r="D6" s="10">
        <f t="shared" si="0"/>
        <v>1.4790685389796188E-2</v>
      </c>
      <c r="E6" s="9">
        <v>12358</v>
      </c>
      <c r="F6" s="10">
        <f t="shared" si="1"/>
        <v>0.54399788704494434</v>
      </c>
      <c r="G6" s="35">
        <v>2216</v>
      </c>
      <c r="H6" s="10">
        <f t="shared" si="2"/>
        <v>9.7548091737465328E-2</v>
      </c>
      <c r="I6" s="35">
        <v>73</v>
      </c>
      <c r="J6" s="35">
        <v>77</v>
      </c>
      <c r="K6" s="35"/>
      <c r="L6" s="35"/>
      <c r="M6" s="35"/>
      <c r="N6"/>
      <c r="O6"/>
      <c r="P6"/>
      <c r="Q6"/>
      <c r="R6"/>
      <c r="S6"/>
      <c r="T6"/>
      <c r="U6"/>
      <c r="V6"/>
      <c r="W6"/>
      <c r="X6"/>
      <c r="Y6"/>
    </row>
    <row r="7" spans="1:25" ht="16" customHeight="1">
      <c r="A7" s="36" t="s">
        <v>51</v>
      </c>
      <c r="B7" s="49">
        <f>SUM(B3:B6)</f>
        <v>63572</v>
      </c>
      <c r="C7" s="45">
        <f>SUM(C3:C6)</f>
        <v>1449</v>
      </c>
      <c r="D7" s="38">
        <f t="shared" ref="B7:I7" si="3">SUM(D3:D5)</f>
        <v>6.0603346086619075E-2</v>
      </c>
      <c r="E7" s="37">
        <f>SUM(E3:E6)</f>
        <v>35980</v>
      </c>
      <c r="F7" s="38">
        <f t="shared" si="3"/>
        <v>1.6031281450414676</v>
      </c>
      <c r="G7" s="37">
        <f>SUM(G3:G6)</f>
        <v>5604</v>
      </c>
      <c r="H7" s="38">
        <f t="shared" si="3"/>
        <v>0.23115817704058439</v>
      </c>
      <c r="I7" s="37">
        <f>SUM(I3:I6)</f>
        <v>302</v>
      </c>
      <c r="J7" s="37">
        <f>SUM(J3:J6)</f>
        <v>221</v>
      </c>
      <c r="K7" s="37"/>
      <c r="L7" s="37"/>
      <c r="M7" s="37"/>
      <c r="N7"/>
      <c r="O7"/>
      <c r="P7"/>
      <c r="Q7"/>
      <c r="R7"/>
      <c r="S7"/>
      <c r="T7"/>
      <c r="U7"/>
      <c r="V7"/>
      <c r="W7"/>
      <c r="X7"/>
      <c r="Y7"/>
    </row>
    <row r="8" spans="1:25" ht="16" customHeight="1">
      <c r="A8" s="52"/>
      <c r="B8" s="52"/>
      <c r="C8" s="53"/>
      <c r="D8" s="53"/>
      <c r="E8" s="53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5" ht="16" customHeight="1">
      <c r="A9" s="13"/>
      <c r="B9" s="17"/>
      <c r="C9" s="14"/>
      <c r="D9" s="15"/>
      <c r="E9" s="16"/>
      <c r="H9"/>
      <c r="I9"/>
      <c r="J9"/>
      <c r="K9"/>
      <c r="N9"/>
      <c r="O9"/>
      <c r="P9"/>
      <c r="Q9"/>
    </row>
    <row r="10" spans="1:25" ht="16" customHeight="1">
      <c r="A10"/>
      <c r="B10"/>
      <c r="E10" s="1"/>
      <c r="P10"/>
      <c r="Q10"/>
      <c r="R10"/>
      <c r="S10"/>
    </row>
    <row r="11" spans="1:25" ht="16" customHeight="1">
      <c r="A11"/>
      <c r="B11"/>
      <c r="D11" s="1"/>
      <c r="E11" s="1"/>
      <c r="P11"/>
      <c r="Q11"/>
      <c r="R11"/>
      <c r="S11"/>
    </row>
    <row r="12" spans="1:25">
      <c r="C12" s="1"/>
      <c r="S12"/>
      <c r="T12"/>
      <c r="U12"/>
      <c r="V12"/>
    </row>
    <row r="13" spans="1:25">
      <c r="A13" s="6"/>
      <c r="C13" s="1"/>
      <c r="S13"/>
      <c r="T13"/>
      <c r="U13"/>
      <c r="V13"/>
    </row>
    <row r="14" spans="1:25">
      <c r="A14" s="6"/>
      <c r="S14"/>
      <c r="T14"/>
      <c r="U14"/>
      <c r="V14"/>
    </row>
    <row r="15" spans="1:25">
      <c r="S15"/>
      <c r="T15"/>
      <c r="U15"/>
      <c r="V15"/>
    </row>
    <row r="16" spans="1:25">
      <c r="S16"/>
      <c r="T16"/>
      <c r="U16"/>
      <c r="V16"/>
    </row>
    <row r="17" spans="19:22">
      <c r="S17"/>
      <c r="T17"/>
      <c r="U17"/>
      <c r="V17"/>
    </row>
  </sheetData>
  <mergeCells count="6">
    <mergeCell ref="G1:H1"/>
    <mergeCell ref="I1:I2"/>
    <mergeCell ref="K1:M1"/>
    <mergeCell ref="J1:J2"/>
    <mergeCell ref="C1:D1"/>
    <mergeCell ref="E1:F1"/>
  </mergeCells>
  <pageMargins left="0.7" right="0.7" top="0.75" bottom="0.75" header="0.3" footer="0.3"/>
  <pageSetup orientation="portrait" r:id="rId1"/>
  <ignoredErrors>
    <ignoredError sqref="G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5A0D-4534-4BBA-937A-6AD6B24AC778}">
  <dimension ref="A1:O28"/>
  <sheetViews>
    <sheetView zoomScale="140" zoomScaleNormal="140" workbookViewId="0">
      <selection activeCell="O6" sqref="O6"/>
    </sheetView>
  </sheetViews>
  <sheetFormatPr baseColWidth="10" defaultColWidth="8.83203125" defaultRowHeight="15"/>
  <cols>
    <col min="1" max="1" width="20.83203125" bestFit="1" customWidth="1"/>
    <col min="2" max="2" width="8.5" style="6" bestFit="1" customWidth="1"/>
    <col min="3" max="3" width="9" style="6" customWidth="1"/>
    <col min="4" max="4" width="10" style="6" bestFit="1" customWidth="1"/>
    <col min="5" max="5" width="7.33203125" style="65" bestFit="1" customWidth="1"/>
    <col min="6" max="6" width="9.33203125" style="6" bestFit="1" customWidth="1"/>
    <col min="7" max="7" width="5.1640625" customWidth="1"/>
    <col min="8" max="8" width="22.5" bestFit="1" customWidth="1"/>
    <col min="9" max="9" width="8.1640625" customWidth="1"/>
    <col min="10" max="10" width="7.83203125" bestFit="1" customWidth="1"/>
    <col min="11" max="11" width="9.83203125" bestFit="1" customWidth="1"/>
    <col min="12" max="12" width="7.1640625" style="65" bestFit="1" customWidth="1"/>
    <col min="13" max="13" width="9.1640625" bestFit="1" customWidth="1"/>
  </cols>
  <sheetData>
    <row r="1" spans="1:15" s="2" customFormat="1">
      <c r="A1" s="18" t="s">
        <v>134</v>
      </c>
      <c r="B1" s="39"/>
      <c r="C1" s="39"/>
      <c r="D1" s="39"/>
      <c r="E1" s="69"/>
      <c r="F1" s="39"/>
      <c r="H1" s="18" t="s">
        <v>190</v>
      </c>
      <c r="I1" s="39"/>
      <c r="J1" s="39"/>
      <c r="K1" s="39"/>
      <c r="L1" s="69"/>
      <c r="M1" s="39"/>
    </row>
    <row r="2" spans="1:15" s="1" customFormat="1">
      <c r="A2" s="12" t="s">
        <v>12</v>
      </c>
      <c r="B2" s="11" t="s">
        <v>0</v>
      </c>
      <c r="C2" s="11" t="s">
        <v>1</v>
      </c>
      <c r="D2" s="11" t="s">
        <v>2</v>
      </c>
      <c r="E2" s="68" t="s">
        <v>3</v>
      </c>
      <c r="F2" s="11" t="s">
        <v>4</v>
      </c>
      <c r="H2" s="12" t="s">
        <v>12</v>
      </c>
      <c r="I2" s="68" t="s">
        <v>0</v>
      </c>
      <c r="J2" s="68" t="s">
        <v>1</v>
      </c>
      <c r="K2" s="68" t="s">
        <v>2</v>
      </c>
      <c r="L2" s="68" t="s">
        <v>3</v>
      </c>
      <c r="M2" s="68" t="s">
        <v>4</v>
      </c>
    </row>
    <row r="3" spans="1:15">
      <c r="A3" s="12" t="s">
        <v>59</v>
      </c>
      <c r="B3" s="9">
        <v>31790</v>
      </c>
      <c r="C3" s="9">
        <v>4195</v>
      </c>
      <c r="D3" s="10">
        <f>C3/B3</f>
        <v>0.13195973576596415</v>
      </c>
      <c r="E3" s="70">
        <v>92</v>
      </c>
      <c r="F3" s="10">
        <f>E3/B3</f>
        <v>2.8939918213274616E-3</v>
      </c>
      <c r="H3" s="12" t="s">
        <v>119</v>
      </c>
      <c r="I3" s="9">
        <v>3259</v>
      </c>
      <c r="J3" s="9">
        <v>763</v>
      </c>
      <c r="K3" s="10">
        <f>J3/I3</f>
        <v>0.23412089598036206</v>
      </c>
      <c r="L3" s="70">
        <v>0</v>
      </c>
      <c r="M3" s="10">
        <f>L3/I3</f>
        <v>0</v>
      </c>
    </row>
    <row r="4" spans="1:15">
      <c r="A4" s="12" t="s">
        <v>60</v>
      </c>
      <c r="B4" s="9">
        <v>31615</v>
      </c>
      <c r="C4" s="9">
        <v>6726</v>
      </c>
      <c r="D4" s="10">
        <f t="shared" ref="D4:D13" si="0">C4/B4</f>
        <v>0.21274711371184565</v>
      </c>
      <c r="E4" s="71">
        <v>149</v>
      </c>
      <c r="F4" s="10">
        <f t="shared" ref="F4:F13" si="1">E4/B4</f>
        <v>4.7129527123201016E-3</v>
      </c>
      <c r="H4" s="12" t="s">
        <v>128</v>
      </c>
      <c r="I4" s="9">
        <v>3237</v>
      </c>
      <c r="J4" s="9">
        <v>618</v>
      </c>
      <c r="K4" s="10">
        <f t="shared" ref="K4:K13" si="2">J4/I4</f>
        <v>0.19091751621872105</v>
      </c>
      <c r="L4" s="70">
        <v>0</v>
      </c>
      <c r="M4" s="10">
        <f t="shared" ref="M4:M13" si="3">L4/I4</f>
        <v>0</v>
      </c>
    </row>
    <row r="5" spans="1:15">
      <c r="A5" s="12" t="s">
        <v>61</v>
      </c>
      <c r="B5" s="9">
        <v>31372</v>
      </c>
      <c r="C5" s="9">
        <v>9182</v>
      </c>
      <c r="D5" s="10">
        <f t="shared" si="0"/>
        <v>0.29268137192400867</v>
      </c>
      <c r="E5" s="70">
        <v>134</v>
      </c>
      <c r="F5" s="10">
        <f t="shared" si="1"/>
        <v>4.2713247481830936E-3</v>
      </c>
      <c r="H5" s="12" t="s">
        <v>129</v>
      </c>
      <c r="I5" s="9">
        <v>3222</v>
      </c>
      <c r="J5" s="9">
        <v>645</v>
      </c>
      <c r="K5" s="10">
        <f t="shared" si="2"/>
        <v>0.20018621973929238</v>
      </c>
      <c r="L5" s="70">
        <v>0</v>
      </c>
      <c r="M5" s="10">
        <f t="shared" si="3"/>
        <v>0</v>
      </c>
    </row>
    <row r="6" spans="1:15">
      <c r="A6" s="12" t="s">
        <v>118</v>
      </c>
      <c r="B6" s="9">
        <v>31121</v>
      </c>
      <c r="C6" s="9">
        <v>8060</v>
      </c>
      <c r="D6" s="10">
        <f t="shared" si="0"/>
        <v>0.25898910703383565</v>
      </c>
      <c r="E6" s="70">
        <v>128</v>
      </c>
      <c r="F6" s="10">
        <f t="shared" si="1"/>
        <v>4.1129783747308893E-3</v>
      </c>
      <c r="H6" s="12" t="s">
        <v>130</v>
      </c>
      <c r="I6" s="9">
        <v>3198</v>
      </c>
      <c r="J6" s="9">
        <v>570</v>
      </c>
      <c r="K6" s="10">
        <f t="shared" si="2"/>
        <v>0.17823639774859287</v>
      </c>
      <c r="L6" s="70">
        <v>0</v>
      </c>
      <c r="M6" s="10">
        <f t="shared" si="3"/>
        <v>0</v>
      </c>
      <c r="O6" s="117"/>
    </row>
    <row r="7" spans="1:15">
      <c r="A7" s="12" t="s">
        <v>120</v>
      </c>
      <c r="B7" s="9">
        <v>30878</v>
      </c>
      <c r="C7" s="9">
        <v>8605</v>
      </c>
      <c r="D7" s="10">
        <f t="shared" si="0"/>
        <v>0.2786773754776864</v>
      </c>
      <c r="E7" s="70">
        <v>100</v>
      </c>
      <c r="F7" s="10">
        <f t="shared" si="1"/>
        <v>3.2385517196709631E-3</v>
      </c>
      <c r="H7" s="12" t="s">
        <v>124</v>
      </c>
      <c r="I7" s="9">
        <v>3176</v>
      </c>
      <c r="J7" s="9">
        <v>555</v>
      </c>
      <c r="K7" s="10">
        <f t="shared" si="2"/>
        <v>0.17474811083123426</v>
      </c>
      <c r="L7" s="70">
        <v>0</v>
      </c>
      <c r="M7" s="10">
        <f t="shared" si="3"/>
        <v>0</v>
      </c>
    </row>
    <row r="8" spans="1:15">
      <c r="A8" s="12" t="s">
        <v>121</v>
      </c>
      <c r="B8" s="9">
        <v>30558</v>
      </c>
      <c r="C8" s="9">
        <v>4782</v>
      </c>
      <c r="D8" s="10">
        <f t="shared" si="0"/>
        <v>0.15648929903789516</v>
      </c>
      <c r="E8" s="70">
        <v>39</v>
      </c>
      <c r="F8" s="10">
        <f t="shared" si="1"/>
        <v>1.2762615354408012E-3</v>
      </c>
      <c r="H8" s="12" t="s">
        <v>125</v>
      </c>
      <c r="I8" s="9">
        <v>3158</v>
      </c>
      <c r="J8" s="9">
        <v>465</v>
      </c>
      <c r="K8" s="10">
        <f t="shared" si="2"/>
        <v>0.14724509183027232</v>
      </c>
      <c r="L8" s="70">
        <v>0</v>
      </c>
      <c r="M8" s="10">
        <f t="shared" si="3"/>
        <v>0</v>
      </c>
    </row>
    <row r="9" spans="1:15">
      <c r="A9" s="12" t="s">
        <v>122</v>
      </c>
      <c r="B9" s="9">
        <v>30359</v>
      </c>
      <c r="C9" s="9">
        <v>7719</v>
      </c>
      <c r="D9" s="10">
        <f t="shared" ref="D9:D10" si="4">C9/B9</f>
        <v>0.25425738660693697</v>
      </c>
      <c r="E9" s="70">
        <v>45</v>
      </c>
      <c r="F9" s="10">
        <f t="shared" ref="F9:F10" si="5">E9/B9</f>
        <v>1.4822622616028195E-3</v>
      </c>
      <c r="H9" s="12" t="s">
        <v>126</v>
      </c>
      <c r="I9" s="9">
        <v>3145</v>
      </c>
      <c r="J9" s="9">
        <v>484</v>
      </c>
      <c r="K9" s="10">
        <f t="shared" si="2"/>
        <v>0.15389507154213036</v>
      </c>
      <c r="L9" s="70">
        <v>0</v>
      </c>
      <c r="M9" s="10">
        <f t="shared" si="3"/>
        <v>0</v>
      </c>
    </row>
    <row r="10" spans="1:15">
      <c r="A10" s="12" t="s">
        <v>123</v>
      </c>
      <c r="B10" s="9">
        <v>30218</v>
      </c>
      <c r="C10" s="9">
        <v>8099</v>
      </c>
      <c r="D10" s="10">
        <f t="shared" si="4"/>
        <v>0.26801906148653121</v>
      </c>
      <c r="E10" s="70">
        <v>145</v>
      </c>
      <c r="F10" s="10">
        <f t="shared" si="5"/>
        <v>4.7984644913627635E-3</v>
      </c>
      <c r="H10" s="12" t="s">
        <v>127</v>
      </c>
      <c r="I10" s="9">
        <v>3136</v>
      </c>
      <c r="J10" s="9">
        <v>641</v>
      </c>
      <c r="K10" s="10">
        <f t="shared" si="2"/>
        <v>0.20440051020408162</v>
      </c>
      <c r="L10" s="70">
        <v>0</v>
      </c>
      <c r="M10" s="10">
        <f t="shared" si="3"/>
        <v>0</v>
      </c>
    </row>
    <row r="11" spans="1:15">
      <c r="A11" s="12" t="s">
        <v>107</v>
      </c>
      <c r="B11" s="9">
        <v>1051</v>
      </c>
      <c r="C11" s="9">
        <v>540</v>
      </c>
      <c r="D11" s="10">
        <f t="shared" si="0"/>
        <v>0.51379638439581354</v>
      </c>
      <c r="E11" s="70">
        <v>65</v>
      </c>
      <c r="F11" s="10">
        <f t="shared" si="1"/>
        <v>6.1845861084681257E-2</v>
      </c>
      <c r="H11" s="12" t="s">
        <v>107</v>
      </c>
      <c r="I11" s="9">
        <v>58</v>
      </c>
      <c r="J11" s="9">
        <v>19</v>
      </c>
      <c r="K11" s="10">
        <f t="shared" si="2"/>
        <v>0.32758620689655171</v>
      </c>
      <c r="L11" s="70">
        <v>3</v>
      </c>
      <c r="M11" s="10">
        <f t="shared" si="3"/>
        <v>5.1724137931034482E-2</v>
      </c>
    </row>
    <row r="12" spans="1:15">
      <c r="A12" s="12" t="s">
        <v>108</v>
      </c>
      <c r="B12" s="9">
        <v>1047</v>
      </c>
      <c r="C12" s="9">
        <v>450</v>
      </c>
      <c r="D12" s="10">
        <f t="shared" si="0"/>
        <v>0.42979942693409739</v>
      </c>
      <c r="E12" s="70">
        <v>21</v>
      </c>
      <c r="F12" s="10">
        <f t="shared" si="1"/>
        <v>2.0057306590257881E-2</v>
      </c>
      <c r="H12" s="12" t="s">
        <v>108</v>
      </c>
      <c r="I12" s="9">
        <v>58</v>
      </c>
      <c r="J12" s="9">
        <v>13</v>
      </c>
      <c r="K12" s="10">
        <f t="shared" si="2"/>
        <v>0.22413793103448276</v>
      </c>
      <c r="L12" s="70">
        <v>0</v>
      </c>
      <c r="M12" s="10">
        <f t="shared" si="3"/>
        <v>0</v>
      </c>
    </row>
    <row r="13" spans="1:15">
      <c r="A13" s="12" t="s">
        <v>109</v>
      </c>
      <c r="B13" s="9">
        <v>706</v>
      </c>
      <c r="C13" s="9">
        <v>302</v>
      </c>
      <c r="D13" s="10">
        <f t="shared" si="0"/>
        <v>0.42776203966005666</v>
      </c>
      <c r="E13" s="70">
        <v>16</v>
      </c>
      <c r="F13" s="10">
        <f t="shared" si="1"/>
        <v>2.2662889518413599E-2</v>
      </c>
      <c r="H13" s="12" t="s">
        <v>109</v>
      </c>
      <c r="I13" s="9">
        <v>58</v>
      </c>
      <c r="J13" s="9">
        <v>22</v>
      </c>
      <c r="K13" s="10">
        <f t="shared" si="2"/>
        <v>0.37931034482758619</v>
      </c>
      <c r="L13" s="70">
        <v>0</v>
      </c>
      <c r="M13" s="10">
        <f t="shared" si="3"/>
        <v>0</v>
      </c>
    </row>
    <row r="16" spans="1:15">
      <c r="A16" s="18" t="s">
        <v>136</v>
      </c>
      <c r="B16" s="39"/>
      <c r="C16" s="39"/>
      <c r="D16" s="39"/>
      <c r="E16" s="69"/>
      <c r="F16" s="39"/>
      <c r="H16" s="18" t="s">
        <v>192</v>
      </c>
      <c r="I16" s="39"/>
      <c r="J16" s="39"/>
      <c r="K16" s="39"/>
      <c r="L16" s="69"/>
      <c r="M16" s="39"/>
    </row>
    <row r="17" spans="1:13">
      <c r="A17" s="12" t="s">
        <v>12</v>
      </c>
      <c r="B17" s="80" t="s">
        <v>0</v>
      </c>
      <c r="C17" s="80" t="s">
        <v>1</v>
      </c>
      <c r="D17" s="80" t="s">
        <v>2</v>
      </c>
      <c r="E17" s="80" t="s">
        <v>3</v>
      </c>
      <c r="F17" s="80" t="s">
        <v>4</v>
      </c>
      <c r="H17" s="12" t="s">
        <v>12</v>
      </c>
      <c r="I17" s="72" t="s">
        <v>0</v>
      </c>
      <c r="J17" s="72" t="s">
        <v>1</v>
      </c>
      <c r="K17" s="72" t="s">
        <v>2</v>
      </c>
      <c r="L17" s="72" t="s">
        <v>3</v>
      </c>
      <c r="M17" s="72" t="s">
        <v>4</v>
      </c>
    </row>
    <row r="18" spans="1:13">
      <c r="A18" s="12" t="s">
        <v>119</v>
      </c>
      <c r="B18" s="9">
        <v>22298</v>
      </c>
      <c r="C18" s="9">
        <v>6819</v>
      </c>
      <c r="D18" s="10">
        <f>C18/B18</f>
        <v>0.30581218046461567</v>
      </c>
      <c r="E18" s="70">
        <v>10</v>
      </c>
      <c r="F18" s="10">
        <f>E18/B18</f>
        <v>4.4847071486231948E-4</v>
      </c>
      <c r="H18" s="12" t="s">
        <v>119</v>
      </c>
      <c r="I18" s="9">
        <v>4671</v>
      </c>
      <c r="J18" s="9">
        <v>126</v>
      </c>
      <c r="K18" s="10">
        <f>J18/I18</f>
        <v>2.6974951830443159E-2</v>
      </c>
      <c r="L18" s="70">
        <v>84</v>
      </c>
      <c r="M18" s="10">
        <f>L18/I18</f>
        <v>1.7983301220295438E-2</v>
      </c>
    </row>
    <row r="19" spans="1:13">
      <c r="A19" s="12" t="s">
        <v>128</v>
      </c>
      <c r="B19" s="9">
        <v>22062</v>
      </c>
      <c r="C19" s="9">
        <v>3505</v>
      </c>
      <c r="D19" s="10">
        <f t="shared" ref="D19:D28" si="6">C19/B19</f>
        <v>0.15887045598767111</v>
      </c>
      <c r="E19" s="70">
        <v>3</v>
      </c>
      <c r="F19" s="10">
        <f t="shared" ref="F19:F28" si="7">E19/B19</f>
        <v>1.3598041881968996E-4</v>
      </c>
      <c r="H19" s="12" t="s">
        <v>128</v>
      </c>
      <c r="I19" s="9">
        <v>4643</v>
      </c>
      <c r="J19" s="9">
        <v>116</v>
      </c>
      <c r="K19" s="10">
        <f t="shared" ref="K19:K28" si="8">J19/I19</f>
        <v>2.498384665087228E-2</v>
      </c>
      <c r="L19" s="70">
        <v>23</v>
      </c>
      <c r="M19" s="10">
        <f t="shared" ref="M19:M28" si="9">L19/I19</f>
        <v>4.9536937325005389E-3</v>
      </c>
    </row>
    <row r="20" spans="1:13">
      <c r="A20" s="12" t="s">
        <v>129</v>
      </c>
      <c r="B20" s="9">
        <v>21950</v>
      </c>
      <c r="C20" s="9">
        <v>4521</v>
      </c>
      <c r="D20" s="10">
        <f t="shared" si="6"/>
        <v>0.20596810933940773</v>
      </c>
      <c r="E20" s="70">
        <v>7</v>
      </c>
      <c r="F20" s="10">
        <f t="shared" si="7"/>
        <v>3.1890660592255127E-4</v>
      </c>
      <c r="H20" s="12" t="s">
        <v>129</v>
      </c>
      <c r="I20" s="9">
        <v>4630</v>
      </c>
      <c r="J20" s="9">
        <v>125</v>
      </c>
      <c r="K20" s="10">
        <f t="shared" si="8"/>
        <v>2.6997840172786176E-2</v>
      </c>
      <c r="L20" s="70">
        <v>31</v>
      </c>
      <c r="M20" s="10">
        <f t="shared" si="9"/>
        <v>6.6954643628509723E-3</v>
      </c>
    </row>
    <row r="21" spans="1:13">
      <c r="A21" s="12" t="s">
        <v>130</v>
      </c>
      <c r="B21" s="9">
        <v>21799</v>
      </c>
      <c r="C21" s="9">
        <v>5014</v>
      </c>
      <c r="D21" s="10">
        <f t="shared" si="6"/>
        <v>0.23001055094270378</v>
      </c>
      <c r="E21" s="70">
        <v>5</v>
      </c>
      <c r="F21" s="10">
        <f t="shared" si="7"/>
        <v>2.2936831964769026E-4</v>
      </c>
      <c r="H21" s="12" t="s">
        <v>130</v>
      </c>
      <c r="I21" s="9">
        <v>4606</v>
      </c>
      <c r="J21" s="9">
        <v>116</v>
      </c>
      <c r="K21" s="10">
        <f t="shared" si="8"/>
        <v>2.5184541901867131E-2</v>
      </c>
      <c r="L21" s="70">
        <v>28</v>
      </c>
      <c r="M21" s="10">
        <f t="shared" si="9"/>
        <v>6.0790273556231003E-3</v>
      </c>
    </row>
    <row r="22" spans="1:13">
      <c r="A22" s="12" t="s">
        <v>124</v>
      </c>
      <c r="B22" s="9">
        <v>21639</v>
      </c>
      <c r="C22" s="9">
        <v>4142</v>
      </c>
      <c r="D22" s="10">
        <f t="shared" si="6"/>
        <v>0.19141365127778548</v>
      </c>
      <c r="E22" s="70">
        <v>7</v>
      </c>
      <c r="F22" s="10">
        <f t="shared" si="7"/>
        <v>3.234899949165858E-4</v>
      </c>
      <c r="H22" s="12" t="s">
        <v>124</v>
      </c>
      <c r="I22" s="9">
        <v>4590</v>
      </c>
      <c r="J22" s="9">
        <v>112</v>
      </c>
      <c r="K22" s="10">
        <f t="shared" si="8"/>
        <v>2.4400871459694988E-2</v>
      </c>
      <c r="L22" s="70">
        <v>12</v>
      </c>
      <c r="M22" s="10">
        <f t="shared" si="9"/>
        <v>2.6143790849673201E-3</v>
      </c>
    </row>
    <row r="23" spans="1:13">
      <c r="A23" s="12" t="s">
        <v>125</v>
      </c>
      <c r="B23" s="9">
        <v>21554</v>
      </c>
      <c r="C23" s="9">
        <v>3116</v>
      </c>
      <c r="D23" s="10">
        <f t="shared" si="6"/>
        <v>0.14456713371068014</v>
      </c>
      <c r="E23" s="70">
        <v>2</v>
      </c>
      <c r="F23" s="10">
        <f t="shared" si="7"/>
        <v>9.2790201354736945E-5</v>
      </c>
      <c r="H23" s="12" t="s">
        <v>125</v>
      </c>
      <c r="I23" s="9">
        <v>4556</v>
      </c>
      <c r="J23" s="9">
        <v>106</v>
      </c>
      <c r="K23" s="10">
        <f t="shared" si="8"/>
        <v>2.3266022827041263E-2</v>
      </c>
      <c r="L23" s="70">
        <v>9</v>
      </c>
      <c r="M23" s="10">
        <f t="shared" si="9"/>
        <v>1.9754170324846358E-3</v>
      </c>
    </row>
    <row r="24" spans="1:13">
      <c r="A24" s="12" t="s">
        <v>126</v>
      </c>
      <c r="B24" s="9">
        <v>21480</v>
      </c>
      <c r="C24" s="9">
        <v>3305</v>
      </c>
      <c r="D24" s="10">
        <f t="shared" si="6"/>
        <v>0.15386405959031657</v>
      </c>
      <c r="E24" s="70">
        <v>3</v>
      </c>
      <c r="F24" s="10">
        <f t="shared" si="7"/>
        <v>1.3966480446927373E-4</v>
      </c>
      <c r="H24" s="12" t="s">
        <v>126</v>
      </c>
      <c r="I24" s="9">
        <v>4545</v>
      </c>
      <c r="J24" s="9">
        <v>107</v>
      </c>
      <c r="K24" s="10">
        <f t="shared" si="8"/>
        <v>2.3542354235423543E-2</v>
      </c>
      <c r="L24" s="70">
        <v>9</v>
      </c>
      <c r="M24" s="10">
        <f t="shared" si="9"/>
        <v>1.9801980198019802E-3</v>
      </c>
    </row>
    <row r="25" spans="1:13">
      <c r="A25" s="12" t="s">
        <v>127</v>
      </c>
      <c r="B25" s="9">
        <v>21421</v>
      </c>
      <c r="C25" s="9">
        <v>3745</v>
      </c>
      <c r="D25" s="10">
        <f t="shared" si="6"/>
        <v>0.17482843938191495</v>
      </c>
      <c r="E25" s="70">
        <v>17</v>
      </c>
      <c r="F25" s="10">
        <f t="shared" si="7"/>
        <v>7.9361374352271137E-4</v>
      </c>
      <c r="H25" s="12" t="s">
        <v>127</v>
      </c>
      <c r="I25" s="9">
        <v>4536</v>
      </c>
      <c r="J25" s="9">
        <v>98</v>
      </c>
      <c r="K25" s="10">
        <f t="shared" si="8"/>
        <v>2.1604938271604937E-2</v>
      </c>
      <c r="L25" s="70">
        <v>20</v>
      </c>
      <c r="M25" s="10">
        <f t="shared" si="9"/>
        <v>4.4091710758377423E-3</v>
      </c>
    </row>
    <row r="26" spans="1:13">
      <c r="A26" s="12" t="s">
        <v>107</v>
      </c>
      <c r="B26" s="9">
        <v>75</v>
      </c>
      <c r="C26" s="9">
        <v>41</v>
      </c>
      <c r="D26" s="10">
        <f t="shared" si="6"/>
        <v>0.54666666666666663</v>
      </c>
      <c r="E26" s="70">
        <v>5</v>
      </c>
      <c r="F26" s="10">
        <f t="shared" si="7"/>
        <v>6.6666666666666666E-2</v>
      </c>
      <c r="H26" s="12" t="s">
        <v>107</v>
      </c>
      <c r="I26" s="9">
        <v>333</v>
      </c>
      <c r="J26" s="9">
        <v>146</v>
      </c>
      <c r="K26" s="10">
        <f t="shared" si="8"/>
        <v>0.43843843843843844</v>
      </c>
      <c r="L26" s="70">
        <v>9</v>
      </c>
      <c r="M26" s="10">
        <f t="shared" si="9"/>
        <v>2.7027027027027029E-2</v>
      </c>
    </row>
    <row r="27" spans="1:13">
      <c r="A27" s="12" t="s">
        <v>108</v>
      </c>
      <c r="B27" s="9">
        <v>73</v>
      </c>
      <c r="C27" s="9">
        <v>37</v>
      </c>
      <c r="D27" s="10">
        <f t="shared" si="6"/>
        <v>0.50684931506849318</v>
      </c>
      <c r="E27" s="70">
        <v>4</v>
      </c>
      <c r="F27" s="10">
        <f t="shared" si="7"/>
        <v>5.4794520547945202E-2</v>
      </c>
      <c r="H27" s="12" t="s">
        <v>108</v>
      </c>
      <c r="I27" s="9">
        <v>333</v>
      </c>
      <c r="J27" s="9">
        <v>115</v>
      </c>
      <c r="K27" s="10">
        <f t="shared" si="8"/>
        <v>0.34534534534534533</v>
      </c>
      <c r="L27" s="70">
        <v>14</v>
      </c>
      <c r="M27" s="10">
        <f t="shared" si="9"/>
        <v>4.2042042042042045E-2</v>
      </c>
    </row>
    <row r="28" spans="1:13">
      <c r="A28" s="12" t="s">
        <v>109</v>
      </c>
      <c r="B28" s="9">
        <v>73</v>
      </c>
      <c r="C28" s="9">
        <v>32</v>
      </c>
      <c r="D28" s="10">
        <f t="shared" si="6"/>
        <v>0.43835616438356162</v>
      </c>
      <c r="E28" s="70">
        <v>4</v>
      </c>
      <c r="F28" s="10">
        <f t="shared" si="7"/>
        <v>5.4794520547945202E-2</v>
      </c>
      <c r="H28" s="12" t="s">
        <v>109</v>
      </c>
      <c r="I28" s="9">
        <v>327</v>
      </c>
      <c r="J28" s="9">
        <v>103</v>
      </c>
      <c r="K28" s="10">
        <f t="shared" si="8"/>
        <v>0.3149847094801223</v>
      </c>
      <c r="L28" s="70">
        <v>13</v>
      </c>
      <c r="M28" s="10">
        <f t="shared" si="9"/>
        <v>3.9755351681957186E-2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F-9957-4F07-BEC3-792242D6A867}">
  <dimension ref="A1:M22"/>
  <sheetViews>
    <sheetView topLeftCell="E2" zoomScale="140" zoomScaleNormal="140" workbookViewId="0">
      <selection activeCell="N14" sqref="N14"/>
    </sheetView>
  </sheetViews>
  <sheetFormatPr baseColWidth="10" defaultColWidth="8.83203125" defaultRowHeight="15"/>
  <cols>
    <col min="1" max="1" width="7.1640625" customWidth="1"/>
    <col min="2" max="2" width="12.1640625" style="57" bestFit="1" customWidth="1"/>
    <col min="3" max="3" width="12.5" style="57" customWidth="1"/>
    <col min="4" max="4" width="14.83203125" style="57" customWidth="1"/>
    <col min="5" max="5" width="10.6640625" bestFit="1" customWidth="1"/>
    <col min="6" max="6" width="34.33203125" style="57" customWidth="1"/>
    <col min="7" max="7" width="11.6640625" style="57" bestFit="1" customWidth="1"/>
    <col min="8" max="8" width="3.1640625" customWidth="1"/>
    <col min="9" max="9" width="10.6640625" bestFit="1" customWidth="1"/>
    <col min="10" max="10" width="12" bestFit="1" customWidth="1"/>
    <col min="11" max="11" width="12.33203125" bestFit="1" customWidth="1"/>
    <col min="12" max="12" width="34.33203125" bestFit="1" customWidth="1"/>
    <col min="13" max="13" width="9.1640625" bestFit="1" customWidth="1"/>
  </cols>
  <sheetData>
    <row r="1" spans="1:13" s="2" customFormat="1">
      <c r="A1" s="2" t="s">
        <v>52</v>
      </c>
      <c r="B1" s="54"/>
      <c r="C1" s="54"/>
      <c r="D1" s="54"/>
      <c r="F1" s="54"/>
      <c r="G1" s="54"/>
    </row>
    <row r="2" spans="1:13" s="2" customFormat="1">
      <c r="A2" s="26"/>
      <c r="B2" s="55" t="s">
        <v>32</v>
      </c>
      <c r="C2" s="55" t="s">
        <v>12</v>
      </c>
      <c r="D2" s="55" t="s">
        <v>97</v>
      </c>
      <c r="E2" s="55" t="s">
        <v>32</v>
      </c>
      <c r="F2" s="55" t="s">
        <v>53</v>
      </c>
      <c r="G2" s="60" t="s">
        <v>54</v>
      </c>
      <c r="I2" s="55" t="s">
        <v>32</v>
      </c>
      <c r="J2" s="55" t="s">
        <v>12</v>
      </c>
      <c r="K2" s="55" t="s">
        <v>97</v>
      </c>
      <c r="L2" s="55" t="s">
        <v>53</v>
      </c>
      <c r="M2" s="60" t="s">
        <v>54</v>
      </c>
    </row>
    <row r="3" spans="1:13" s="3" customFormat="1">
      <c r="A3" s="41">
        <v>1</v>
      </c>
      <c r="B3" s="61" t="s">
        <v>134</v>
      </c>
      <c r="C3" s="40" t="s">
        <v>59</v>
      </c>
      <c r="D3" s="58">
        <v>43888</v>
      </c>
      <c r="E3" s="61" t="s">
        <v>134</v>
      </c>
      <c r="F3" s="56" t="s">
        <v>138</v>
      </c>
      <c r="G3" s="70">
        <v>92</v>
      </c>
      <c r="I3" s="61" t="s">
        <v>190</v>
      </c>
      <c r="J3" s="40" t="s">
        <v>119</v>
      </c>
      <c r="K3" s="58">
        <v>43994</v>
      </c>
      <c r="L3" s="56" t="s">
        <v>138</v>
      </c>
      <c r="M3" s="70">
        <v>0</v>
      </c>
    </row>
    <row r="4" spans="1:13" s="3" customFormat="1">
      <c r="A4" s="41">
        <v>2</v>
      </c>
      <c r="B4" s="61"/>
      <c r="C4" s="40" t="s">
        <v>60</v>
      </c>
      <c r="D4" s="58">
        <v>43892</v>
      </c>
      <c r="E4" s="61"/>
      <c r="F4" s="56" t="s">
        <v>302</v>
      </c>
      <c r="G4" s="71">
        <v>149</v>
      </c>
      <c r="I4" s="61"/>
      <c r="J4" s="40" t="s">
        <v>128</v>
      </c>
      <c r="K4" s="58">
        <v>44002</v>
      </c>
      <c r="L4" s="56" t="s">
        <v>302</v>
      </c>
      <c r="M4" s="70">
        <v>0</v>
      </c>
    </row>
    <row r="5" spans="1:13" s="3" customFormat="1">
      <c r="A5" s="41">
        <v>3</v>
      </c>
      <c r="B5" s="61"/>
      <c r="C5" s="40" t="s">
        <v>61</v>
      </c>
      <c r="D5" s="58">
        <v>43896</v>
      </c>
      <c r="E5" s="61"/>
      <c r="F5" s="56" t="s">
        <v>303</v>
      </c>
      <c r="G5" s="70">
        <v>134</v>
      </c>
      <c r="I5" s="61"/>
      <c r="J5" s="40" t="s">
        <v>129</v>
      </c>
      <c r="K5" s="58">
        <v>44010</v>
      </c>
      <c r="L5" s="56" t="s">
        <v>303</v>
      </c>
      <c r="M5" s="70">
        <v>0</v>
      </c>
    </row>
    <row r="6" spans="1:13" s="3" customFormat="1">
      <c r="A6" s="41">
        <v>4</v>
      </c>
      <c r="B6" s="61"/>
      <c r="C6" s="40" t="s">
        <v>118</v>
      </c>
      <c r="D6" s="58">
        <v>43904</v>
      </c>
      <c r="E6" s="61"/>
      <c r="F6" s="56" t="s">
        <v>304</v>
      </c>
      <c r="G6" s="70">
        <v>128</v>
      </c>
      <c r="I6" s="61"/>
      <c r="J6" s="40" t="s">
        <v>130</v>
      </c>
      <c r="K6" s="58">
        <v>44018</v>
      </c>
      <c r="L6" s="56" t="s">
        <v>304</v>
      </c>
      <c r="M6" s="70">
        <v>0</v>
      </c>
    </row>
    <row r="7" spans="1:13" s="3" customFormat="1">
      <c r="A7" s="41">
        <v>5</v>
      </c>
      <c r="B7" s="61"/>
      <c r="C7" s="40" t="s">
        <v>120</v>
      </c>
      <c r="D7" s="58">
        <v>43912</v>
      </c>
      <c r="E7" s="61"/>
      <c r="F7" s="56" t="s">
        <v>305</v>
      </c>
      <c r="G7" s="70">
        <v>100</v>
      </c>
      <c r="I7" s="61"/>
      <c r="J7" s="40" t="s">
        <v>124</v>
      </c>
      <c r="K7" s="58">
        <v>44026</v>
      </c>
      <c r="L7" s="56" t="s">
        <v>305</v>
      </c>
      <c r="M7" s="70">
        <v>0</v>
      </c>
    </row>
    <row r="8" spans="1:13" s="3" customFormat="1">
      <c r="A8" s="41">
        <v>6</v>
      </c>
      <c r="B8" s="61"/>
      <c r="C8" s="56" t="s">
        <v>121</v>
      </c>
      <c r="D8" s="58">
        <v>43920</v>
      </c>
      <c r="E8" s="61"/>
      <c r="F8" s="56" t="s">
        <v>139</v>
      </c>
      <c r="G8" s="70">
        <v>39</v>
      </c>
      <c r="I8" s="61"/>
      <c r="J8" s="56" t="s">
        <v>125</v>
      </c>
      <c r="K8" s="58">
        <v>44034</v>
      </c>
      <c r="L8" s="56" t="s">
        <v>139</v>
      </c>
      <c r="M8" s="70">
        <v>0</v>
      </c>
    </row>
    <row r="9" spans="1:13" s="3" customFormat="1">
      <c r="A9" s="41">
        <v>7</v>
      </c>
      <c r="B9" s="61"/>
      <c r="C9" s="56" t="s">
        <v>122</v>
      </c>
      <c r="D9" s="58">
        <v>43928</v>
      </c>
      <c r="E9" s="61"/>
      <c r="F9" s="56" t="s">
        <v>140</v>
      </c>
      <c r="G9" s="70">
        <v>45</v>
      </c>
      <c r="I9" s="61"/>
      <c r="J9" s="56" t="s">
        <v>126</v>
      </c>
      <c r="K9" s="58">
        <v>44042</v>
      </c>
      <c r="L9" s="56" t="s">
        <v>140</v>
      </c>
      <c r="M9" s="70">
        <v>0</v>
      </c>
    </row>
    <row r="10" spans="1:13">
      <c r="A10" s="41">
        <v>8</v>
      </c>
      <c r="B10" s="61"/>
      <c r="C10" s="56" t="s">
        <v>123</v>
      </c>
      <c r="D10" s="58">
        <v>43936</v>
      </c>
      <c r="E10" s="61"/>
      <c r="F10" s="56" t="s">
        <v>306</v>
      </c>
      <c r="G10" s="70">
        <v>145</v>
      </c>
      <c r="I10" s="61"/>
      <c r="J10" s="56" t="s">
        <v>127</v>
      </c>
      <c r="K10" s="58">
        <v>44050</v>
      </c>
      <c r="L10" s="56" t="s">
        <v>306</v>
      </c>
      <c r="M10" s="70">
        <v>0</v>
      </c>
    </row>
    <row r="11" spans="1:13">
      <c r="B11" s="75"/>
      <c r="C11" s="75"/>
      <c r="D11" s="76"/>
      <c r="E11" s="40"/>
      <c r="F11" s="77" t="s">
        <v>56</v>
      </c>
      <c r="G11" s="62">
        <f>SUM(G3:G10)</f>
        <v>832</v>
      </c>
      <c r="I11" s="40"/>
      <c r="J11" s="40"/>
      <c r="K11" s="59"/>
      <c r="L11" s="30" t="s">
        <v>56</v>
      </c>
      <c r="M11" s="62">
        <f>SUM(M3:M10)</f>
        <v>0</v>
      </c>
    </row>
    <row r="13" spans="1:13">
      <c r="A13" s="26"/>
      <c r="B13" s="55" t="s">
        <v>32</v>
      </c>
      <c r="C13" s="55" t="s">
        <v>12</v>
      </c>
      <c r="D13" s="55" t="s">
        <v>97</v>
      </c>
      <c r="E13" s="55" t="s">
        <v>32</v>
      </c>
      <c r="F13" s="55" t="s">
        <v>53</v>
      </c>
      <c r="G13" s="60" t="s">
        <v>54</v>
      </c>
      <c r="I13" s="55" t="s">
        <v>32</v>
      </c>
      <c r="J13" s="55" t="s">
        <v>12</v>
      </c>
      <c r="K13" s="55" t="s">
        <v>97</v>
      </c>
      <c r="L13" s="55" t="s">
        <v>53</v>
      </c>
      <c r="M13" s="60" t="s">
        <v>54</v>
      </c>
    </row>
    <row r="14" spans="1:13">
      <c r="A14" s="41">
        <v>1</v>
      </c>
      <c r="B14" s="61" t="s">
        <v>137</v>
      </c>
      <c r="C14" s="40" t="s">
        <v>119</v>
      </c>
      <c r="D14" s="58">
        <v>43889</v>
      </c>
      <c r="E14" s="61" t="s">
        <v>311</v>
      </c>
      <c r="F14" s="56" t="s">
        <v>307</v>
      </c>
      <c r="G14" s="70">
        <v>10</v>
      </c>
      <c r="I14" s="61" t="s">
        <v>191</v>
      </c>
      <c r="J14" s="40" t="s">
        <v>119</v>
      </c>
      <c r="K14" s="58">
        <v>43994</v>
      </c>
      <c r="L14" s="56" t="s">
        <v>307</v>
      </c>
      <c r="M14" s="70">
        <v>84</v>
      </c>
    </row>
    <row r="15" spans="1:13">
      <c r="A15" s="41">
        <v>2</v>
      </c>
      <c r="B15" s="61"/>
      <c r="C15" s="40" t="s">
        <v>128</v>
      </c>
      <c r="D15" s="58">
        <v>43893</v>
      </c>
      <c r="E15" s="61"/>
      <c r="F15" s="56" t="s">
        <v>308</v>
      </c>
      <c r="G15" s="70">
        <v>3</v>
      </c>
      <c r="I15" s="61"/>
      <c r="J15" s="40" t="s">
        <v>128</v>
      </c>
      <c r="K15" s="58">
        <v>44002</v>
      </c>
      <c r="L15" s="56" t="s">
        <v>308</v>
      </c>
      <c r="M15" s="70">
        <v>23</v>
      </c>
    </row>
    <row r="16" spans="1:13">
      <c r="A16" s="41">
        <v>3</v>
      </c>
      <c r="B16" s="61"/>
      <c r="C16" s="40" t="s">
        <v>129</v>
      </c>
      <c r="D16" s="58">
        <v>43897</v>
      </c>
      <c r="E16" s="61"/>
      <c r="F16" s="56" t="s">
        <v>309</v>
      </c>
      <c r="G16" s="70">
        <v>7</v>
      </c>
      <c r="I16" s="61"/>
      <c r="J16" s="40" t="s">
        <v>129</v>
      </c>
      <c r="K16" s="58">
        <v>44010</v>
      </c>
      <c r="L16" s="56" t="s">
        <v>309</v>
      </c>
      <c r="M16" s="70">
        <v>31</v>
      </c>
    </row>
    <row r="17" spans="1:13">
      <c r="A17" s="41">
        <v>4</v>
      </c>
      <c r="B17" s="61"/>
      <c r="C17" s="40" t="s">
        <v>130</v>
      </c>
      <c r="D17" s="58">
        <v>43905</v>
      </c>
      <c r="E17" s="61"/>
      <c r="F17" s="56" t="s">
        <v>160</v>
      </c>
      <c r="G17" s="70">
        <v>5</v>
      </c>
      <c r="I17" s="61"/>
      <c r="J17" s="40" t="s">
        <v>130</v>
      </c>
      <c r="K17" s="58">
        <v>44018</v>
      </c>
      <c r="L17" s="56" t="s">
        <v>160</v>
      </c>
      <c r="M17" s="70">
        <v>28</v>
      </c>
    </row>
    <row r="18" spans="1:13">
      <c r="A18" s="41">
        <v>5</v>
      </c>
      <c r="B18" s="61"/>
      <c r="C18" s="40" t="s">
        <v>124</v>
      </c>
      <c r="D18" s="58">
        <v>43913</v>
      </c>
      <c r="E18" s="61"/>
      <c r="F18" s="56" t="s">
        <v>161</v>
      </c>
      <c r="G18" s="70">
        <v>7</v>
      </c>
      <c r="I18" s="61"/>
      <c r="J18" s="40" t="s">
        <v>124</v>
      </c>
      <c r="K18" s="58">
        <v>44026</v>
      </c>
      <c r="L18" s="56" t="s">
        <v>161</v>
      </c>
      <c r="M18" s="70">
        <v>12</v>
      </c>
    </row>
    <row r="19" spans="1:13">
      <c r="A19" s="41">
        <v>6</v>
      </c>
      <c r="B19" s="61"/>
      <c r="C19" s="56" t="s">
        <v>125</v>
      </c>
      <c r="D19" s="58">
        <v>43921</v>
      </c>
      <c r="E19" s="61"/>
      <c r="F19" s="56" t="s">
        <v>162</v>
      </c>
      <c r="G19" s="70">
        <v>2</v>
      </c>
      <c r="I19" s="61"/>
      <c r="J19" s="56" t="s">
        <v>125</v>
      </c>
      <c r="K19" s="58">
        <v>44034</v>
      </c>
      <c r="L19" s="56" t="s">
        <v>162</v>
      </c>
      <c r="M19" s="70">
        <v>9</v>
      </c>
    </row>
    <row r="20" spans="1:13">
      <c r="A20" s="41">
        <v>7</v>
      </c>
      <c r="B20" s="61"/>
      <c r="C20" s="56" t="s">
        <v>126</v>
      </c>
      <c r="D20" s="58">
        <v>43929</v>
      </c>
      <c r="E20" s="61"/>
      <c r="F20" s="56" t="s">
        <v>163</v>
      </c>
      <c r="G20" s="70">
        <v>3</v>
      </c>
      <c r="I20" s="61"/>
      <c r="J20" s="56" t="s">
        <v>126</v>
      </c>
      <c r="K20" s="58">
        <v>44042</v>
      </c>
      <c r="L20" s="56" t="s">
        <v>163</v>
      </c>
      <c r="M20" s="70">
        <v>9</v>
      </c>
    </row>
    <row r="21" spans="1:13">
      <c r="A21" s="41">
        <v>8</v>
      </c>
      <c r="B21" s="61"/>
      <c r="C21" s="56" t="s">
        <v>127</v>
      </c>
      <c r="D21" s="58">
        <v>43937</v>
      </c>
      <c r="E21" s="61"/>
      <c r="F21" s="56" t="s">
        <v>310</v>
      </c>
      <c r="G21" s="70">
        <v>17</v>
      </c>
      <c r="I21" s="61"/>
      <c r="J21" s="56" t="s">
        <v>127</v>
      </c>
      <c r="K21" s="58">
        <v>44050</v>
      </c>
      <c r="L21" s="56" t="s">
        <v>310</v>
      </c>
      <c r="M21" s="70">
        <v>20</v>
      </c>
    </row>
    <row r="22" spans="1:13">
      <c r="B22" s="40"/>
      <c r="C22" s="40"/>
      <c r="D22" s="59"/>
      <c r="E22" s="40"/>
      <c r="F22" s="30" t="s">
        <v>56</v>
      </c>
      <c r="G22" s="62">
        <f>SUM(G14:G21)</f>
        <v>54</v>
      </c>
      <c r="I22" s="40"/>
      <c r="J22" s="40"/>
      <c r="K22" s="59"/>
      <c r="L22" s="30" t="s">
        <v>56</v>
      </c>
      <c r="M22" s="62">
        <f>SUM(M14:M21)</f>
        <v>216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C4A9-B989-4A53-898D-E1AF54F30D90}">
  <dimension ref="A1:Q34"/>
  <sheetViews>
    <sheetView zoomScale="140" zoomScaleNormal="140" workbookViewId="0">
      <selection activeCell="A16" sqref="A16"/>
    </sheetView>
  </sheetViews>
  <sheetFormatPr baseColWidth="10" defaultColWidth="8.83203125" defaultRowHeight="15"/>
  <cols>
    <col min="1" max="1" width="5.83203125" customWidth="1"/>
    <col min="2" max="2" width="25" bestFit="1" customWidth="1"/>
    <col min="3" max="4" width="10" style="65" bestFit="1" customWidth="1"/>
    <col min="5" max="5" width="9.6640625" bestFit="1" customWidth="1"/>
    <col min="6" max="6" width="1.83203125" customWidth="1"/>
    <col min="7" max="7" width="5.1640625" customWidth="1"/>
    <col min="8" max="8" width="9.83203125" customWidth="1"/>
    <col min="9" max="9" width="10" style="65" bestFit="1" customWidth="1"/>
    <col min="10" max="10" width="9.6640625" style="65" bestFit="1" customWidth="1"/>
    <col min="11" max="11" width="10" customWidth="1"/>
    <col min="12" max="12" width="2.6640625" customWidth="1"/>
    <col min="14" max="14" width="12.83203125" customWidth="1"/>
  </cols>
  <sheetData>
    <row r="1" spans="1:17" s="2" customFormat="1">
      <c r="A1" s="210" t="s">
        <v>267</v>
      </c>
      <c r="B1" s="211"/>
      <c r="C1" s="212"/>
      <c r="D1" s="212"/>
      <c r="E1" s="211"/>
      <c r="F1" s="89"/>
      <c r="G1" s="89" t="s">
        <v>35</v>
      </c>
      <c r="H1" s="89"/>
      <c r="I1" s="91"/>
      <c r="J1" s="91"/>
      <c r="K1" s="89"/>
      <c r="L1" s="89"/>
      <c r="M1" s="202" t="s">
        <v>36</v>
      </c>
      <c r="N1" s="202"/>
      <c r="O1" s="202"/>
      <c r="P1" s="202"/>
      <c r="Q1" s="203"/>
    </row>
    <row r="2" spans="1:17" s="2" customFormat="1">
      <c r="A2" s="96" t="s">
        <v>110</v>
      </c>
      <c r="B2" s="19" t="s">
        <v>7</v>
      </c>
      <c r="C2" s="79" t="s">
        <v>6</v>
      </c>
      <c r="D2" s="79" t="s">
        <v>8</v>
      </c>
      <c r="E2" s="79" t="s">
        <v>9</v>
      </c>
      <c r="F2" s="24"/>
      <c r="G2" s="31" t="s">
        <v>13</v>
      </c>
      <c r="H2" s="31" t="s">
        <v>15</v>
      </c>
      <c r="I2" s="32" t="s">
        <v>14</v>
      </c>
      <c r="J2" s="32" t="s">
        <v>17</v>
      </c>
      <c r="K2" s="32" t="s">
        <v>16</v>
      </c>
      <c r="L2" s="24"/>
      <c r="M2" s="29" t="s">
        <v>5</v>
      </c>
      <c r="N2" s="29" t="s">
        <v>10</v>
      </c>
      <c r="O2" s="29" t="s">
        <v>6</v>
      </c>
      <c r="P2" s="29" t="s">
        <v>8</v>
      </c>
      <c r="Q2" s="95" t="s">
        <v>9</v>
      </c>
    </row>
    <row r="3" spans="1:17">
      <c r="A3" s="120">
        <v>1</v>
      </c>
      <c r="B3" s="63" t="s">
        <v>193</v>
      </c>
      <c r="C3" s="73">
        <v>143</v>
      </c>
      <c r="D3" s="74">
        <v>2964</v>
      </c>
      <c r="E3" s="10">
        <f t="shared" ref="E3:E12" si="0">C3/D3</f>
        <v>4.8245614035087717E-2</v>
      </c>
      <c r="F3" s="25"/>
      <c r="G3" s="28">
        <v>1</v>
      </c>
      <c r="H3" s="63" t="s">
        <v>143</v>
      </c>
      <c r="I3" s="73">
        <v>1030</v>
      </c>
      <c r="J3" s="88">
        <v>21892</v>
      </c>
      <c r="K3" s="33">
        <f t="shared" ref="K3:K12" si="1">I3/J3</f>
        <v>4.704915037456605E-2</v>
      </c>
      <c r="L3" s="25"/>
      <c r="M3" s="7">
        <v>1</v>
      </c>
      <c r="N3" s="63" t="s">
        <v>206</v>
      </c>
      <c r="O3" s="73">
        <v>1280</v>
      </c>
      <c r="P3" s="9">
        <v>31782</v>
      </c>
      <c r="Q3" s="204">
        <f>O3/P3</f>
        <v>4.0274369139764649E-2</v>
      </c>
    </row>
    <row r="4" spans="1:17">
      <c r="A4" s="98">
        <f>A3+1</f>
        <v>2</v>
      </c>
      <c r="B4" s="63" t="s">
        <v>194</v>
      </c>
      <c r="C4" s="73">
        <v>64</v>
      </c>
      <c r="D4" s="74">
        <v>1499</v>
      </c>
      <c r="E4" s="10">
        <f t="shared" si="0"/>
        <v>4.269513008672448E-2</v>
      </c>
      <c r="F4" s="25"/>
      <c r="G4" s="28">
        <v>2</v>
      </c>
      <c r="H4" s="63" t="s">
        <v>144</v>
      </c>
      <c r="I4" s="73">
        <v>522</v>
      </c>
      <c r="J4" s="88">
        <v>30056</v>
      </c>
      <c r="K4" s="33">
        <f t="shared" si="1"/>
        <v>1.7367580516369444E-2</v>
      </c>
      <c r="L4" s="25"/>
      <c r="M4" s="7">
        <v>2</v>
      </c>
      <c r="N4" s="63" t="s">
        <v>149</v>
      </c>
      <c r="O4" s="73">
        <v>258</v>
      </c>
      <c r="P4" s="9">
        <v>8737</v>
      </c>
      <c r="Q4" s="204">
        <f>O4/P4</f>
        <v>2.952958681469612E-2</v>
      </c>
    </row>
    <row r="5" spans="1:17">
      <c r="A5" s="98">
        <f t="shared" ref="A5:A12" si="2">A4+1</f>
        <v>3</v>
      </c>
      <c r="B5" s="63" t="s">
        <v>195</v>
      </c>
      <c r="C5" s="73">
        <v>61</v>
      </c>
      <c r="D5" s="74">
        <v>1976</v>
      </c>
      <c r="E5" s="10">
        <f t="shared" si="0"/>
        <v>3.0870445344129555E-2</v>
      </c>
      <c r="F5" s="25"/>
      <c r="G5" s="28">
        <f>G4+1</f>
        <v>3</v>
      </c>
      <c r="H5" s="63" t="s">
        <v>146</v>
      </c>
      <c r="I5" s="73">
        <v>38</v>
      </c>
      <c r="J5" s="88">
        <v>2279</v>
      </c>
      <c r="K5" s="33">
        <f t="shared" si="1"/>
        <v>1.6673979815708645E-2</v>
      </c>
      <c r="L5" s="25"/>
      <c r="M5" s="7">
        <v>3</v>
      </c>
      <c r="N5" s="63" t="s">
        <v>148</v>
      </c>
      <c r="O5" s="73">
        <v>115</v>
      </c>
      <c r="P5" s="9">
        <v>22368</v>
      </c>
      <c r="Q5" s="204">
        <f t="shared" ref="Q5:Q6" si="3">O5/P5</f>
        <v>5.1412732474964236E-3</v>
      </c>
    </row>
    <row r="6" spans="1:17">
      <c r="A6" s="98">
        <f t="shared" si="2"/>
        <v>4</v>
      </c>
      <c r="B6" s="63" t="s">
        <v>196</v>
      </c>
      <c r="C6" s="73">
        <v>50</v>
      </c>
      <c r="D6" s="74">
        <v>2271</v>
      </c>
      <c r="E6" s="10">
        <f t="shared" si="0"/>
        <v>2.2016732716864818E-2</v>
      </c>
      <c r="F6" s="25"/>
      <c r="G6" s="28">
        <f t="shared" ref="G6:G12" si="4">G5+1</f>
        <v>4</v>
      </c>
      <c r="H6" s="63" t="s">
        <v>145</v>
      </c>
      <c r="I6" s="73">
        <v>31</v>
      </c>
      <c r="J6" s="88">
        <v>1793</v>
      </c>
      <c r="K6" s="33">
        <f t="shared" si="1"/>
        <v>1.7289459007250419E-2</v>
      </c>
      <c r="L6" s="25"/>
      <c r="M6" s="7">
        <v>4</v>
      </c>
      <c r="N6" s="63" t="s">
        <v>207</v>
      </c>
      <c r="O6" s="73">
        <v>10</v>
      </c>
      <c r="P6" s="22">
        <v>685</v>
      </c>
      <c r="Q6" s="204">
        <f t="shared" si="3"/>
        <v>1.4598540145985401E-2</v>
      </c>
    </row>
    <row r="7" spans="1:17">
      <c r="A7" s="98">
        <f t="shared" si="2"/>
        <v>5</v>
      </c>
      <c r="B7" s="63" t="s">
        <v>231</v>
      </c>
      <c r="C7" s="73">
        <v>47</v>
      </c>
      <c r="D7" s="74">
        <v>83</v>
      </c>
      <c r="E7" s="10">
        <f t="shared" si="0"/>
        <v>0.5662650602409639</v>
      </c>
      <c r="F7" s="25"/>
      <c r="G7" s="28">
        <f t="shared" si="4"/>
        <v>5</v>
      </c>
      <c r="H7" s="63" t="s">
        <v>147</v>
      </c>
      <c r="I7" s="73">
        <v>27</v>
      </c>
      <c r="J7" s="88">
        <v>1801</v>
      </c>
      <c r="K7" s="33">
        <f t="shared" si="1"/>
        <v>1.4991671293725709E-2</v>
      </c>
      <c r="L7" s="25"/>
      <c r="M7" s="25"/>
      <c r="N7" s="25"/>
      <c r="O7" s="25"/>
      <c r="P7" s="25"/>
      <c r="Q7" s="121"/>
    </row>
    <row r="8" spans="1:17">
      <c r="A8" s="98">
        <f t="shared" si="2"/>
        <v>6</v>
      </c>
      <c r="B8" s="63" t="s">
        <v>199</v>
      </c>
      <c r="C8" s="73">
        <v>31</v>
      </c>
      <c r="D8" s="74">
        <v>897</v>
      </c>
      <c r="E8" s="10">
        <f t="shared" si="0"/>
        <v>3.4559643255295432E-2</v>
      </c>
      <c r="F8" s="25"/>
      <c r="G8" s="28">
        <f t="shared" si="4"/>
        <v>6</v>
      </c>
      <c r="H8" s="63" t="s">
        <v>202</v>
      </c>
      <c r="I8" s="73">
        <v>6</v>
      </c>
      <c r="J8" s="88">
        <v>780</v>
      </c>
      <c r="K8" s="33">
        <f t="shared" si="1"/>
        <v>7.6923076923076927E-3</v>
      </c>
      <c r="L8" s="25"/>
      <c r="M8" s="25"/>
      <c r="N8" s="25"/>
      <c r="O8" s="25"/>
      <c r="P8" s="25"/>
      <c r="Q8" s="121"/>
    </row>
    <row r="9" spans="1:17">
      <c r="A9" s="98">
        <f t="shared" si="2"/>
        <v>7</v>
      </c>
      <c r="B9" s="63" t="s">
        <v>198</v>
      </c>
      <c r="C9" s="73">
        <v>28</v>
      </c>
      <c r="D9" s="74">
        <v>580</v>
      </c>
      <c r="E9" s="10">
        <f t="shared" si="0"/>
        <v>4.8275862068965517E-2</v>
      </c>
      <c r="F9" s="25"/>
      <c r="G9" s="28">
        <f t="shared" si="4"/>
        <v>7</v>
      </c>
      <c r="H9" s="63" t="s">
        <v>150</v>
      </c>
      <c r="I9" s="73">
        <v>3</v>
      </c>
      <c r="J9" s="88">
        <v>104</v>
      </c>
      <c r="K9" s="33">
        <f t="shared" si="1"/>
        <v>2.8846153846153848E-2</v>
      </c>
      <c r="L9" s="25"/>
      <c r="M9" s="25"/>
      <c r="N9" s="25"/>
      <c r="O9" s="25"/>
      <c r="P9" s="25"/>
      <c r="Q9" s="121"/>
    </row>
    <row r="10" spans="1:17">
      <c r="A10" s="98">
        <f t="shared" si="2"/>
        <v>8</v>
      </c>
      <c r="B10" s="63" t="s">
        <v>197</v>
      </c>
      <c r="C10" s="73">
        <v>26</v>
      </c>
      <c r="D10" s="74">
        <v>646</v>
      </c>
      <c r="E10" s="10">
        <f t="shared" si="0"/>
        <v>4.0247678018575851E-2</v>
      </c>
      <c r="F10" s="25"/>
      <c r="G10" s="28">
        <f t="shared" si="4"/>
        <v>8</v>
      </c>
      <c r="H10" s="63" t="s">
        <v>203</v>
      </c>
      <c r="I10" s="73">
        <v>2</v>
      </c>
      <c r="J10" s="88">
        <v>2054</v>
      </c>
      <c r="K10" s="33">
        <f t="shared" si="1"/>
        <v>9.7370983446932818E-4</v>
      </c>
      <c r="L10" s="25"/>
      <c r="M10" s="25"/>
      <c r="N10" s="25"/>
      <c r="O10" s="25"/>
      <c r="P10" s="25"/>
      <c r="Q10" s="121"/>
    </row>
    <row r="11" spans="1:17">
      <c r="A11" s="98">
        <f t="shared" si="2"/>
        <v>9</v>
      </c>
      <c r="B11" s="63" t="s">
        <v>200</v>
      </c>
      <c r="C11" s="73">
        <v>23</v>
      </c>
      <c r="D11" s="74">
        <v>324</v>
      </c>
      <c r="E11" s="10">
        <f t="shared" si="0"/>
        <v>7.098765432098765E-2</v>
      </c>
      <c r="F11" s="25"/>
      <c r="G11" s="28">
        <f t="shared" si="4"/>
        <v>9</v>
      </c>
      <c r="H11" s="63" t="s">
        <v>205</v>
      </c>
      <c r="I11" s="73">
        <v>1</v>
      </c>
      <c r="J11" s="88">
        <v>7</v>
      </c>
      <c r="K11" s="33">
        <f t="shared" si="1"/>
        <v>0.14285714285714285</v>
      </c>
      <c r="L11" s="25"/>
      <c r="M11" s="25"/>
      <c r="N11" s="25"/>
      <c r="O11" s="25"/>
      <c r="P11" s="25"/>
      <c r="Q11" s="121"/>
    </row>
    <row r="12" spans="1:17" ht="16" thickBot="1">
      <c r="A12" s="100">
        <f t="shared" si="2"/>
        <v>10</v>
      </c>
      <c r="B12" s="107" t="s">
        <v>232</v>
      </c>
      <c r="C12" s="108">
        <v>22</v>
      </c>
      <c r="D12" s="109">
        <v>294</v>
      </c>
      <c r="E12" s="104">
        <f t="shared" si="0"/>
        <v>7.4829931972789115E-2</v>
      </c>
      <c r="F12" s="105"/>
      <c r="G12" s="205">
        <f t="shared" si="4"/>
        <v>10</v>
      </c>
      <c r="H12" s="107" t="s">
        <v>233</v>
      </c>
      <c r="I12" s="108">
        <v>1</v>
      </c>
      <c r="J12" s="206">
        <v>74</v>
      </c>
      <c r="K12" s="207">
        <f t="shared" si="1"/>
        <v>1.3513513513513514E-2</v>
      </c>
      <c r="L12" s="105"/>
      <c r="M12" s="105"/>
      <c r="N12" s="105"/>
      <c r="O12" s="105"/>
      <c r="P12" s="105"/>
      <c r="Q12" s="208"/>
    </row>
    <row r="14" spans="1:17" ht="16" thickBot="1"/>
    <row r="15" spans="1:17" s="2" customFormat="1">
      <c r="A15" s="210" t="s">
        <v>268</v>
      </c>
      <c r="B15" s="211"/>
      <c r="C15" s="212"/>
      <c r="D15" s="212"/>
      <c r="E15" s="211"/>
      <c r="F15" s="89"/>
      <c r="G15" s="89" t="s">
        <v>35</v>
      </c>
      <c r="H15" s="89"/>
      <c r="I15" s="91"/>
      <c r="J15" s="91"/>
      <c r="K15" s="89"/>
      <c r="L15" s="89"/>
      <c r="M15" s="202" t="s">
        <v>36</v>
      </c>
      <c r="N15" s="202"/>
      <c r="O15" s="202"/>
      <c r="P15" s="202"/>
      <c r="Q15" s="203"/>
    </row>
    <row r="16" spans="1:17" s="2" customFormat="1">
      <c r="A16" s="96" t="s">
        <v>110</v>
      </c>
      <c r="B16" s="19" t="s">
        <v>7</v>
      </c>
      <c r="C16" s="79" t="s">
        <v>6</v>
      </c>
      <c r="D16" s="79" t="s">
        <v>8</v>
      </c>
      <c r="E16" s="79" t="s">
        <v>9</v>
      </c>
      <c r="F16" s="24"/>
      <c r="G16" s="31" t="s">
        <v>13</v>
      </c>
      <c r="H16" s="31" t="s">
        <v>15</v>
      </c>
      <c r="I16" s="32" t="s">
        <v>14</v>
      </c>
      <c r="J16" s="32" t="s">
        <v>17</v>
      </c>
      <c r="K16" s="32" t="s">
        <v>16</v>
      </c>
      <c r="L16" s="24"/>
      <c r="M16" s="29" t="s">
        <v>5</v>
      </c>
      <c r="N16" s="29" t="s">
        <v>10</v>
      </c>
      <c r="O16" s="29" t="s">
        <v>6</v>
      </c>
      <c r="P16" s="29" t="s">
        <v>8</v>
      </c>
      <c r="Q16" s="95" t="s">
        <v>9</v>
      </c>
    </row>
    <row r="17" spans="1:17">
      <c r="A17" s="120">
        <v>1</v>
      </c>
      <c r="B17" s="63" t="s">
        <v>141</v>
      </c>
      <c r="C17" s="69">
        <v>24</v>
      </c>
      <c r="D17" s="74">
        <v>798</v>
      </c>
      <c r="E17" s="10">
        <f t="shared" ref="E17:E26" si="5">C17/D17</f>
        <v>3.007518796992481E-2</v>
      </c>
      <c r="F17" s="25"/>
      <c r="G17" s="28">
        <v>1</v>
      </c>
      <c r="H17" s="63" t="s">
        <v>144</v>
      </c>
      <c r="I17" s="69">
        <v>155</v>
      </c>
      <c r="J17" s="88">
        <v>13933</v>
      </c>
      <c r="K17" s="33">
        <f t="shared" ref="K17:K26" si="6">I17/J17</f>
        <v>1.112466805425967E-2</v>
      </c>
      <c r="L17" s="25"/>
      <c r="M17" s="7"/>
      <c r="N17" s="23" t="s">
        <v>148</v>
      </c>
      <c r="O17" s="8">
        <v>234</v>
      </c>
      <c r="P17" s="9">
        <v>19420</v>
      </c>
      <c r="Q17" s="204">
        <f>O17/P17</f>
        <v>1.2049433573635427E-2</v>
      </c>
    </row>
    <row r="18" spans="1:17">
      <c r="A18" s="98">
        <f>A17+1</f>
        <v>2</v>
      </c>
      <c r="B18" s="63" t="s">
        <v>201</v>
      </c>
      <c r="C18" s="69">
        <v>11</v>
      </c>
      <c r="D18" s="74">
        <v>1061</v>
      </c>
      <c r="E18" s="10">
        <f t="shared" si="5"/>
        <v>1.0367577756833177E-2</v>
      </c>
      <c r="F18" s="25"/>
      <c r="G18" s="28">
        <v>2</v>
      </c>
      <c r="H18" s="63" t="s">
        <v>143</v>
      </c>
      <c r="I18" s="69">
        <v>115</v>
      </c>
      <c r="J18" s="88">
        <v>5292</v>
      </c>
      <c r="K18" s="33">
        <f t="shared" si="6"/>
        <v>2.1730914588057443E-2</v>
      </c>
      <c r="L18" s="25"/>
      <c r="M18" s="7"/>
      <c r="N18" s="23" t="s">
        <v>206</v>
      </c>
      <c r="O18" s="8">
        <v>63</v>
      </c>
      <c r="P18" s="9">
        <v>4391</v>
      </c>
      <c r="Q18" s="204">
        <f>O18/P18</f>
        <v>1.4347529036665908E-2</v>
      </c>
    </row>
    <row r="19" spans="1:17">
      <c r="A19" s="98">
        <f t="shared" ref="A19:A26" si="7">A18+1</f>
        <v>3</v>
      </c>
      <c r="B19" s="63" t="s">
        <v>258</v>
      </c>
      <c r="C19" s="69">
        <v>7</v>
      </c>
      <c r="D19" s="74">
        <v>415</v>
      </c>
      <c r="E19" s="10">
        <f t="shared" si="5"/>
        <v>1.6867469879518072E-2</v>
      </c>
      <c r="F19" s="25"/>
      <c r="G19" s="28">
        <f>G18+1</f>
        <v>3</v>
      </c>
      <c r="H19" s="63" t="s">
        <v>203</v>
      </c>
      <c r="I19" s="69">
        <v>16</v>
      </c>
      <c r="J19" s="88">
        <v>1871</v>
      </c>
      <c r="K19" s="33">
        <f t="shared" si="6"/>
        <v>8.5515766969535001E-3</v>
      </c>
      <c r="L19" s="25"/>
      <c r="M19" s="7"/>
      <c r="N19" s="23" t="s">
        <v>149</v>
      </c>
      <c r="O19" s="8">
        <v>42</v>
      </c>
      <c r="P19" s="9">
        <v>3198</v>
      </c>
      <c r="Q19" s="204">
        <f>O19/P19</f>
        <v>1.3133208255159476E-2</v>
      </c>
    </row>
    <row r="20" spans="1:17">
      <c r="A20" s="98">
        <f t="shared" si="7"/>
        <v>4</v>
      </c>
      <c r="B20" s="63" t="s">
        <v>259</v>
      </c>
      <c r="C20" s="69">
        <v>7</v>
      </c>
      <c r="D20" s="74">
        <v>619</v>
      </c>
      <c r="E20" s="10">
        <f t="shared" si="5"/>
        <v>1.1308562197092083E-2</v>
      </c>
      <c r="F20" s="25"/>
      <c r="G20" s="28">
        <f t="shared" ref="G20:G26" si="8">G19+1</f>
        <v>4</v>
      </c>
      <c r="H20" s="63" t="s">
        <v>145</v>
      </c>
      <c r="I20" s="69">
        <v>13</v>
      </c>
      <c r="J20" s="88">
        <v>896</v>
      </c>
      <c r="K20" s="33">
        <f t="shared" si="6"/>
        <v>1.4508928571428572E-2</v>
      </c>
      <c r="L20" s="25"/>
      <c r="M20" s="22"/>
      <c r="N20" s="78" t="s">
        <v>207</v>
      </c>
      <c r="O20" s="209">
        <v>10</v>
      </c>
      <c r="P20" s="22">
        <v>496</v>
      </c>
      <c r="Q20" s="204">
        <f>O20/P20</f>
        <v>2.0161290322580645E-2</v>
      </c>
    </row>
    <row r="21" spans="1:17">
      <c r="A21" s="98">
        <f t="shared" si="7"/>
        <v>5</v>
      </c>
      <c r="B21" s="63" t="s">
        <v>260</v>
      </c>
      <c r="C21" s="69">
        <v>6</v>
      </c>
      <c r="D21" s="74">
        <v>461</v>
      </c>
      <c r="E21" s="10">
        <f t="shared" si="5"/>
        <v>1.3015184381778741E-2</v>
      </c>
      <c r="F21" s="25"/>
      <c r="G21" s="28">
        <f t="shared" si="8"/>
        <v>5</v>
      </c>
      <c r="H21" s="63" t="s">
        <v>146</v>
      </c>
      <c r="I21" s="69">
        <v>8</v>
      </c>
      <c r="J21" s="88">
        <v>1232</v>
      </c>
      <c r="K21" s="33">
        <f t="shared" si="6"/>
        <v>6.4935064935064939E-3</v>
      </c>
      <c r="L21" s="25"/>
      <c r="M21" s="25"/>
      <c r="N21" s="25"/>
      <c r="O21" s="25"/>
      <c r="P21" s="25"/>
      <c r="Q21" s="121"/>
    </row>
    <row r="22" spans="1:17">
      <c r="A22" s="98">
        <f t="shared" si="7"/>
        <v>6</v>
      </c>
      <c r="B22" s="63" t="s">
        <v>261</v>
      </c>
      <c r="C22" s="69">
        <v>5</v>
      </c>
      <c r="D22" s="74">
        <v>338</v>
      </c>
      <c r="E22" s="10">
        <f t="shared" si="5"/>
        <v>1.4792899408284023E-2</v>
      </c>
      <c r="F22" s="25"/>
      <c r="G22" s="28">
        <f t="shared" si="8"/>
        <v>6</v>
      </c>
      <c r="H22" s="63" t="s">
        <v>147</v>
      </c>
      <c r="I22" s="69">
        <v>8</v>
      </c>
      <c r="J22" s="88">
        <v>1209</v>
      </c>
      <c r="K22" s="33">
        <f t="shared" si="6"/>
        <v>6.6170388751033912E-3</v>
      </c>
      <c r="L22" s="25"/>
      <c r="M22" s="25"/>
      <c r="N22" s="25"/>
      <c r="O22" s="25"/>
      <c r="P22" s="25"/>
      <c r="Q22" s="121"/>
    </row>
    <row r="23" spans="1:17">
      <c r="A23" s="98">
        <f t="shared" si="7"/>
        <v>7</v>
      </c>
      <c r="B23" s="63" t="s">
        <v>262</v>
      </c>
      <c r="C23" s="69">
        <v>4</v>
      </c>
      <c r="D23" s="74">
        <v>78</v>
      </c>
      <c r="E23" s="10">
        <f t="shared" si="5"/>
        <v>5.128205128205128E-2</v>
      </c>
      <c r="F23" s="25"/>
      <c r="G23" s="28">
        <f t="shared" si="8"/>
        <v>7</v>
      </c>
      <c r="H23" s="63" t="s">
        <v>204</v>
      </c>
      <c r="I23" s="69">
        <v>7</v>
      </c>
      <c r="J23" s="88">
        <v>386</v>
      </c>
      <c r="K23" s="33">
        <f t="shared" si="6"/>
        <v>1.8134715025906734E-2</v>
      </c>
      <c r="L23" s="25"/>
      <c r="M23" s="25"/>
      <c r="N23" s="25"/>
      <c r="O23" s="25"/>
      <c r="P23" s="25"/>
      <c r="Q23" s="121"/>
    </row>
    <row r="24" spans="1:17">
      <c r="A24" s="98">
        <f t="shared" si="7"/>
        <v>8</v>
      </c>
      <c r="B24" s="63" t="s">
        <v>142</v>
      </c>
      <c r="C24" s="69">
        <v>4</v>
      </c>
      <c r="D24" s="74">
        <v>250</v>
      </c>
      <c r="E24" s="10">
        <f t="shared" si="5"/>
        <v>1.6E-2</v>
      </c>
      <c r="F24" s="25"/>
      <c r="G24" s="28">
        <f t="shared" si="8"/>
        <v>8</v>
      </c>
      <c r="H24" s="63" t="s">
        <v>265</v>
      </c>
      <c r="I24" s="69">
        <v>4</v>
      </c>
      <c r="J24" s="88">
        <v>345</v>
      </c>
      <c r="K24" s="33">
        <f t="shared" si="6"/>
        <v>1.1594202898550725E-2</v>
      </c>
      <c r="L24" s="25"/>
      <c r="M24" s="25"/>
      <c r="N24" s="25"/>
      <c r="O24" s="25"/>
      <c r="P24" s="25"/>
      <c r="Q24" s="121"/>
    </row>
    <row r="25" spans="1:17">
      <c r="A25" s="98">
        <f t="shared" si="7"/>
        <v>9</v>
      </c>
      <c r="B25" s="63" t="s">
        <v>263</v>
      </c>
      <c r="C25" s="69">
        <v>4</v>
      </c>
      <c r="D25" s="74">
        <v>318</v>
      </c>
      <c r="E25" s="10">
        <f t="shared" si="5"/>
        <v>1.2578616352201259E-2</v>
      </c>
      <c r="F25" s="25"/>
      <c r="G25" s="28">
        <f t="shared" si="8"/>
        <v>9</v>
      </c>
      <c r="H25" s="63" t="s">
        <v>266</v>
      </c>
      <c r="I25" s="69">
        <v>4</v>
      </c>
      <c r="J25" s="88">
        <v>248</v>
      </c>
      <c r="K25" s="33">
        <f t="shared" si="6"/>
        <v>1.6129032258064516E-2</v>
      </c>
      <c r="L25" s="25"/>
      <c r="M25" s="25"/>
      <c r="N25" s="25"/>
      <c r="O25" s="25"/>
      <c r="P25" s="25"/>
      <c r="Q25" s="121"/>
    </row>
    <row r="26" spans="1:17" ht="16" thickBot="1">
      <c r="A26" s="100">
        <f t="shared" si="7"/>
        <v>10</v>
      </c>
      <c r="B26" s="107" t="s">
        <v>264</v>
      </c>
      <c r="C26" s="191">
        <v>4</v>
      </c>
      <c r="D26" s="109">
        <v>307</v>
      </c>
      <c r="E26" s="104">
        <f t="shared" si="5"/>
        <v>1.3029315960912053E-2</v>
      </c>
      <c r="F26" s="105"/>
      <c r="G26" s="205">
        <f t="shared" si="8"/>
        <v>10</v>
      </c>
      <c r="H26" s="107" t="s">
        <v>202</v>
      </c>
      <c r="I26" s="191">
        <v>4</v>
      </c>
      <c r="J26" s="206">
        <v>518</v>
      </c>
      <c r="K26" s="207">
        <f t="shared" si="6"/>
        <v>7.7220077220077222E-3</v>
      </c>
      <c r="L26" s="105"/>
      <c r="M26" s="105"/>
      <c r="N26" s="105"/>
      <c r="O26" s="105"/>
      <c r="P26" s="105"/>
      <c r="Q26" s="208"/>
    </row>
    <row r="27" spans="1:17" s="2" customFormat="1">
      <c r="C27" s="64"/>
      <c r="D27" s="64"/>
      <c r="I27" s="64"/>
      <c r="J27" s="64"/>
    </row>
    <row r="28" spans="1:17" s="2" customFormat="1">
      <c r="C28" s="64"/>
      <c r="D28" s="64"/>
      <c r="I28" s="64"/>
      <c r="J28" s="64"/>
    </row>
    <row r="33" spans="3:10" s="2" customFormat="1">
      <c r="C33" s="64"/>
      <c r="D33" s="64"/>
      <c r="I33" s="64"/>
      <c r="J33" s="64"/>
    </row>
    <row r="34" spans="3:10" s="2" customFormat="1">
      <c r="C34" s="64"/>
      <c r="D34" s="64"/>
      <c r="I34" s="64"/>
      <c r="J34" s="64"/>
    </row>
  </sheetData>
  <sortState ref="G3:K15">
    <sortCondition descending="1" ref="I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87A6-2ABC-41BE-85F5-EF752B9D8A82}">
  <dimension ref="B1:L81"/>
  <sheetViews>
    <sheetView zoomScale="150" zoomScaleNormal="150" workbookViewId="0">
      <selection activeCell="I25" sqref="I25"/>
    </sheetView>
  </sheetViews>
  <sheetFormatPr baseColWidth="10" defaultColWidth="8.83203125" defaultRowHeight="15"/>
  <cols>
    <col min="1" max="1" width="3.6640625" customWidth="1"/>
    <col min="2" max="2" width="10.6640625" bestFit="1" customWidth="1"/>
    <col min="3" max="3" width="11.5" bestFit="1" customWidth="1"/>
    <col min="4" max="4" width="14.83203125" bestFit="1" customWidth="1"/>
    <col min="5" max="5" width="14.33203125" customWidth="1"/>
    <col min="6" max="6" width="9.6640625" customWidth="1"/>
    <col min="7" max="7" width="5.33203125" customWidth="1"/>
    <col min="8" max="8" width="6.33203125" customWidth="1"/>
    <col min="9" max="9" width="35" style="65" customWidth="1"/>
    <col min="10" max="10" width="11.83203125" style="67" bestFit="1" customWidth="1"/>
    <col min="11" max="11" width="10.5" style="117" bestFit="1" customWidth="1"/>
  </cols>
  <sheetData>
    <row r="1" spans="2:12" s="2" customFormat="1" ht="18" customHeight="1" thickBot="1">
      <c r="J1" s="114"/>
      <c r="K1" s="114"/>
    </row>
    <row r="2" spans="2:12" s="2" customFormat="1">
      <c r="B2" s="112" t="s">
        <v>208</v>
      </c>
      <c r="C2" s="113"/>
      <c r="D2" s="89"/>
      <c r="E2" s="89"/>
      <c r="F2" s="89"/>
      <c r="G2" s="89"/>
      <c r="H2" s="90" t="s">
        <v>39</v>
      </c>
      <c r="I2" s="89"/>
      <c r="J2" s="92"/>
      <c r="K2" s="92"/>
      <c r="L2" s="93"/>
    </row>
    <row r="3" spans="2:12">
      <c r="B3" s="94" t="s">
        <v>37</v>
      </c>
      <c r="C3" s="24"/>
      <c r="D3" s="24"/>
      <c r="E3" s="24"/>
      <c r="F3" s="24"/>
      <c r="G3" s="24"/>
      <c r="H3" s="19" t="s">
        <v>114</v>
      </c>
      <c r="I3" s="19" t="s">
        <v>24</v>
      </c>
      <c r="J3" s="66" t="s">
        <v>25</v>
      </c>
      <c r="K3" s="66" t="s">
        <v>20</v>
      </c>
      <c r="L3" s="95" t="s">
        <v>21</v>
      </c>
    </row>
    <row r="4" spans="2:12">
      <c r="B4" s="96" t="s">
        <v>22</v>
      </c>
      <c r="C4" s="19" t="s">
        <v>18</v>
      </c>
      <c r="D4" s="79" t="s">
        <v>19</v>
      </c>
      <c r="E4" s="79" t="s">
        <v>20</v>
      </c>
      <c r="F4" s="79" t="s">
        <v>21</v>
      </c>
      <c r="G4" s="25"/>
      <c r="H4" s="7">
        <v>1</v>
      </c>
      <c r="I4" s="63" t="s">
        <v>151</v>
      </c>
      <c r="J4" s="73">
        <v>510</v>
      </c>
      <c r="K4" s="74">
        <v>17842</v>
      </c>
      <c r="L4" s="97">
        <f>J4/K4</f>
        <v>2.8584239435040914E-2</v>
      </c>
    </row>
    <row r="5" spans="2:12">
      <c r="B5" s="98">
        <v>1</v>
      </c>
      <c r="C5" s="23" t="s">
        <v>103</v>
      </c>
      <c r="D5" s="9">
        <v>666</v>
      </c>
      <c r="E5" s="9">
        <v>28613</v>
      </c>
      <c r="F5" s="10">
        <f>D5/E5</f>
        <v>2.3276133226155942E-2</v>
      </c>
      <c r="G5" s="25"/>
      <c r="H5" s="7">
        <v>2</v>
      </c>
      <c r="I5" s="63" t="s">
        <v>229</v>
      </c>
      <c r="J5" s="73">
        <v>53</v>
      </c>
      <c r="K5" s="74">
        <v>1279</v>
      </c>
      <c r="L5" s="97">
        <f t="shared" ref="L5:L13" si="0">J5/K5</f>
        <v>4.143862392494136E-2</v>
      </c>
    </row>
    <row r="6" spans="2:12">
      <c r="B6" s="98">
        <v>2</v>
      </c>
      <c r="C6" s="23" t="s">
        <v>104</v>
      </c>
      <c r="D6" s="9">
        <v>979</v>
      </c>
      <c r="E6" s="9">
        <v>34256</v>
      </c>
      <c r="F6" s="10">
        <f>D6/E6</f>
        <v>2.857893507706679E-2</v>
      </c>
      <c r="G6" s="25"/>
      <c r="H6" s="7">
        <v>3</v>
      </c>
      <c r="I6" s="63" t="s">
        <v>211</v>
      </c>
      <c r="J6" s="73">
        <v>45</v>
      </c>
      <c r="K6" s="74">
        <v>1786</v>
      </c>
      <c r="L6" s="97">
        <f t="shared" si="0"/>
        <v>2.5195968645016796E-2</v>
      </c>
    </row>
    <row r="7" spans="2:12">
      <c r="B7" s="98"/>
      <c r="C7" s="23"/>
      <c r="D7" s="8"/>
      <c r="E7" s="9"/>
      <c r="F7" s="10"/>
      <c r="G7" s="25"/>
      <c r="H7" s="7">
        <v>4</v>
      </c>
      <c r="I7" s="63" t="s">
        <v>213</v>
      </c>
      <c r="J7" s="73">
        <v>41</v>
      </c>
      <c r="K7" s="74">
        <v>2239</v>
      </c>
      <c r="L7" s="97">
        <f t="shared" si="0"/>
        <v>1.831174631531934E-2</v>
      </c>
    </row>
    <row r="8" spans="2:12" s="2" customFormat="1">
      <c r="B8" s="99"/>
      <c r="C8" s="25"/>
      <c r="D8" s="25"/>
      <c r="E8" s="25"/>
      <c r="F8" s="25"/>
      <c r="G8" s="25"/>
      <c r="H8" s="7">
        <v>5</v>
      </c>
      <c r="I8" s="63" t="s">
        <v>215</v>
      </c>
      <c r="J8" s="73">
        <v>40</v>
      </c>
      <c r="K8" s="74">
        <v>1554</v>
      </c>
      <c r="L8" s="97">
        <f t="shared" si="0"/>
        <v>2.5740025740025738E-2</v>
      </c>
    </row>
    <row r="9" spans="2:12" s="2" customFormat="1">
      <c r="B9" s="94" t="s">
        <v>38</v>
      </c>
      <c r="C9" s="24"/>
      <c r="D9" s="24"/>
      <c r="E9" s="24"/>
      <c r="F9" s="24"/>
      <c r="G9" s="24"/>
      <c r="H9" s="7">
        <v>6</v>
      </c>
      <c r="I9" s="63" t="s">
        <v>210</v>
      </c>
      <c r="J9" s="73">
        <v>39</v>
      </c>
      <c r="K9" s="74">
        <v>1056</v>
      </c>
      <c r="L9" s="97">
        <f t="shared" si="0"/>
        <v>3.6931818181818184E-2</v>
      </c>
    </row>
    <row r="10" spans="2:12">
      <c r="B10" s="96" t="s">
        <v>22</v>
      </c>
      <c r="C10" s="19" t="s">
        <v>18</v>
      </c>
      <c r="D10" s="79" t="s">
        <v>19</v>
      </c>
      <c r="E10" s="79" t="s">
        <v>23</v>
      </c>
      <c r="F10" s="79" t="s">
        <v>21</v>
      </c>
      <c r="G10" s="24" t="s">
        <v>110</v>
      </c>
      <c r="H10" s="7">
        <v>7</v>
      </c>
      <c r="I10" s="63" t="s">
        <v>212</v>
      </c>
      <c r="J10" s="73">
        <v>36</v>
      </c>
      <c r="K10" s="74">
        <v>1801</v>
      </c>
      <c r="L10" s="97">
        <f t="shared" si="0"/>
        <v>1.9988895058300944E-2</v>
      </c>
    </row>
    <row r="11" spans="2:12">
      <c r="B11" s="98">
        <v>1</v>
      </c>
      <c r="C11" s="23" t="s">
        <v>103</v>
      </c>
      <c r="D11" s="9">
        <v>666</v>
      </c>
      <c r="E11" s="9">
        <f>D5+D6</f>
        <v>1645</v>
      </c>
      <c r="F11" s="10">
        <f>D11/E11</f>
        <v>0.40486322188449847</v>
      </c>
      <c r="G11" s="25"/>
      <c r="H11" s="7">
        <v>8</v>
      </c>
      <c r="I11" s="63" t="s">
        <v>230</v>
      </c>
      <c r="J11" s="73">
        <v>35</v>
      </c>
      <c r="K11" s="74">
        <v>907</v>
      </c>
      <c r="L11" s="97">
        <f t="shared" si="0"/>
        <v>3.8588754134509372E-2</v>
      </c>
    </row>
    <row r="12" spans="2:12">
      <c r="B12" s="98">
        <v>2</v>
      </c>
      <c r="C12" s="23" t="s">
        <v>104</v>
      </c>
      <c r="D12" s="9">
        <v>979</v>
      </c>
      <c r="E12" s="9">
        <v>1645</v>
      </c>
      <c r="F12" s="10">
        <f>D12/E12</f>
        <v>0.59513677811550147</v>
      </c>
      <c r="G12" s="25"/>
      <c r="H12" s="7">
        <v>9</v>
      </c>
      <c r="I12" s="63" t="s">
        <v>214</v>
      </c>
      <c r="J12" s="73">
        <v>35</v>
      </c>
      <c r="K12" s="74">
        <v>1511</v>
      </c>
      <c r="L12" s="97">
        <f t="shared" si="0"/>
        <v>2.3163467902051621E-2</v>
      </c>
    </row>
    <row r="13" spans="2:12" ht="16" thickBot="1">
      <c r="B13" s="100"/>
      <c r="C13" s="101"/>
      <c r="D13" s="102"/>
      <c r="E13" s="103"/>
      <c r="F13" s="104"/>
      <c r="G13" s="105"/>
      <c r="H13" s="106">
        <v>10</v>
      </c>
      <c r="I13" s="107" t="s">
        <v>216</v>
      </c>
      <c r="J13" s="108">
        <v>31</v>
      </c>
      <c r="K13" s="109">
        <v>822</v>
      </c>
      <c r="L13" s="110">
        <f t="shared" si="0"/>
        <v>3.7712895377128956E-2</v>
      </c>
    </row>
    <row r="14" spans="2:12">
      <c r="I14"/>
      <c r="J14" s="117"/>
    </row>
    <row r="15" spans="2:12" ht="16" thickBot="1">
      <c r="I15"/>
      <c r="J15" s="117"/>
    </row>
    <row r="16" spans="2:12">
      <c r="B16" s="112" t="s">
        <v>209</v>
      </c>
      <c r="C16" s="113"/>
      <c r="D16" s="111"/>
      <c r="E16" s="111"/>
      <c r="F16" s="111"/>
      <c r="G16" s="89"/>
      <c r="H16" s="90" t="s">
        <v>39</v>
      </c>
      <c r="I16" s="89"/>
      <c r="J16" s="92"/>
      <c r="K16" s="92"/>
      <c r="L16" s="93"/>
    </row>
    <row r="17" spans="2:12">
      <c r="B17" s="94" t="s">
        <v>37</v>
      </c>
      <c r="C17" s="24"/>
      <c r="D17" s="24"/>
      <c r="E17" s="24"/>
      <c r="F17" s="24"/>
      <c r="G17" s="24"/>
      <c r="H17" s="19" t="s">
        <v>114</v>
      </c>
      <c r="I17" s="19" t="s">
        <v>24</v>
      </c>
      <c r="J17" s="66" t="s">
        <v>25</v>
      </c>
      <c r="K17" s="66" t="s">
        <v>20</v>
      </c>
      <c r="L17" s="95" t="s">
        <v>21</v>
      </c>
    </row>
    <row r="18" spans="2:12">
      <c r="B18" s="96" t="s">
        <v>22</v>
      </c>
      <c r="C18" s="19" t="s">
        <v>18</v>
      </c>
      <c r="D18" s="79" t="s">
        <v>19</v>
      </c>
      <c r="E18" s="79" t="s">
        <v>20</v>
      </c>
      <c r="F18" s="79" t="s">
        <v>21</v>
      </c>
      <c r="G18" s="25"/>
      <c r="H18" s="7">
        <v>1</v>
      </c>
      <c r="I18" s="63" t="s">
        <v>151</v>
      </c>
      <c r="J18" s="115">
        <v>91</v>
      </c>
      <c r="K18" s="74">
        <v>7021</v>
      </c>
      <c r="L18" s="97">
        <f>J18/K18</f>
        <v>1.2961116650049851E-2</v>
      </c>
    </row>
    <row r="19" spans="2:12">
      <c r="B19" s="98">
        <v>1</v>
      </c>
      <c r="C19" s="23" t="s">
        <v>103</v>
      </c>
      <c r="D19" s="9">
        <v>158</v>
      </c>
      <c r="E19" s="9">
        <v>12398</v>
      </c>
      <c r="F19" s="10">
        <f>D19/E19</f>
        <v>1.2743990966284884E-2</v>
      </c>
      <c r="G19" s="25"/>
      <c r="H19" s="7">
        <v>2</v>
      </c>
      <c r="I19" s="63" t="s">
        <v>269</v>
      </c>
      <c r="J19" s="115">
        <v>37</v>
      </c>
      <c r="K19" s="74">
        <v>2273</v>
      </c>
      <c r="L19" s="97">
        <f t="shared" ref="L19:L27" si="1">J19/K19</f>
        <v>1.6278046634403871E-2</v>
      </c>
    </row>
    <row r="20" spans="2:12">
      <c r="B20" s="98">
        <v>2</v>
      </c>
      <c r="C20" s="23" t="s">
        <v>104</v>
      </c>
      <c r="D20" s="9">
        <v>185</v>
      </c>
      <c r="E20" s="9">
        <v>14807</v>
      </c>
      <c r="F20" s="10">
        <f>D20/E20</f>
        <v>1.2494090632808806E-2</v>
      </c>
      <c r="G20" s="25"/>
      <c r="H20" s="7">
        <v>3</v>
      </c>
      <c r="I20" s="63" t="s">
        <v>213</v>
      </c>
      <c r="J20" s="115">
        <v>13</v>
      </c>
      <c r="K20" s="74">
        <v>1246</v>
      </c>
      <c r="L20" s="97">
        <f t="shared" si="1"/>
        <v>1.043338683788122E-2</v>
      </c>
    </row>
    <row r="21" spans="2:12">
      <c r="B21" s="98"/>
      <c r="C21" s="23"/>
      <c r="D21" s="8"/>
      <c r="E21" s="9"/>
      <c r="F21" s="10"/>
      <c r="G21" s="25"/>
      <c r="H21" s="7">
        <v>4</v>
      </c>
      <c r="I21" s="63" t="s">
        <v>270</v>
      </c>
      <c r="J21" s="115">
        <v>9</v>
      </c>
      <c r="K21" s="74">
        <v>625</v>
      </c>
      <c r="L21" s="97">
        <f t="shared" si="1"/>
        <v>1.44E-2</v>
      </c>
    </row>
    <row r="22" spans="2:12">
      <c r="B22" s="99"/>
      <c r="C22" s="25"/>
      <c r="D22" s="25"/>
      <c r="E22" s="25"/>
      <c r="F22" s="25"/>
      <c r="G22" s="25"/>
      <c r="H22" s="7">
        <v>5</v>
      </c>
      <c r="I22" s="63" t="s">
        <v>229</v>
      </c>
      <c r="J22" s="115">
        <v>8</v>
      </c>
      <c r="K22" s="74">
        <v>648</v>
      </c>
      <c r="L22" s="97">
        <f t="shared" si="1"/>
        <v>1.2345679012345678E-2</v>
      </c>
    </row>
    <row r="23" spans="2:12">
      <c r="B23" s="94" t="s">
        <v>38</v>
      </c>
      <c r="C23" s="24"/>
      <c r="D23" s="24"/>
      <c r="E23" s="24"/>
      <c r="F23" s="24"/>
      <c r="G23" s="24"/>
      <c r="H23" s="7">
        <v>6</v>
      </c>
      <c r="I23" s="63" t="s">
        <v>211</v>
      </c>
      <c r="J23" s="115">
        <v>8</v>
      </c>
      <c r="K23" s="74">
        <v>631</v>
      </c>
      <c r="L23" s="97">
        <f t="shared" si="1"/>
        <v>1.2678288431061807E-2</v>
      </c>
    </row>
    <row r="24" spans="2:12">
      <c r="B24" s="96" t="s">
        <v>22</v>
      </c>
      <c r="C24" s="19" t="s">
        <v>18</v>
      </c>
      <c r="D24" s="79" t="s">
        <v>19</v>
      </c>
      <c r="E24" s="79" t="s">
        <v>23</v>
      </c>
      <c r="F24" s="79" t="s">
        <v>21</v>
      </c>
      <c r="G24" s="24" t="s">
        <v>110</v>
      </c>
      <c r="H24" s="7">
        <v>7</v>
      </c>
      <c r="I24" s="63" t="s">
        <v>212</v>
      </c>
      <c r="J24" s="115">
        <v>8</v>
      </c>
      <c r="K24" s="74">
        <v>706</v>
      </c>
      <c r="L24" s="97">
        <f t="shared" si="1"/>
        <v>1.1331444759206799E-2</v>
      </c>
    </row>
    <row r="25" spans="2:12">
      <c r="B25" s="98">
        <v>1</v>
      </c>
      <c r="C25" s="23" t="s">
        <v>103</v>
      </c>
      <c r="D25" s="9">
        <v>158</v>
      </c>
      <c r="E25" s="9">
        <f>D19+D20</f>
        <v>343</v>
      </c>
      <c r="F25" s="10">
        <f>D25/E25</f>
        <v>0.46064139941690962</v>
      </c>
      <c r="G25" s="25"/>
      <c r="H25" s="7">
        <v>8</v>
      </c>
      <c r="I25" s="63" t="s">
        <v>271</v>
      </c>
      <c r="J25" s="115">
        <v>6</v>
      </c>
      <c r="K25" s="74">
        <v>206</v>
      </c>
      <c r="L25" s="97">
        <f t="shared" si="1"/>
        <v>2.9126213592233011E-2</v>
      </c>
    </row>
    <row r="26" spans="2:12">
      <c r="B26" s="98">
        <v>2</v>
      </c>
      <c r="C26" s="23" t="s">
        <v>104</v>
      </c>
      <c r="D26" s="9">
        <v>185</v>
      </c>
      <c r="E26" s="9">
        <v>343</v>
      </c>
      <c r="F26" s="10">
        <f>D26/E26</f>
        <v>0.53935860058309038</v>
      </c>
      <c r="G26" s="25"/>
      <c r="H26" s="7">
        <v>9</v>
      </c>
      <c r="I26" s="63" t="s">
        <v>272</v>
      </c>
      <c r="J26" s="115">
        <v>6</v>
      </c>
      <c r="K26" s="74">
        <v>258</v>
      </c>
      <c r="L26" s="97">
        <f t="shared" si="1"/>
        <v>2.3255813953488372E-2</v>
      </c>
    </row>
    <row r="27" spans="2:12" ht="16" thickBot="1">
      <c r="B27" s="100"/>
      <c r="C27" s="101"/>
      <c r="D27" s="102"/>
      <c r="E27" s="103"/>
      <c r="F27" s="104"/>
      <c r="G27" s="105"/>
      <c r="H27" s="106">
        <v>10</v>
      </c>
      <c r="I27" s="107" t="s">
        <v>273</v>
      </c>
      <c r="J27" s="116">
        <v>5</v>
      </c>
      <c r="K27" s="109">
        <v>315</v>
      </c>
      <c r="L27" s="110">
        <f t="shared" si="1"/>
        <v>1.5873015873015872E-2</v>
      </c>
    </row>
    <row r="28" spans="2:12">
      <c r="I28"/>
      <c r="J28" s="117"/>
    </row>
    <row r="29" spans="2:12">
      <c r="I29"/>
      <c r="J29" s="117"/>
    </row>
    <row r="30" spans="2:12">
      <c r="I30"/>
      <c r="J30" s="117"/>
    </row>
    <row r="31" spans="2:12">
      <c r="I31"/>
      <c r="J31" s="117"/>
    </row>
    <row r="32" spans="2:12">
      <c r="I32"/>
      <c r="J32" s="117"/>
    </row>
    <row r="33" spans="9:10">
      <c r="I33"/>
      <c r="J33" s="117"/>
    </row>
    <row r="34" spans="9:10">
      <c r="I34"/>
      <c r="J34" s="117"/>
    </row>
    <row r="35" spans="9:10">
      <c r="I35"/>
      <c r="J35" s="117"/>
    </row>
    <row r="36" spans="9:10">
      <c r="I36"/>
      <c r="J36" s="117"/>
    </row>
    <row r="37" spans="9:10">
      <c r="I37"/>
      <c r="J37" s="117"/>
    </row>
    <row r="38" spans="9:10">
      <c r="I38"/>
      <c r="J38" s="117"/>
    </row>
    <row r="39" spans="9:10">
      <c r="I39"/>
      <c r="J39" s="117"/>
    </row>
    <row r="40" spans="9:10">
      <c r="I40"/>
      <c r="J40" s="117"/>
    </row>
    <row r="41" spans="9:10">
      <c r="I41"/>
      <c r="J41" s="117"/>
    </row>
    <row r="42" spans="9:10">
      <c r="I42"/>
      <c r="J42" s="117"/>
    </row>
    <row r="43" spans="9:10">
      <c r="I43"/>
      <c r="J43" s="117"/>
    </row>
    <row r="44" spans="9:10">
      <c r="I44"/>
      <c r="J44" s="117"/>
    </row>
    <row r="45" spans="9:10">
      <c r="I45"/>
      <c r="J45" s="117"/>
    </row>
    <row r="46" spans="9:10">
      <c r="I46"/>
      <c r="J46" s="117"/>
    </row>
    <row r="47" spans="9:10">
      <c r="I47"/>
      <c r="J47" s="117"/>
    </row>
    <row r="48" spans="9:10">
      <c r="I48"/>
      <c r="J48" s="117"/>
    </row>
    <row r="49" spans="9:10">
      <c r="I49"/>
      <c r="J49" s="117"/>
    </row>
    <row r="50" spans="9:10">
      <c r="I50"/>
      <c r="J50" s="117"/>
    </row>
    <row r="51" spans="9:10">
      <c r="I51"/>
      <c r="J51" s="117"/>
    </row>
    <row r="52" spans="9:10">
      <c r="I52"/>
      <c r="J52" s="117"/>
    </row>
    <row r="53" spans="9:10">
      <c r="I53"/>
      <c r="J53" s="117"/>
    </row>
    <row r="54" spans="9:10">
      <c r="I54"/>
      <c r="J54" s="117"/>
    </row>
    <row r="55" spans="9:10">
      <c r="I55"/>
      <c r="J55" s="117"/>
    </row>
    <row r="56" spans="9:10">
      <c r="I56"/>
      <c r="J56" s="117"/>
    </row>
    <row r="57" spans="9:10">
      <c r="I57"/>
      <c r="J57" s="117"/>
    </row>
    <row r="58" spans="9:10">
      <c r="I58"/>
      <c r="J58" s="117"/>
    </row>
    <row r="59" spans="9:10">
      <c r="I59"/>
      <c r="J59" s="117"/>
    </row>
    <row r="60" spans="9:10">
      <c r="I60"/>
      <c r="J60" s="117"/>
    </row>
    <row r="61" spans="9:10">
      <c r="I61"/>
      <c r="J61" s="117"/>
    </row>
    <row r="62" spans="9:10">
      <c r="I62"/>
      <c r="J62" s="117"/>
    </row>
    <row r="63" spans="9:10">
      <c r="I63"/>
      <c r="J63" s="117"/>
    </row>
    <row r="64" spans="9:10">
      <c r="I64"/>
      <c r="J64" s="117"/>
    </row>
    <row r="65" spans="9:10">
      <c r="I65"/>
      <c r="J65" s="117"/>
    </row>
    <row r="66" spans="9:10">
      <c r="I66"/>
      <c r="J66" s="117"/>
    </row>
    <row r="67" spans="9:10">
      <c r="I67"/>
      <c r="J67" s="117"/>
    </row>
    <row r="68" spans="9:10">
      <c r="I68"/>
      <c r="J68" s="117"/>
    </row>
    <row r="69" spans="9:10">
      <c r="I69"/>
      <c r="J69" s="117"/>
    </row>
    <row r="70" spans="9:10">
      <c r="I70"/>
      <c r="J70" s="117"/>
    </row>
    <row r="71" spans="9:10">
      <c r="I71"/>
      <c r="J71" s="117"/>
    </row>
    <row r="72" spans="9:10">
      <c r="I72"/>
      <c r="J72" s="117"/>
    </row>
    <row r="73" spans="9:10">
      <c r="I73"/>
      <c r="J73" s="117"/>
    </row>
    <row r="74" spans="9:10">
      <c r="I74"/>
      <c r="J74" s="117"/>
    </row>
    <row r="75" spans="9:10">
      <c r="I75"/>
      <c r="J75" s="117"/>
    </row>
    <row r="76" spans="9:10">
      <c r="I76"/>
      <c r="J76" s="117"/>
    </row>
    <row r="77" spans="9:10">
      <c r="I77"/>
      <c r="J77" s="117"/>
    </row>
    <row r="78" spans="9:10">
      <c r="I78"/>
      <c r="J78" s="117"/>
    </row>
    <row r="79" spans="9:10">
      <c r="I79"/>
      <c r="J79" s="117"/>
    </row>
    <row r="80" spans="9:10">
      <c r="I80"/>
      <c r="J80" s="117"/>
    </row>
    <row r="81" spans="9:10">
      <c r="I81"/>
      <c r="J81" s="117"/>
    </row>
  </sheetData>
  <mergeCells count="2">
    <mergeCell ref="B2:C2"/>
    <mergeCell ref="B16:C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7AAE-1B3A-4EAB-9638-F2C7BA5D5894}">
  <dimension ref="B1:O31"/>
  <sheetViews>
    <sheetView zoomScale="130" zoomScaleNormal="130" workbookViewId="0">
      <selection activeCell="J30" sqref="J30"/>
    </sheetView>
  </sheetViews>
  <sheetFormatPr baseColWidth="10" defaultColWidth="8.83203125" defaultRowHeight="15"/>
  <cols>
    <col min="1" max="1" width="3.6640625" customWidth="1"/>
    <col min="2" max="2" width="5" customWidth="1"/>
    <col min="3" max="3" width="26" customWidth="1"/>
    <col min="4" max="4" width="11.5" style="117" bestFit="1" customWidth="1"/>
    <col min="5" max="5" width="10.5" style="117" bestFit="1" customWidth="1"/>
    <col min="6" max="6" width="11" customWidth="1"/>
    <col min="7" max="7" width="5.5" customWidth="1"/>
    <col min="9" max="9" width="17.1640625" customWidth="1"/>
    <col min="10" max="10" width="11.5" bestFit="1" customWidth="1"/>
    <col min="11" max="11" width="10.5" bestFit="1" customWidth="1"/>
    <col min="13" max="13" width="5.83203125" customWidth="1"/>
    <col min="14" max="14" width="8.6640625" customWidth="1"/>
    <col min="15" max="15" width="15" bestFit="1" customWidth="1"/>
    <col min="16" max="16" width="10.5" bestFit="1" customWidth="1"/>
    <col min="17" max="17" width="10" bestFit="1" customWidth="1"/>
    <col min="18" max="18" width="7.83203125" bestFit="1" customWidth="1"/>
  </cols>
  <sheetData>
    <row r="1" spans="2:15" s="2" customFormat="1">
      <c r="B1" s="112" t="s">
        <v>208</v>
      </c>
      <c r="C1" s="113"/>
      <c r="D1" s="127"/>
      <c r="E1" s="127"/>
      <c r="F1" s="89"/>
      <c r="G1" s="89"/>
      <c r="H1" s="89"/>
      <c r="I1" s="89"/>
      <c r="J1" s="89"/>
      <c r="K1" s="89"/>
      <c r="L1" s="93"/>
    </row>
    <row r="2" spans="2:15">
      <c r="B2" s="118" t="s">
        <v>40</v>
      </c>
      <c r="C2" s="24"/>
      <c r="D2" s="128"/>
      <c r="E2" s="128"/>
      <c r="F2" s="24"/>
      <c r="G2" s="25"/>
      <c r="H2" s="24" t="s">
        <v>42</v>
      </c>
      <c r="I2" s="24"/>
      <c r="J2" s="24"/>
      <c r="K2" s="24"/>
      <c r="L2" s="119"/>
    </row>
    <row r="3" spans="2:15">
      <c r="B3" s="96" t="s">
        <v>114</v>
      </c>
      <c r="C3" s="19" t="s">
        <v>26</v>
      </c>
      <c r="D3" s="66" t="s">
        <v>19</v>
      </c>
      <c r="E3" s="66" t="s">
        <v>20</v>
      </c>
      <c r="F3" s="79" t="s">
        <v>27</v>
      </c>
      <c r="G3" s="25"/>
      <c r="H3" s="19" t="s">
        <v>22</v>
      </c>
      <c r="I3" s="19" t="s">
        <v>225</v>
      </c>
      <c r="J3" s="79" t="s">
        <v>19</v>
      </c>
      <c r="K3" s="79" t="s">
        <v>20</v>
      </c>
      <c r="L3" s="95" t="s">
        <v>27</v>
      </c>
    </row>
    <row r="4" spans="2:15">
      <c r="B4" s="120">
        <v>1</v>
      </c>
      <c r="C4" s="63" t="s">
        <v>150</v>
      </c>
      <c r="D4" s="73">
        <v>352</v>
      </c>
      <c r="E4" s="115">
        <v>18555</v>
      </c>
      <c r="F4" s="10">
        <f>D4/E4</f>
        <v>1.8970627863109674E-2</v>
      </c>
      <c r="G4" s="25"/>
      <c r="H4" s="20">
        <v>1</v>
      </c>
      <c r="I4" s="63" t="s">
        <v>154</v>
      </c>
      <c r="J4" s="73">
        <v>706</v>
      </c>
      <c r="K4" s="34">
        <v>28988</v>
      </c>
      <c r="L4" s="97">
        <f>J4/K4</f>
        <v>2.435490547812888E-2</v>
      </c>
    </row>
    <row r="5" spans="2:15">
      <c r="B5" s="120">
        <v>2</v>
      </c>
      <c r="C5" s="63" t="s">
        <v>219</v>
      </c>
      <c r="D5" s="73">
        <v>9</v>
      </c>
      <c r="E5" s="115">
        <v>86</v>
      </c>
      <c r="F5" s="10">
        <f t="shared" ref="F5:F13" si="0">D5/E5</f>
        <v>0.10465116279069768</v>
      </c>
      <c r="G5" s="25"/>
      <c r="H5" s="20">
        <v>2</v>
      </c>
      <c r="I5" s="63" t="s">
        <v>227</v>
      </c>
      <c r="J5" s="73">
        <v>251</v>
      </c>
      <c r="K5" s="34">
        <v>5631</v>
      </c>
      <c r="L5" s="97">
        <f t="shared" ref="L5:L9" si="1">J5/K5</f>
        <v>4.457467590126088E-2</v>
      </c>
    </row>
    <row r="6" spans="2:15">
      <c r="B6" s="120">
        <v>3</v>
      </c>
      <c r="C6" s="63" t="s">
        <v>222</v>
      </c>
      <c r="D6" s="73">
        <v>8</v>
      </c>
      <c r="E6" s="115">
        <v>159</v>
      </c>
      <c r="F6" s="10">
        <f t="shared" si="0"/>
        <v>5.0314465408805034E-2</v>
      </c>
      <c r="G6" s="25"/>
      <c r="H6" s="20">
        <v>3</v>
      </c>
      <c r="I6" s="63" t="s">
        <v>155</v>
      </c>
      <c r="J6" s="73">
        <v>191</v>
      </c>
      <c r="K6" s="34">
        <v>7332</v>
      </c>
      <c r="L6" s="97">
        <f t="shared" si="1"/>
        <v>2.6050190943807967E-2</v>
      </c>
    </row>
    <row r="7" spans="2:15">
      <c r="B7" s="120">
        <v>4</v>
      </c>
      <c r="C7" s="63" t="s">
        <v>220</v>
      </c>
      <c r="D7" s="73">
        <v>8</v>
      </c>
      <c r="E7" s="115">
        <v>71</v>
      </c>
      <c r="F7" s="10">
        <f t="shared" si="0"/>
        <v>0.11267605633802817</v>
      </c>
      <c r="G7" s="25"/>
      <c r="H7" s="20">
        <v>4</v>
      </c>
      <c r="I7" s="63" t="s">
        <v>228</v>
      </c>
      <c r="J7" s="73">
        <v>129</v>
      </c>
      <c r="K7" s="34">
        <v>5154</v>
      </c>
      <c r="L7" s="97">
        <f t="shared" si="1"/>
        <v>2.5029103608847497E-2</v>
      </c>
      <c r="N7" s="86"/>
      <c r="O7" s="87"/>
    </row>
    <row r="8" spans="2:15">
      <c r="B8" s="120">
        <v>5</v>
      </c>
      <c r="C8" s="63" t="s">
        <v>221</v>
      </c>
      <c r="D8" s="73">
        <v>8</v>
      </c>
      <c r="E8" s="115">
        <v>101</v>
      </c>
      <c r="F8" s="10">
        <f t="shared" si="0"/>
        <v>7.9207920792079209E-2</v>
      </c>
      <c r="G8" s="25"/>
      <c r="H8" s="20">
        <v>5</v>
      </c>
      <c r="I8" s="63" t="s">
        <v>157</v>
      </c>
      <c r="J8" s="73">
        <v>57</v>
      </c>
      <c r="K8" s="34">
        <v>3386</v>
      </c>
      <c r="L8" s="97">
        <f t="shared" si="1"/>
        <v>1.6834022445363261E-2</v>
      </c>
      <c r="N8" s="86"/>
      <c r="O8" s="87"/>
    </row>
    <row r="9" spans="2:15">
      <c r="B9" s="120">
        <v>6</v>
      </c>
      <c r="C9" s="63" t="s">
        <v>152</v>
      </c>
      <c r="D9" s="73">
        <v>8</v>
      </c>
      <c r="E9" s="115">
        <v>342</v>
      </c>
      <c r="F9" s="10">
        <f t="shared" si="0"/>
        <v>2.3391812865497075E-2</v>
      </c>
      <c r="G9" s="25"/>
      <c r="H9" s="20">
        <v>6</v>
      </c>
      <c r="I9" s="63" t="s">
        <v>156</v>
      </c>
      <c r="J9" s="73">
        <v>40</v>
      </c>
      <c r="K9" s="34">
        <v>1073</v>
      </c>
      <c r="L9" s="97">
        <f t="shared" si="1"/>
        <v>3.7278657968313138E-2</v>
      </c>
      <c r="N9" s="86"/>
      <c r="O9" s="87"/>
    </row>
    <row r="10" spans="2:15">
      <c r="B10" s="120">
        <v>7</v>
      </c>
      <c r="C10" s="63" t="s">
        <v>153</v>
      </c>
      <c r="D10" s="73">
        <v>8</v>
      </c>
      <c r="E10" s="115">
        <v>450</v>
      </c>
      <c r="F10" s="10">
        <f t="shared" si="0"/>
        <v>1.7777777777777778E-2</v>
      </c>
      <c r="G10" s="25"/>
      <c r="H10" s="25"/>
      <c r="I10" s="25"/>
      <c r="J10" s="25"/>
      <c r="K10" s="25"/>
      <c r="L10" s="121"/>
      <c r="N10" s="86"/>
      <c r="O10" s="87"/>
    </row>
    <row r="11" spans="2:15">
      <c r="B11" s="120">
        <v>8</v>
      </c>
      <c r="C11" s="63" t="s">
        <v>223</v>
      </c>
      <c r="D11" s="73">
        <v>8</v>
      </c>
      <c r="E11" s="115">
        <v>301</v>
      </c>
      <c r="F11" s="10">
        <f t="shared" si="0"/>
        <v>2.6578073089700997E-2</v>
      </c>
      <c r="G11" s="25"/>
      <c r="H11" s="24" t="s">
        <v>41</v>
      </c>
      <c r="I11" s="24"/>
      <c r="J11" s="24"/>
      <c r="K11" s="24"/>
      <c r="L11" s="119"/>
    </row>
    <row r="12" spans="2:15">
      <c r="B12" s="120">
        <v>9</v>
      </c>
      <c r="C12" s="63" t="s">
        <v>224</v>
      </c>
      <c r="D12" s="73">
        <v>8</v>
      </c>
      <c r="E12" s="115">
        <v>131</v>
      </c>
      <c r="F12" s="10">
        <f t="shared" si="0"/>
        <v>6.1068702290076333E-2</v>
      </c>
      <c r="G12" s="25"/>
      <c r="H12" s="19" t="s">
        <v>22</v>
      </c>
      <c r="I12" s="19" t="s">
        <v>29</v>
      </c>
      <c r="J12" s="19" t="s">
        <v>19</v>
      </c>
      <c r="K12" s="19" t="s">
        <v>20</v>
      </c>
      <c r="L12" s="122" t="s">
        <v>27</v>
      </c>
    </row>
    <row r="13" spans="2:15">
      <c r="B13" s="120">
        <v>10</v>
      </c>
      <c r="C13" s="63" t="s">
        <v>218</v>
      </c>
      <c r="D13" s="73">
        <v>7</v>
      </c>
      <c r="E13" s="115">
        <v>256</v>
      </c>
      <c r="F13" s="10">
        <f t="shared" si="0"/>
        <v>2.734375E-2</v>
      </c>
      <c r="G13" s="25"/>
      <c r="H13" s="20">
        <v>1</v>
      </c>
      <c r="I13" s="63" t="s">
        <v>226</v>
      </c>
      <c r="J13" s="73">
        <v>569</v>
      </c>
      <c r="K13" s="34">
        <v>24026</v>
      </c>
      <c r="L13" s="97">
        <f>J13/K13</f>
        <v>2.3682677099808539E-2</v>
      </c>
    </row>
    <row r="14" spans="2:15">
      <c r="B14" s="99"/>
      <c r="C14" s="25"/>
      <c r="D14" s="129"/>
      <c r="E14" s="129"/>
      <c r="F14" s="25"/>
      <c r="G14" s="25"/>
      <c r="H14" s="20">
        <v>2</v>
      </c>
      <c r="I14" s="63" t="s">
        <v>159</v>
      </c>
      <c r="J14" s="73">
        <v>203</v>
      </c>
      <c r="K14" s="34">
        <v>7121</v>
      </c>
      <c r="L14" s="97">
        <f t="shared" ref="L14:L15" si="2">J14/K14</f>
        <v>2.8507232130318777E-2</v>
      </c>
    </row>
    <row r="15" spans="2:15" ht="16" thickBot="1">
      <c r="B15" s="123"/>
      <c r="C15" s="105"/>
      <c r="D15" s="130"/>
      <c r="E15" s="130"/>
      <c r="F15" s="105"/>
      <c r="G15" s="105"/>
      <c r="H15" s="124">
        <v>3</v>
      </c>
      <c r="I15" s="107" t="s">
        <v>158</v>
      </c>
      <c r="J15" s="108">
        <v>152</v>
      </c>
      <c r="K15" s="126">
        <v>5670</v>
      </c>
      <c r="L15" s="110">
        <f t="shared" si="2"/>
        <v>2.6807760141093474E-2</v>
      </c>
    </row>
    <row r="16" spans="2:15" ht="16" thickBot="1">
      <c r="I16" s="86"/>
      <c r="J16" s="87"/>
    </row>
    <row r="17" spans="2:12">
      <c r="B17" s="112" t="s">
        <v>217</v>
      </c>
      <c r="C17" s="113"/>
      <c r="D17" s="127"/>
      <c r="E17" s="127"/>
      <c r="F17" s="89"/>
      <c r="G17" s="89"/>
      <c r="H17" s="89"/>
      <c r="I17" s="89"/>
      <c r="J17" s="89"/>
      <c r="K17" s="89"/>
      <c r="L17" s="93"/>
    </row>
    <row r="18" spans="2:12">
      <c r="B18" s="118" t="s">
        <v>40</v>
      </c>
      <c r="C18" s="24"/>
      <c r="D18" s="128"/>
      <c r="E18" s="128"/>
      <c r="F18" s="24"/>
      <c r="G18" s="25"/>
      <c r="H18" s="24" t="s">
        <v>42</v>
      </c>
      <c r="I18" s="24"/>
      <c r="J18" s="24"/>
      <c r="K18" s="24"/>
      <c r="L18" s="119"/>
    </row>
    <row r="19" spans="2:12">
      <c r="B19" s="96" t="s">
        <v>114</v>
      </c>
      <c r="C19" s="19" t="s">
        <v>26</v>
      </c>
      <c r="D19" s="66" t="s">
        <v>19</v>
      </c>
      <c r="E19" s="66" t="s">
        <v>20</v>
      </c>
      <c r="F19" s="79" t="s">
        <v>27</v>
      </c>
      <c r="G19" s="25"/>
      <c r="H19" s="19" t="s">
        <v>22</v>
      </c>
      <c r="I19" s="19" t="s">
        <v>28</v>
      </c>
      <c r="J19" s="79" t="s">
        <v>19</v>
      </c>
      <c r="K19" s="79" t="s">
        <v>20</v>
      </c>
      <c r="L19" s="95" t="s">
        <v>27</v>
      </c>
    </row>
    <row r="20" spans="2:12">
      <c r="B20" s="120">
        <v>1</v>
      </c>
      <c r="C20" s="63" t="s">
        <v>274</v>
      </c>
      <c r="D20" s="115">
        <v>96</v>
      </c>
      <c r="E20" s="115">
        <v>7535</v>
      </c>
      <c r="F20" s="10">
        <f>D20/E20</f>
        <v>1.2740544127405442E-2</v>
      </c>
      <c r="G20" s="25"/>
      <c r="H20" s="20">
        <v>1</v>
      </c>
      <c r="I20" s="63" t="s">
        <v>284</v>
      </c>
      <c r="J20" s="73">
        <v>137</v>
      </c>
      <c r="K20" s="34">
        <v>12475</v>
      </c>
      <c r="L20" s="97">
        <f>J20/K20</f>
        <v>1.0981963927855712E-2</v>
      </c>
    </row>
    <row r="21" spans="2:12">
      <c r="B21" s="120">
        <v>2</v>
      </c>
      <c r="C21" s="63" t="s">
        <v>275</v>
      </c>
      <c r="D21" s="115">
        <v>3</v>
      </c>
      <c r="E21" s="115">
        <v>56</v>
      </c>
      <c r="F21" s="10">
        <f t="shared" ref="F21:F29" si="3">D21/E21</f>
        <v>5.3571428571428568E-2</v>
      </c>
      <c r="G21" s="25"/>
      <c r="H21" s="20">
        <v>2</v>
      </c>
      <c r="I21" s="63" t="s">
        <v>285</v>
      </c>
      <c r="J21" s="73">
        <v>31</v>
      </c>
      <c r="K21" s="34">
        <v>2394</v>
      </c>
      <c r="L21" s="97">
        <f t="shared" ref="L21:L25" si="4">J21/K21</f>
        <v>1.2949039264828738E-2</v>
      </c>
    </row>
    <row r="22" spans="2:12">
      <c r="B22" s="120">
        <v>3</v>
      </c>
      <c r="C22" s="63" t="s">
        <v>276</v>
      </c>
      <c r="D22" s="115">
        <v>3</v>
      </c>
      <c r="E22" s="115">
        <v>193</v>
      </c>
      <c r="F22" s="10">
        <f t="shared" si="3"/>
        <v>1.5544041450777202E-2</v>
      </c>
      <c r="G22" s="25"/>
      <c r="H22" s="20">
        <v>3</v>
      </c>
      <c r="I22" s="63" t="s">
        <v>286</v>
      </c>
      <c r="J22" s="73">
        <v>64</v>
      </c>
      <c r="K22" s="34">
        <v>3620</v>
      </c>
      <c r="L22" s="97">
        <f t="shared" si="4"/>
        <v>1.7679558011049725E-2</v>
      </c>
    </row>
    <row r="23" spans="2:12">
      <c r="B23" s="120">
        <v>4</v>
      </c>
      <c r="C23" s="63" t="s">
        <v>277</v>
      </c>
      <c r="D23" s="115">
        <v>2</v>
      </c>
      <c r="E23" s="115">
        <v>8</v>
      </c>
      <c r="F23" s="10">
        <f t="shared" si="3"/>
        <v>0.25</v>
      </c>
      <c r="G23" s="25"/>
      <c r="H23" s="20">
        <v>4</v>
      </c>
      <c r="I23" s="63" t="s">
        <v>287</v>
      </c>
      <c r="J23" s="22">
        <v>6</v>
      </c>
      <c r="K23" s="34">
        <v>439</v>
      </c>
      <c r="L23" s="97">
        <f t="shared" si="4"/>
        <v>1.366742596810934E-2</v>
      </c>
    </row>
    <row r="24" spans="2:12">
      <c r="B24" s="120">
        <v>5</v>
      </c>
      <c r="C24" s="63" t="s">
        <v>278</v>
      </c>
      <c r="D24" s="115">
        <v>2</v>
      </c>
      <c r="E24" s="115">
        <v>159</v>
      </c>
      <c r="F24" s="10">
        <f t="shared" si="3"/>
        <v>1.2578616352201259E-2</v>
      </c>
      <c r="G24" s="25"/>
      <c r="H24" s="20">
        <v>5</v>
      </c>
      <c r="I24" s="63" t="s">
        <v>288</v>
      </c>
      <c r="J24" s="22">
        <v>17</v>
      </c>
      <c r="K24" s="34">
        <v>1522</v>
      </c>
      <c r="L24" s="97">
        <f t="shared" si="4"/>
        <v>1.1169513797634692E-2</v>
      </c>
    </row>
    <row r="25" spans="2:12">
      <c r="B25" s="120">
        <v>6</v>
      </c>
      <c r="C25" s="63" t="s">
        <v>279</v>
      </c>
      <c r="D25" s="115">
        <v>2</v>
      </c>
      <c r="E25" s="115">
        <v>17</v>
      </c>
      <c r="F25" s="10">
        <f t="shared" si="3"/>
        <v>0.11764705882352941</v>
      </c>
      <c r="G25" s="25"/>
      <c r="H25" s="20">
        <v>6</v>
      </c>
      <c r="I25" s="63" t="s">
        <v>289</v>
      </c>
      <c r="J25" s="22">
        <v>22</v>
      </c>
      <c r="K25" s="34">
        <v>2043</v>
      </c>
      <c r="L25" s="97">
        <f t="shared" si="4"/>
        <v>1.0768477728830151E-2</v>
      </c>
    </row>
    <row r="26" spans="2:12">
      <c r="B26" s="120">
        <v>7</v>
      </c>
      <c r="C26" s="63" t="s">
        <v>280</v>
      </c>
      <c r="D26" s="115">
        <v>2</v>
      </c>
      <c r="E26" s="115">
        <v>4</v>
      </c>
      <c r="F26" s="10">
        <f t="shared" si="3"/>
        <v>0.5</v>
      </c>
      <c r="G26" s="25"/>
      <c r="H26" s="25"/>
      <c r="I26" s="25"/>
      <c r="J26" s="25"/>
      <c r="K26" s="25"/>
      <c r="L26" s="121"/>
    </row>
    <row r="27" spans="2:12">
      <c r="B27" s="120">
        <v>8</v>
      </c>
      <c r="C27" s="63" t="s">
        <v>281</v>
      </c>
      <c r="D27" s="115">
        <v>2</v>
      </c>
      <c r="E27" s="115">
        <v>61</v>
      </c>
      <c r="F27" s="10">
        <f t="shared" si="3"/>
        <v>3.2786885245901641E-2</v>
      </c>
      <c r="G27" s="25"/>
      <c r="H27" s="24" t="s">
        <v>41</v>
      </c>
      <c r="I27" s="24"/>
      <c r="J27" s="24"/>
      <c r="K27" s="24"/>
      <c r="L27" s="119"/>
    </row>
    <row r="28" spans="2:12">
      <c r="B28" s="120">
        <v>9</v>
      </c>
      <c r="C28" s="63" t="s">
        <v>282</v>
      </c>
      <c r="D28" s="115">
        <v>2</v>
      </c>
      <c r="E28" s="115">
        <v>20</v>
      </c>
      <c r="F28" s="10">
        <f t="shared" si="3"/>
        <v>0.1</v>
      </c>
      <c r="G28" s="25"/>
      <c r="H28" s="19" t="s">
        <v>22</v>
      </c>
      <c r="I28" s="19" t="s">
        <v>29</v>
      </c>
      <c r="J28" s="19" t="s">
        <v>19</v>
      </c>
      <c r="K28" s="19" t="s">
        <v>20</v>
      </c>
      <c r="L28" s="122" t="s">
        <v>27</v>
      </c>
    </row>
    <row r="29" spans="2:12">
      <c r="B29" s="120">
        <v>10</v>
      </c>
      <c r="C29" s="63" t="s">
        <v>283</v>
      </c>
      <c r="D29" s="115">
        <v>2</v>
      </c>
      <c r="E29" s="115">
        <v>31</v>
      </c>
      <c r="F29" s="10">
        <f t="shared" si="3"/>
        <v>6.4516129032258063E-2</v>
      </c>
      <c r="G29" s="25"/>
      <c r="H29" s="20">
        <v>1</v>
      </c>
      <c r="I29" s="63" t="s">
        <v>290</v>
      </c>
      <c r="J29" s="22">
        <v>115</v>
      </c>
      <c r="K29" s="34">
        <v>10764</v>
      </c>
      <c r="L29" s="97">
        <f>J29/K29</f>
        <v>1.0683760683760684E-2</v>
      </c>
    </row>
    <row r="30" spans="2:12">
      <c r="B30" s="99"/>
      <c r="C30" s="25"/>
      <c r="D30" s="129"/>
      <c r="E30" s="129"/>
      <c r="F30" s="25"/>
      <c r="G30" s="25"/>
      <c r="H30" s="20">
        <v>2</v>
      </c>
      <c r="I30" s="213" t="s">
        <v>292</v>
      </c>
      <c r="J30" s="214">
        <v>61</v>
      </c>
      <c r="K30" s="34">
        <v>2863</v>
      </c>
      <c r="L30" s="97">
        <f>J30/K30</f>
        <v>2.1306322039818373E-2</v>
      </c>
    </row>
    <row r="31" spans="2:12" ht="16" thickBot="1">
      <c r="B31" s="123"/>
      <c r="C31" s="105"/>
      <c r="D31" s="130"/>
      <c r="E31" s="130"/>
      <c r="F31" s="105"/>
      <c r="G31" s="105"/>
      <c r="H31" s="124">
        <v>3</v>
      </c>
      <c r="I31" s="107" t="s">
        <v>291</v>
      </c>
      <c r="J31" s="125">
        <v>31</v>
      </c>
      <c r="K31" s="126">
        <v>2516</v>
      </c>
      <c r="L31" s="110">
        <f t="shared" ref="L30:L31" si="5">J31/K31</f>
        <v>1.2321144674085851E-2</v>
      </c>
    </row>
  </sheetData>
  <sortState ref="C2:E131">
    <sortCondition ref="C2"/>
  </sortState>
  <mergeCells count="2">
    <mergeCell ref="B1:C1"/>
    <mergeCell ref="B17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CF14-39AC-480A-90A5-CA561BAB0D8A}">
  <dimension ref="B1:H28"/>
  <sheetViews>
    <sheetView zoomScale="130" zoomScaleNormal="130" workbookViewId="0">
      <selection activeCell="F28" sqref="F28"/>
    </sheetView>
  </sheetViews>
  <sheetFormatPr baseColWidth="10" defaultColWidth="8.83203125" defaultRowHeight="16" customHeight="1"/>
  <cols>
    <col min="1" max="1" width="3.1640625" customWidth="1"/>
    <col min="2" max="2" width="14.1640625" customWidth="1"/>
    <col min="3" max="3" width="21.1640625" customWidth="1"/>
    <col min="4" max="4" width="21.83203125" style="65" customWidth="1"/>
    <col min="5" max="5" width="5.6640625" customWidth="1"/>
    <col min="6" max="6" width="14.1640625" customWidth="1"/>
    <col min="7" max="7" width="21.1640625" customWidth="1"/>
    <col min="8" max="8" width="21.83203125" style="65" customWidth="1"/>
    <col min="10" max="10" width="6.6640625" customWidth="1"/>
    <col min="11" max="11" width="7.83203125" customWidth="1"/>
    <col min="12" max="12" width="22.33203125" bestFit="1" customWidth="1"/>
    <col min="13" max="13" width="68.33203125" bestFit="1" customWidth="1"/>
  </cols>
  <sheetData>
    <row r="1" spans="2:8" ht="16" customHeight="1" thickBot="1"/>
    <row r="2" spans="2:8" s="2" customFormat="1" ht="16" customHeight="1">
      <c r="B2" s="133" t="s">
        <v>47</v>
      </c>
      <c r="C2" s="134"/>
      <c r="D2" s="135"/>
      <c r="E2" s="24"/>
      <c r="F2" s="133" t="s">
        <v>235</v>
      </c>
      <c r="G2" s="134"/>
      <c r="H2" s="135"/>
    </row>
    <row r="3" spans="2:8" ht="16" customHeight="1">
      <c r="B3" s="131" t="s">
        <v>32</v>
      </c>
      <c r="C3" s="80" t="s">
        <v>43</v>
      </c>
      <c r="D3" s="132" t="s">
        <v>44</v>
      </c>
      <c r="E3" s="25"/>
      <c r="F3" s="131" t="s">
        <v>32</v>
      </c>
      <c r="G3" s="80" t="s">
        <v>43</v>
      </c>
      <c r="H3" s="132" t="s">
        <v>44</v>
      </c>
    </row>
    <row r="4" spans="2:8" ht="16" customHeight="1">
      <c r="B4" s="140" t="s">
        <v>234</v>
      </c>
      <c r="C4" s="141" t="s">
        <v>98</v>
      </c>
      <c r="D4" s="142">
        <v>6302</v>
      </c>
      <c r="E4" s="25"/>
      <c r="F4" s="152" t="s">
        <v>234</v>
      </c>
      <c r="G4" s="153" t="s">
        <v>98</v>
      </c>
      <c r="H4" s="220">
        <v>912</v>
      </c>
    </row>
    <row r="5" spans="2:8" s="2" customFormat="1" ht="16" customHeight="1">
      <c r="B5" s="140"/>
      <c r="C5" s="141" t="s">
        <v>99</v>
      </c>
      <c r="D5" s="142">
        <v>4134</v>
      </c>
      <c r="E5" s="24"/>
      <c r="F5" s="152"/>
      <c r="G5" s="153" t="s">
        <v>99</v>
      </c>
      <c r="H5" s="220">
        <v>571</v>
      </c>
    </row>
    <row r="6" spans="2:8" s="2" customFormat="1" ht="16" customHeight="1">
      <c r="B6" s="140"/>
      <c r="C6" s="141" t="s">
        <v>100</v>
      </c>
      <c r="D6" s="142">
        <v>2928</v>
      </c>
      <c r="E6" s="24"/>
      <c r="F6" s="152"/>
      <c r="G6" s="153" t="s">
        <v>100</v>
      </c>
      <c r="H6" s="220">
        <v>356</v>
      </c>
    </row>
    <row r="7" spans="2:8" ht="16" customHeight="1">
      <c r="B7" s="140"/>
      <c r="C7" s="141" t="s">
        <v>101</v>
      </c>
      <c r="D7" s="142">
        <v>2055</v>
      </c>
      <c r="E7" s="25"/>
      <c r="F7" s="152"/>
      <c r="G7" s="153" t="s">
        <v>101</v>
      </c>
      <c r="H7" s="220">
        <v>224</v>
      </c>
    </row>
    <row r="8" spans="2:8" ht="16" customHeight="1">
      <c r="B8" s="140"/>
      <c r="C8" s="141" t="s">
        <v>102</v>
      </c>
      <c r="D8" s="142">
        <v>1396</v>
      </c>
      <c r="E8" s="25"/>
      <c r="F8" s="152"/>
      <c r="G8" s="153" t="s">
        <v>102</v>
      </c>
      <c r="H8" s="220">
        <v>130</v>
      </c>
    </row>
    <row r="9" spans="2:8" ht="16" customHeight="1">
      <c r="B9" s="140"/>
      <c r="C9" s="141" t="s">
        <v>131</v>
      </c>
      <c r="D9" s="142">
        <v>954</v>
      </c>
      <c r="E9" s="25"/>
      <c r="F9" s="152"/>
      <c r="G9" s="153" t="s">
        <v>131</v>
      </c>
      <c r="H9" s="220">
        <v>110</v>
      </c>
    </row>
    <row r="10" spans="2:8" ht="16" customHeight="1">
      <c r="B10" s="143"/>
      <c r="C10" s="144" t="s">
        <v>132</v>
      </c>
      <c r="D10" s="142">
        <v>651</v>
      </c>
      <c r="E10" s="25"/>
      <c r="F10" s="154"/>
      <c r="G10" s="155" t="s">
        <v>132</v>
      </c>
      <c r="H10" s="220">
        <v>108</v>
      </c>
    </row>
    <row r="11" spans="2:8" ht="16" customHeight="1">
      <c r="B11" s="145"/>
      <c r="C11" s="146" t="s">
        <v>133</v>
      </c>
      <c r="D11" s="147">
        <v>1064</v>
      </c>
      <c r="F11" s="156"/>
      <c r="G11" s="157" t="s">
        <v>133</v>
      </c>
      <c r="H11" s="221">
        <v>149</v>
      </c>
    </row>
    <row r="12" spans="2:8" ht="16" customHeight="1">
      <c r="B12" s="148" t="s">
        <v>190</v>
      </c>
      <c r="C12" s="149" t="s">
        <v>98</v>
      </c>
      <c r="D12" s="150">
        <v>573</v>
      </c>
      <c r="F12" s="158" t="s">
        <v>190</v>
      </c>
      <c r="G12" s="159" t="s">
        <v>98</v>
      </c>
      <c r="H12" s="222">
        <v>4708</v>
      </c>
    </row>
    <row r="13" spans="2:8" ht="16" customHeight="1">
      <c r="B13" s="148"/>
      <c r="C13" s="149" t="s">
        <v>99</v>
      </c>
      <c r="D13" s="150">
        <v>291</v>
      </c>
      <c r="F13" s="158"/>
      <c r="G13" s="159" t="s">
        <v>99</v>
      </c>
      <c r="H13" s="222">
        <v>2718</v>
      </c>
    </row>
    <row r="14" spans="2:8" ht="16" customHeight="1">
      <c r="B14" s="148"/>
      <c r="C14" s="149" t="s">
        <v>100</v>
      </c>
      <c r="D14" s="150">
        <v>200</v>
      </c>
      <c r="F14" s="158"/>
      <c r="G14" s="159" t="s">
        <v>100</v>
      </c>
      <c r="H14" s="222">
        <v>1618</v>
      </c>
    </row>
    <row r="15" spans="2:8" ht="16" customHeight="1">
      <c r="B15" s="148"/>
      <c r="C15" s="149" t="s">
        <v>101</v>
      </c>
      <c r="D15" s="150">
        <v>142</v>
      </c>
      <c r="F15" s="158"/>
      <c r="G15" s="159" t="s">
        <v>101</v>
      </c>
      <c r="H15" s="222">
        <v>992</v>
      </c>
    </row>
    <row r="16" spans="2:8" ht="16" customHeight="1">
      <c r="B16" s="148"/>
      <c r="C16" s="149" t="s">
        <v>102</v>
      </c>
      <c r="D16" s="150">
        <v>100</v>
      </c>
      <c r="F16" s="158"/>
      <c r="G16" s="159" t="s">
        <v>102</v>
      </c>
      <c r="H16" s="222">
        <v>675</v>
      </c>
    </row>
    <row r="17" spans="2:8" ht="16" customHeight="1">
      <c r="B17" s="148"/>
      <c r="C17" s="149" t="s">
        <v>131</v>
      </c>
      <c r="D17" s="150">
        <v>82</v>
      </c>
      <c r="F17" s="158"/>
      <c r="G17" s="159" t="s">
        <v>131</v>
      </c>
      <c r="H17" s="222">
        <v>482</v>
      </c>
    </row>
    <row r="18" spans="2:8" ht="16" customHeight="1">
      <c r="B18" s="151"/>
      <c r="C18" s="149" t="s">
        <v>132</v>
      </c>
      <c r="D18" s="150">
        <v>63</v>
      </c>
      <c r="F18" s="160"/>
      <c r="G18" s="159" t="s">
        <v>132</v>
      </c>
      <c r="H18" s="222">
        <v>387</v>
      </c>
    </row>
    <row r="19" spans="2:8" ht="16" customHeight="1">
      <c r="B19" s="148"/>
      <c r="C19" s="149" t="s">
        <v>133</v>
      </c>
      <c r="D19" s="150">
        <v>123</v>
      </c>
      <c r="F19" s="158"/>
      <c r="G19" s="159" t="s">
        <v>133</v>
      </c>
      <c r="H19" s="222">
        <v>773</v>
      </c>
    </row>
    <row r="20" spans="2:8" ht="16" customHeight="1">
      <c r="B20" s="99"/>
      <c r="C20" s="25"/>
      <c r="D20" s="139"/>
      <c r="F20" s="99"/>
      <c r="G20" s="25"/>
      <c r="H20" s="139"/>
    </row>
    <row r="21" spans="2:8" ht="16" customHeight="1">
      <c r="B21" s="136" t="s">
        <v>46</v>
      </c>
      <c r="C21" s="137"/>
      <c r="D21" s="138"/>
      <c r="F21" s="136" t="s">
        <v>236</v>
      </c>
      <c r="G21" s="137"/>
      <c r="H21" s="138"/>
    </row>
    <row r="22" spans="2:8" ht="16" customHeight="1">
      <c r="B22" s="131" t="s">
        <v>32</v>
      </c>
      <c r="C22" s="80" t="s">
        <v>43</v>
      </c>
      <c r="D22" s="132" t="s">
        <v>44</v>
      </c>
      <c r="F22" s="131" t="s">
        <v>32</v>
      </c>
      <c r="G22" s="80" t="s">
        <v>43</v>
      </c>
      <c r="H22" s="132" t="s">
        <v>44</v>
      </c>
    </row>
    <row r="23" spans="2:8" ht="16" customHeight="1">
      <c r="B23" s="140" t="s">
        <v>134</v>
      </c>
      <c r="C23" s="141" t="s">
        <v>98</v>
      </c>
      <c r="D23" s="161">
        <v>270</v>
      </c>
      <c r="F23" s="152" t="s">
        <v>134</v>
      </c>
      <c r="G23" s="153" t="s">
        <v>98</v>
      </c>
      <c r="H23" s="223">
        <v>22</v>
      </c>
    </row>
    <row r="24" spans="2:8" ht="16" customHeight="1">
      <c r="B24" s="140"/>
      <c r="C24" s="141" t="s">
        <v>99</v>
      </c>
      <c r="D24" s="161">
        <v>275</v>
      </c>
      <c r="F24" s="152"/>
      <c r="G24" s="153" t="s">
        <v>99</v>
      </c>
      <c r="H24" s="223">
        <v>20</v>
      </c>
    </row>
    <row r="25" spans="2:8" ht="16" customHeight="1">
      <c r="B25" s="162"/>
      <c r="C25" s="141" t="s">
        <v>111</v>
      </c>
      <c r="D25" s="161">
        <v>157</v>
      </c>
      <c r="F25" s="167"/>
      <c r="G25" s="153" t="s">
        <v>111</v>
      </c>
      <c r="H25" s="223">
        <v>16</v>
      </c>
    </row>
    <row r="26" spans="2:8" ht="16" customHeight="1">
      <c r="B26" s="148" t="s">
        <v>190</v>
      </c>
      <c r="C26" s="149" t="s">
        <v>98</v>
      </c>
      <c r="D26" s="163">
        <v>11</v>
      </c>
      <c r="F26" s="158" t="s">
        <v>190</v>
      </c>
      <c r="G26" s="159" t="s">
        <v>98</v>
      </c>
      <c r="H26" s="224">
        <v>57</v>
      </c>
    </row>
    <row r="27" spans="2:8" ht="16" customHeight="1">
      <c r="B27" s="148"/>
      <c r="C27" s="149" t="s">
        <v>99</v>
      </c>
      <c r="D27" s="163">
        <v>12</v>
      </c>
      <c r="F27" s="158"/>
      <c r="G27" s="159" t="s">
        <v>99</v>
      </c>
      <c r="H27" s="224">
        <v>56</v>
      </c>
    </row>
    <row r="28" spans="2:8" ht="16" customHeight="1" thickBot="1">
      <c r="B28" s="164"/>
      <c r="C28" s="165" t="s">
        <v>111</v>
      </c>
      <c r="D28" s="166">
        <v>6</v>
      </c>
      <c r="F28" s="168"/>
      <c r="G28" s="169" t="s">
        <v>111</v>
      </c>
      <c r="H28" s="225">
        <v>69</v>
      </c>
    </row>
  </sheetData>
  <mergeCells count="4">
    <mergeCell ref="B2:D2"/>
    <mergeCell ref="F2:H2"/>
    <mergeCell ref="F21:H21"/>
    <mergeCell ref="B21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713D-9D1A-41B3-9A46-61D22D881D28}">
  <dimension ref="B1:D28"/>
  <sheetViews>
    <sheetView zoomScale="140" zoomScaleNormal="140" workbookViewId="0"/>
  </sheetViews>
  <sheetFormatPr baseColWidth="10" defaultColWidth="8.83203125" defaultRowHeight="15"/>
  <cols>
    <col min="1" max="1" width="3.1640625" customWidth="1"/>
    <col min="3" max="3" width="87.6640625" bestFit="1" customWidth="1"/>
  </cols>
  <sheetData>
    <row r="1" spans="2:4" ht="16" thickBot="1"/>
    <row r="2" spans="2:4">
      <c r="B2" s="172" t="s">
        <v>237</v>
      </c>
      <c r="C2" s="173"/>
      <c r="D2" s="174"/>
    </row>
    <row r="3" spans="2:4" s="2" customFormat="1">
      <c r="B3" s="177" t="s">
        <v>117</v>
      </c>
      <c r="C3" s="178"/>
      <c r="D3" s="179"/>
    </row>
    <row r="4" spans="2:4" s="2" customFormat="1">
      <c r="B4" s="175" t="s">
        <v>22</v>
      </c>
      <c r="C4" s="19" t="s">
        <v>30</v>
      </c>
      <c r="D4" s="122" t="s">
        <v>167</v>
      </c>
    </row>
    <row r="5" spans="2:4">
      <c r="B5" s="175">
        <v>1</v>
      </c>
      <c r="C5" s="63" t="s">
        <v>239</v>
      </c>
      <c r="D5" s="170">
        <v>37</v>
      </c>
    </row>
    <row r="6" spans="2:4">
      <c r="B6" s="175">
        <v>2</v>
      </c>
      <c r="C6" s="63" t="s">
        <v>240</v>
      </c>
      <c r="D6" s="170">
        <v>37</v>
      </c>
    </row>
    <row r="7" spans="2:4">
      <c r="B7" s="175">
        <v>3</v>
      </c>
      <c r="C7" s="63" t="s">
        <v>241</v>
      </c>
      <c r="D7" s="170">
        <v>23</v>
      </c>
    </row>
    <row r="8" spans="2:4">
      <c r="B8" s="175">
        <v>4</v>
      </c>
      <c r="C8" s="63" t="s">
        <v>242</v>
      </c>
      <c r="D8" s="170">
        <v>18</v>
      </c>
    </row>
    <row r="9" spans="2:4">
      <c r="B9" s="175">
        <v>5</v>
      </c>
      <c r="C9" s="63" t="s">
        <v>243</v>
      </c>
      <c r="D9" s="170">
        <v>17</v>
      </c>
    </row>
    <row r="10" spans="2:4">
      <c r="B10" s="175">
        <v>6</v>
      </c>
      <c r="C10" s="63" t="s">
        <v>244</v>
      </c>
      <c r="D10" s="170">
        <v>16</v>
      </c>
    </row>
    <row r="11" spans="2:4">
      <c r="B11" s="175">
        <v>7</v>
      </c>
      <c r="C11" s="63" t="s">
        <v>245</v>
      </c>
      <c r="D11" s="170">
        <v>16</v>
      </c>
    </row>
    <row r="12" spans="2:4">
      <c r="B12" s="175">
        <v>8</v>
      </c>
      <c r="C12" s="63" t="s">
        <v>246</v>
      </c>
      <c r="D12" s="170">
        <v>16</v>
      </c>
    </row>
    <row r="13" spans="2:4">
      <c r="B13" s="175">
        <v>9</v>
      </c>
      <c r="C13" s="63" t="s">
        <v>247</v>
      </c>
      <c r="D13" s="170">
        <v>12</v>
      </c>
    </row>
    <row r="14" spans="2:4" ht="16" thickBot="1">
      <c r="B14" s="176">
        <v>10</v>
      </c>
      <c r="C14" s="107" t="s">
        <v>248</v>
      </c>
      <c r="D14" s="171">
        <v>10</v>
      </c>
    </row>
    <row r="15" spans="2:4" ht="16" thickBot="1"/>
    <row r="16" spans="2:4">
      <c r="B16" s="172" t="s">
        <v>238</v>
      </c>
      <c r="C16" s="173"/>
      <c r="D16" s="174"/>
    </row>
    <row r="17" spans="2:4">
      <c r="B17" s="177" t="s">
        <v>117</v>
      </c>
      <c r="C17" s="178"/>
      <c r="D17" s="179"/>
    </row>
    <row r="18" spans="2:4">
      <c r="B18" s="175" t="s">
        <v>22</v>
      </c>
      <c r="C18" s="19" t="s">
        <v>30</v>
      </c>
      <c r="D18" s="122" t="s">
        <v>167</v>
      </c>
    </row>
    <row r="19" spans="2:4">
      <c r="B19" s="175">
        <v>1</v>
      </c>
      <c r="C19" s="63" t="s">
        <v>243</v>
      </c>
      <c r="D19" s="170">
        <v>38</v>
      </c>
    </row>
    <row r="20" spans="2:4">
      <c r="B20" s="175">
        <v>2</v>
      </c>
      <c r="C20" s="63" t="s">
        <v>240</v>
      </c>
      <c r="D20" s="170">
        <v>34</v>
      </c>
    </row>
    <row r="21" spans="2:4">
      <c r="B21" s="175">
        <v>3</v>
      </c>
      <c r="C21" s="63" t="s">
        <v>246</v>
      </c>
      <c r="D21" s="170">
        <v>32</v>
      </c>
    </row>
    <row r="22" spans="2:4">
      <c r="B22" s="175">
        <v>4</v>
      </c>
      <c r="C22" s="63" t="s">
        <v>244</v>
      </c>
      <c r="D22" s="170">
        <v>30</v>
      </c>
    </row>
    <row r="23" spans="2:4">
      <c r="B23" s="175">
        <v>5</v>
      </c>
      <c r="C23" s="63" t="s">
        <v>249</v>
      </c>
      <c r="D23" s="170">
        <v>14</v>
      </c>
    </row>
    <row r="24" spans="2:4">
      <c r="B24" s="175">
        <v>6</v>
      </c>
      <c r="C24" s="63" t="s">
        <v>250</v>
      </c>
      <c r="D24" s="170">
        <v>12</v>
      </c>
    </row>
    <row r="25" spans="2:4">
      <c r="B25" s="175">
        <v>7</v>
      </c>
      <c r="C25" s="63" t="s">
        <v>251</v>
      </c>
      <c r="D25" s="170">
        <v>10</v>
      </c>
    </row>
    <row r="26" spans="2:4">
      <c r="B26" s="175">
        <v>8</v>
      </c>
      <c r="C26" s="63" t="s">
        <v>248</v>
      </c>
      <c r="D26" s="170">
        <v>10</v>
      </c>
    </row>
    <row r="27" spans="2:4">
      <c r="B27" s="175">
        <v>9</v>
      </c>
      <c r="C27" s="63" t="s">
        <v>252</v>
      </c>
      <c r="D27" s="170">
        <v>8</v>
      </c>
    </row>
    <row r="28" spans="2:4" ht="16" thickBot="1">
      <c r="B28" s="176">
        <v>10</v>
      </c>
      <c r="C28" s="107" t="s">
        <v>253</v>
      </c>
      <c r="D28" s="171">
        <v>4</v>
      </c>
    </row>
  </sheetData>
  <mergeCells count="4">
    <mergeCell ref="B2:D2"/>
    <mergeCell ref="B16:D16"/>
    <mergeCell ref="B3:D3"/>
    <mergeCell ref="B17:D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f L w s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f L w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8 L E 4 1 0 H a F Z A E A A D 0 D A A A T A B w A R m 9 y b X V s Y X M v U 2 V j d G l v b j E u b S C i G A A o o B Q A A A A A A A A A A A A A A A A A A A A A A A A A A A C F k V F r w j A U h d 8 F / 0 O o L w 5 i o V W n T v o g d W N j b G z U N z t G l l 4 1 L E 0 k u Z U 5 8 b 8 v U o f M W p a X J N 8 J 9 9 5 z Y o G j 0 I o k 5 R 6 M m 4 1 m w 6 6 Y g Y y 0 P K 4 V M o 5 S W O w E o 1 G v 1 + k O B 0 E 4 6 o Y e i Y g E b D a I W 4 k u D A d H Y r v x p 5 o X O S h s 3 w k J f u w q u I t t e 9 O b 9 F H r T 6 0 l y 7 V a s v T p I Z 6 k w T A Y v V t g h q 9 S 0 D y t 7 + h z u / G u 6 H w K U u Q C w U Q e 9 S i J t S x y Z a M B J b e K 6 0 y o Z R S E / Z C S 1 0 I j J L i V E J 2 O / r N W 8 H Z F y 8 F b X r x i a u m 8 z r Z r O H i a s Q / 3 a G a Y s g t t 8 r L 6 Q b T t 0 i X d 7 b y S B q 4 7 O o U g f O G e k l 8 e 1 v B u D e / V 8 H 4 N v 6 7 h g z 9 8 f / L 4 Y n T u / G f k H l g G x p 5 8 H p U j b 5 / F Q c n 8 + G A i Z c K Z Z M Z G a I q 6 / I J / A r w w y S H N h T A W F c u h 4 k u y G g F y J m S F s i w z Y G 3 1 X 7 j A b Q V a Z F i t / C 3 W Z z E 2 G 0 J d d j v + A V B L A Q I t A B Q A A g A I A H y 8 L E 7 B 0 n Y Y p w A A A P g A A A A S A A A A A A A A A A A A A A A A A A A A A A B D b 2 5 m a W c v U G F j a 2 F n Z S 5 4 b W x Q S w E C L Q A U A A I A C A B 8 v C x O D 8 r p q 6 Q A A A D p A A A A E w A A A A A A A A A A A A A A A A D z A A A A W 0 N v b n R l b n R f V H l w Z X N d L n h t b F B L A Q I t A B Q A A g A I A H y 8 L E 4 1 0 H a F Z A E A A D 0 D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N A A A A A A A A r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Y W N 0 b G l z d C 0 x O T k 0 N C 0 z O D c x M j k z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a X N j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z V D A 0 O j M 1 O j Q 4 L j Y 1 M T A 5 N z d a I i A v P j x F b n R y e S B U e X B l P S J G a W x s Q 2 9 s d W 1 u V H l w Z X M i I F Z h b H V l P S J z Q m d Z R 0 J n W U d C Z z 0 9 I i A v P j x F b n R y e S B U e X B l P S J G a W x s Q 2 9 s d W 1 u T m F t Z X M i I F Z h b H V l P S J z W y Z x d W 9 0 O 2 Z p c n N 0 b m F t Z S Z x d W 9 0 O y w m c X V v d D t s Y X N 0 b m F t Z S Z x d W 9 0 O y w m c X V v d D t l b W F p b C Z x d W 9 0 O y w m c X V v d D t h Z G R y Z X N z M S Z x d W 9 0 O y w m c X V v d D t j a X R 5 J n F 1 b 3 Q 7 L C Z x d W 9 0 O 3 N 0 Y X R l J n F 1 b 3 Q 7 L C Z x d W 9 0 O 3 p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h Y 3 R s a X N 0 L T E 5 O T Q 0 L T M 4 N z E y O T M y L 0 N o Y W 5 n Z W Q g V H l w Z T E u e 2 Z p c n N 0 b m F t Z S w w f S Z x d W 9 0 O y w m c X V v d D t T Z W N 0 a W 9 u M S 9 j b 2 5 0 Y W N 0 b G l z d C 0 x O T k 0 N C 0 z O D c x M j k z M i 9 D a G F u Z 2 V k I F R 5 c G U x L n t s Y X N 0 b m F t Z S w x f S Z x d W 9 0 O y w m c X V v d D t T Z W N 0 a W 9 u M S 9 j b 2 5 0 Y W N 0 b G l z d C 0 x O T k 0 N C 0 z O D c x M j k z M i 9 D a G F u Z 2 V k I F R 5 c G U x L n t l b W F p b C w y f S Z x d W 9 0 O y w m c X V v d D t T Z W N 0 a W 9 u M S 9 j b 2 5 0 Y W N 0 b G l z d C 0 x O T k 0 N C 0 z O D c x M j k z M i 9 D a G F u Z 2 V k I F R 5 c G U x L n t h Z G R y Z X N z M S w z f S Z x d W 9 0 O y w m c X V v d D t T Z W N 0 a W 9 u M S 9 j b 2 5 0 Y W N 0 b G l z d C 0 x O T k 0 N C 0 z O D c x M j k z M i 9 D a G F u Z 2 V k I F R 5 c G U x L n t j a X R 5 L D R 9 J n F 1 b 3 Q 7 L C Z x d W 9 0 O 1 N l Y 3 R p b 2 4 x L 2 N v b n R h Y 3 R s a X N 0 L T E 5 O T Q 0 L T M 4 N z E y O T M y L 0 N o Y W 5 n Z W Q g V H l w Z T E u e 3 N 0 Y X R l L D V 9 J n F 1 b 3 Q 7 L C Z x d W 9 0 O 1 N l Y 3 R p b 2 4 x L 2 N v b n R h Y 3 R s a X N 0 L T E 5 O T Q 0 L T M 4 N z E y O T M y L 0 N o Y W 5 n Z W Q g V H l w Z T E u e 3 p p c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5 0 Y W N 0 b G l z d C 0 x O T k 0 N C 0 z O D c x M j k z M i 9 D a G F u Z 2 V k I F R 5 c G U x L n t m a X J z d G 5 h b W U s M H 0 m c X V v d D s s J n F 1 b 3 Q 7 U 2 V j d G l v b j E v Y 2 9 u d G F j d G x p c 3 Q t M T k 5 N D Q t M z g 3 M T I 5 M z I v Q 2 h h b m d l Z C B U e X B l M S 5 7 b G F z d G 5 h b W U s M X 0 m c X V v d D s s J n F 1 b 3 Q 7 U 2 V j d G l v b j E v Y 2 9 u d G F j d G x p c 3 Q t M T k 5 N D Q t M z g 3 M T I 5 M z I v Q 2 h h b m d l Z C B U e X B l M S 5 7 Z W 1 h a W w s M n 0 m c X V v d D s s J n F 1 b 3 Q 7 U 2 V j d G l v b j E v Y 2 9 u d G F j d G x p c 3 Q t M T k 5 N D Q t M z g 3 M T I 5 M z I v Q 2 h h b m d l Z C B U e X B l M S 5 7 Y W R k c m V z c z E s M 3 0 m c X V v d D s s J n F 1 b 3 Q 7 U 2 V j d G l v b j E v Y 2 9 u d G F j d G x p c 3 Q t M T k 5 N D Q t M z g 3 M T I 5 M z I v Q 2 h h b m d l Z C B U e X B l M S 5 7 Y 2 l 0 e S w 0 f S Z x d W 9 0 O y w m c X V v d D t T Z W N 0 a W 9 u M S 9 j b 2 5 0 Y W N 0 b G l z d C 0 x O T k 0 N C 0 z O D c x M j k z M i 9 D a G F u Z 2 V k I F R 5 c G U x L n t z d G F 0 Z S w 1 f S Z x d W 9 0 O y w m c X V v d D t T Z W N 0 a W 9 u M S 9 j b 2 5 0 Y W N 0 b G l z d C 0 x O T k 0 N C 0 z O D c x M j k z M i 9 D a G F u Z 2 V k I F R 5 c G U x L n t 6 a X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h Y 3 R s a X N 0 L T E 5 O T Q 0 L T M 4 N z E y O T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h Y 3 R s a X N 0 L T E 5 O T Q 0 L T M 4 N z E y O T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F j d G x p c 3 Q t M T k 5 N D Q t M z g 3 M T I 5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F j d G x p c 3 Q t M T k 5 N D Q t M z g 3 M T I 5 M z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1 u s V D e j h I l s a p G 2 H 0 i k s A A A A A A g A A A A A A E G Y A A A A B A A A g A A A A d X j O n 3 T E 6 E f z 7 o L L 2 M o N P M s r Z X w j 8 / Y / S G 5 F S h 2 J i S Q A A A A A D o A A A A A C A A A g A A A A u H c m J u x h e G Q R e w 0 F t U E S H Z u t o M v T f 0 o o R A A C z L W U u U x Q A A A A A L C H j u 9 T 6 p k Z u 7 w y J F 3 r b x A o i U j F W i k H Z 7 N k x C H e O V H c c S t F N / N B r 4 n o V G 2 M y D N d b N h S c j k b f W 5 E 5 Y R 7 j w g D d R W s c h 0 2 Z G B s a l A f o g Y B 9 v J A A A A A v 0 H Z D V Q e X q i b O 0 C n z j F j + v u M j t J o l F A U c p 8 q w V 4 l / m g t u T 7 X Z u t q G a 6 Y x / H 9 q E Z K 8 9 q G Q C r 0 9 + a Y w 2 Z f A + P G j g = = < / D a t a M a s h u p > 
</file>

<file path=customXml/itemProps1.xml><?xml version="1.0" encoding="utf-8"?>
<ds:datastoreItem xmlns:ds="http://schemas.openxmlformats.org/officeDocument/2006/customXml" ds:itemID="{A7F5C4A4-FC48-4C9B-8657-EC9AF62CBD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Data Points</vt:lpstr>
      <vt:lpstr>Basic</vt:lpstr>
      <vt:lpstr>Email open rates</vt:lpstr>
      <vt:lpstr>Response rate by email</vt:lpstr>
      <vt:lpstr>Top contributors</vt:lpstr>
      <vt:lpstr>Demographic 1</vt:lpstr>
      <vt:lpstr>Demographic 2</vt:lpstr>
      <vt:lpstr>Email Opens</vt:lpstr>
      <vt:lpstr>clickCAPTURE</vt:lpstr>
      <vt:lpstr>Landing Page</vt:lpstr>
      <vt:lpstr>Links</vt:lpstr>
      <vt:lpstr>Acad_program_response</vt:lpstr>
      <vt:lpstr>Acad_program_response_rate</vt:lpstr>
      <vt:lpstr>City_responses</vt:lpstr>
      <vt:lpstr>Ethnicity_rate</vt:lpstr>
      <vt:lpstr>Ethnicity_response</vt:lpstr>
      <vt:lpstr>Gender_distribution</vt:lpstr>
      <vt:lpstr>Gender_response</vt:lpstr>
      <vt:lpstr>Grad_year_response</vt:lpstr>
      <vt:lpstr>High_school_rate</vt:lpstr>
      <vt:lpstr>High_school_response</vt:lpstr>
      <vt:lpstr>Nurture_links</vt:lpstr>
      <vt:lpstr>Race_response</vt:lpstr>
      <vt:lpstr>Source_rate</vt:lpstr>
      <vt:lpstr>State_responses</vt:lpstr>
      <vt:lpstr>Thank_you_page_links</vt:lpstr>
      <vt:lpstr>Top_cities</vt:lpstr>
      <vt:lpstr>Top_states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Walker</dc:creator>
  <cp:lastModifiedBy>Ray Finton</cp:lastModifiedBy>
  <dcterms:created xsi:type="dcterms:W3CDTF">2018-12-04T07:13:56Z</dcterms:created>
  <dcterms:modified xsi:type="dcterms:W3CDTF">2020-09-17T21:27:36Z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37ca9264-80c6-4257-99ed-866f3a50410c</vt:lpwstr>
  </property>
</Properties>
</file>