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M:\Projet\FWC Editing &amp; pre-print\2019\SC092-Transport_Energy_Environment\Energy\SE_Articles\Electricity generation statistics – first results\"/>
    </mc:Choice>
  </mc:AlternateContent>
  <bookViews>
    <workbookView xWindow="1740" yWindow="-120" windowWidth="19440" windowHeight="15150"/>
  </bookViews>
  <sheets>
    <sheet name="Fig 1" sheetId="6" r:id="rId1"/>
    <sheet name="Fig 2" sheetId="7" r:id="rId2"/>
    <sheet name="Table 1; Table A-M" sheetId="10" r:id="rId3"/>
    <sheet name="Fig 3" sheetId="9" r:id="rId4"/>
  </sheets>
  <definedNames>
    <definedName name="_xlnm.Print_Area" localSheetId="0">'Fig 1'!$A$5:$M$11</definedName>
    <definedName name="_xlnm.Print_Area" localSheetId="1">'Fig 2'!$A$3:$K$3</definedName>
    <definedName name="_xlnm.Print_Area" localSheetId="2">'Table 1; Table A-M'!$C$1:$M$35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4" i="10" l="1"/>
  <c r="P11" i="10"/>
  <c r="P13" i="10"/>
  <c r="P10" i="10"/>
  <c r="P9" i="10"/>
  <c r="Q231" i="10" l="1"/>
  <c r="H197" i="10"/>
  <c r="G197" i="10"/>
  <c r="AS8" i="9" l="1"/>
  <c r="AR8" i="9"/>
  <c r="AP8" i="9"/>
  <c r="AK8" i="9"/>
  <c r="AN8" i="9"/>
  <c r="AL8" i="9"/>
  <c r="AM8" i="9" l="1"/>
  <c r="D100" i="10" l="1"/>
  <c r="E100" i="10"/>
  <c r="F100" i="10"/>
  <c r="I100" i="10"/>
  <c r="J100" i="10"/>
  <c r="K100" i="10"/>
  <c r="N100" i="10"/>
  <c r="O100" i="10"/>
  <c r="P100" i="10"/>
  <c r="D101" i="10"/>
  <c r="E101" i="10"/>
  <c r="F101" i="10"/>
  <c r="I101" i="10"/>
  <c r="J101" i="10"/>
  <c r="K101" i="10"/>
  <c r="N101" i="10"/>
  <c r="O101" i="10"/>
  <c r="P101" i="10"/>
  <c r="D102" i="10"/>
  <c r="E102" i="10"/>
  <c r="F102" i="10"/>
  <c r="I102" i="10"/>
  <c r="J102" i="10"/>
  <c r="K102" i="10"/>
  <c r="N102" i="10"/>
  <c r="O102" i="10"/>
  <c r="P102" i="10"/>
  <c r="D103" i="10"/>
  <c r="E103" i="10"/>
  <c r="F103" i="10"/>
  <c r="I103" i="10"/>
  <c r="J103" i="10"/>
  <c r="K103" i="10"/>
  <c r="N103" i="10"/>
  <c r="O103" i="10"/>
  <c r="P103" i="10"/>
  <c r="D104" i="10"/>
  <c r="E104" i="10"/>
  <c r="F104" i="10"/>
  <c r="I104" i="10"/>
  <c r="J104" i="10"/>
  <c r="K104" i="10"/>
  <c r="N104" i="10"/>
  <c r="O104" i="10"/>
  <c r="P104" i="10"/>
  <c r="D105" i="10"/>
  <c r="E105" i="10"/>
  <c r="F105" i="10"/>
  <c r="I105" i="10"/>
  <c r="J105" i="10"/>
  <c r="K105" i="10"/>
  <c r="N105" i="10"/>
  <c r="O105" i="10"/>
  <c r="P105" i="10"/>
  <c r="D106" i="10"/>
  <c r="E106" i="10"/>
  <c r="F106" i="10"/>
  <c r="I106" i="10"/>
  <c r="J106" i="10"/>
  <c r="K106" i="10"/>
  <c r="N106" i="10"/>
  <c r="O106" i="10"/>
  <c r="P106" i="10"/>
  <c r="R125" i="10"/>
  <c r="F480" i="10"/>
  <c r="E480" i="10"/>
  <c r="D480" i="10"/>
  <c r="F479" i="10"/>
  <c r="E479" i="10"/>
  <c r="D479" i="10"/>
  <c r="F478" i="10"/>
  <c r="E478" i="10"/>
  <c r="D478" i="10"/>
  <c r="F477" i="10"/>
  <c r="E477" i="10"/>
  <c r="D477" i="10"/>
  <c r="F476" i="10"/>
  <c r="E476" i="10"/>
  <c r="D476" i="10"/>
  <c r="F475" i="10"/>
  <c r="E475" i="10"/>
  <c r="D475" i="10"/>
  <c r="F474" i="10"/>
  <c r="E474" i="10"/>
  <c r="D474" i="10"/>
  <c r="H469" i="10"/>
  <c r="G469" i="10"/>
  <c r="H467" i="10"/>
  <c r="G467" i="10"/>
  <c r="H466" i="10"/>
  <c r="G466" i="10"/>
  <c r="H462" i="10"/>
  <c r="G462" i="10"/>
  <c r="H460" i="10"/>
  <c r="G460" i="10"/>
  <c r="H458" i="10"/>
  <c r="G458" i="10"/>
  <c r="H456" i="10"/>
  <c r="G456" i="10"/>
  <c r="P446" i="10"/>
  <c r="O446" i="10"/>
  <c r="N446" i="10"/>
  <c r="K446" i="10"/>
  <c r="J446" i="10"/>
  <c r="I446" i="10"/>
  <c r="F446" i="10"/>
  <c r="E446" i="10"/>
  <c r="D446" i="10"/>
  <c r="P445" i="10"/>
  <c r="O445" i="10"/>
  <c r="N445" i="10"/>
  <c r="K445" i="10"/>
  <c r="J445" i="10"/>
  <c r="I445" i="10"/>
  <c r="F445" i="10"/>
  <c r="E445" i="10"/>
  <c r="D445" i="10"/>
  <c r="P444" i="10"/>
  <c r="O444" i="10"/>
  <c r="N444" i="10"/>
  <c r="K444" i="10"/>
  <c r="J444" i="10"/>
  <c r="I444" i="10"/>
  <c r="F444" i="10"/>
  <c r="E444" i="10"/>
  <c r="D444" i="10"/>
  <c r="P443" i="10"/>
  <c r="O443" i="10"/>
  <c r="N443" i="10"/>
  <c r="K443" i="10"/>
  <c r="J443" i="10"/>
  <c r="I443" i="10"/>
  <c r="F443" i="10"/>
  <c r="E443" i="10"/>
  <c r="D443" i="10"/>
  <c r="P442" i="10"/>
  <c r="O442" i="10"/>
  <c r="N442" i="10"/>
  <c r="K442" i="10"/>
  <c r="J442" i="10"/>
  <c r="I442" i="10"/>
  <c r="F442" i="10"/>
  <c r="E442" i="10"/>
  <c r="D442" i="10"/>
  <c r="P441" i="10"/>
  <c r="O441" i="10"/>
  <c r="N441" i="10"/>
  <c r="K441" i="10"/>
  <c r="J441" i="10"/>
  <c r="I441" i="10"/>
  <c r="F441" i="10"/>
  <c r="E441" i="10"/>
  <c r="D441" i="10"/>
  <c r="P440" i="10"/>
  <c r="O440" i="10"/>
  <c r="N440" i="10"/>
  <c r="K440" i="10"/>
  <c r="J440" i="10"/>
  <c r="I440" i="10"/>
  <c r="F440" i="10"/>
  <c r="E440" i="10"/>
  <c r="D440" i="10"/>
  <c r="R435" i="10"/>
  <c r="Q435" i="10"/>
  <c r="M435" i="10"/>
  <c r="L435" i="10"/>
  <c r="H435" i="10"/>
  <c r="G435" i="10"/>
  <c r="R434" i="10"/>
  <c r="Q434" i="10"/>
  <c r="M434" i="10"/>
  <c r="R433" i="10"/>
  <c r="Q433" i="10"/>
  <c r="M433" i="10"/>
  <c r="L433" i="10"/>
  <c r="H433" i="10"/>
  <c r="G433" i="10"/>
  <c r="R432" i="10"/>
  <c r="Q432" i="10"/>
  <c r="M432" i="10"/>
  <c r="L432" i="10"/>
  <c r="H432" i="10"/>
  <c r="G432" i="10"/>
  <c r="R431" i="10"/>
  <c r="Q431" i="10"/>
  <c r="H431" i="10"/>
  <c r="G431" i="10"/>
  <c r="H430" i="10"/>
  <c r="G430" i="10"/>
  <c r="R429" i="10"/>
  <c r="Q429" i="10"/>
  <c r="M429" i="10"/>
  <c r="L429" i="10"/>
  <c r="H429" i="10"/>
  <c r="G429" i="10"/>
  <c r="R428" i="10"/>
  <c r="Q428" i="10"/>
  <c r="H428" i="10"/>
  <c r="G428" i="10"/>
  <c r="R427" i="10"/>
  <c r="Q427" i="10"/>
  <c r="M427" i="10"/>
  <c r="R426" i="10"/>
  <c r="Q426" i="10"/>
  <c r="M426" i="10"/>
  <c r="L426" i="10"/>
  <c r="H426" i="10"/>
  <c r="G426" i="10"/>
  <c r="R425" i="10"/>
  <c r="Q425" i="10"/>
  <c r="R424" i="10"/>
  <c r="Q424" i="10"/>
  <c r="M424" i="10"/>
  <c r="L424" i="10"/>
  <c r="H424" i="10"/>
  <c r="G424" i="10"/>
  <c r="R422" i="10"/>
  <c r="Q422" i="10"/>
  <c r="M422" i="10"/>
  <c r="L422" i="10"/>
  <c r="H422" i="10"/>
  <c r="G422" i="10"/>
  <c r="P412" i="10"/>
  <c r="O412" i="10"/>
  <c r="N412" i="10"/>
  <c r="K412" i="10"/>
  <c r="J412" i="10"/>
  <c r="I412" i="10"/>
  <c r="F412" i="10"/>
  <c r="E412" i="10"/>
  <c r="D412" i="10"/>
  <c r="P411" i="10"/>
  <c r="O411" i="10"/>
  <c r="N411" i="10"/>
  <c r="K411" i="10"/>
  <c r="J411" i="10"/>
  <c r="I411" i="10"/>
  <c r="F411" i="10"/>
  <c r="E411" i="10"/>
  <c r="D411" i="10"/>
  <c r="P410" i="10"/>
  <c r="O410" i="10"/>
  <c r="N410" i="10"/>
  <c r="K410" i="10"/>
  <c r="J410" i="10"/>
  <c r="I410" i="10"/>
  <c r="F410" i="10"/>
  <c r="E410" i="10"/>
  <c r="D410" i="10"/>
  <c r="P409" i="10"/>
  <c r="O409" i="10"/>
  <c r="N409" i="10"/>
  <c r="K409" i="10"/>
  <c r="J409" i="10"/>
  <c r="I409" i="10"/>
  <c r="F409" i="10"/>
  <c r="E409" i="10"/>
  <c r="D409" i="10"/>
  <c r="P408" i="10"/>
  <c r="O408" i="10"/>
  <c r="N408" i="10"/>
  <c r="K408" i="10"/>
  <c r="J408" i="10"/>
  <c r="I408" i="10"/>
  <c r="F408" i="10"/>
  <c r="E408" i="10"/>
  <c r="D408" i="10"/>
  <c r="P407" i="10"/>
  <c r="O407" i="10"/>
  <c r="N407" i="10"/>
  <c r="K407" i="10"/>
  <c r="J407" i="10"/>
  <c r="I407" i="10"/>
  <c r="F407" i="10"/>
  <c r="E407" i="10"/>
  <c r="D407" i="10"/>
  <c r="P406" i="10"/>
  <c r="O406" i="10"/>
  <c r="N406" i="10"/>
  <c r="K406" i="10"/>
  <c r="J406" i="10"/>
  <c r="I406" i="10"/>
  <c r="F406" i="10"/>
  <c r="E406" i="10"/>
  <c r="D406" i="10"/>
  <c r="R401" i="10"/>
  <c r="Q401" i="10"/>
  <c r="M401" i="10"/>
  <c r="L401" i="10"/>
  <c r="H401" i="10"/>
  <c r="G401" i="10"/>
  <c r="R400" i="10"/>
  <c r="Q400" i="10"/>
  <c r="R399" i="10"/>
  <c r="Q399" i="10"/>
  <c r="L399" i="10"/>
  <c r="H399" i="10"/>
  <c r="G399" i="10"/>
  <c r="R398" i="10"/>
  <c r="Q398" i="10"/>
  <c r="M398" i="10"/>
  <c r="H398" i="10"/>
  <c r="G398" i="10"/>
  <c r="R395" i="10"/>
  <c r="Q395" i="10"/>
  <c r="M395" i="10"/>
  <c r="H395" i="10"/>
  <c r="G395" i="10"/>
  <c r="R394" i="10"/>
  <c r="Q394" i="10"/>
  <c r="H394" i="10"/>
  <c r="G394" i="10"/>
  <c r="R393" i="10"/>
  <c r="Q393" i="10"/>
  <c r="R392" i="10"/>
  <c r="Q392" i="10"/>
  <c r="M392" i="10"/>
  <c r="L392" i="10"/>
  <c r="H392" i="10"/>
  <c r="G392" i="10"/>
  <c r="R390" i="10"/>
  <c r="Q390" i="10"/>
  <c r="H390" i="10"/>
  <c r="G390" i="10"/>
  <c r="R388" i="10"/>
  <c r="Q388" i="10"/>
  <c r="M388" i="10"/>
  <c r="L388" i="10"/>
  <c r="H388" i="10"/>
  <c r="G388" i="10"/>
  <c r="P378" i="10" l="1"/>
  <c r="O378" i="10"/>
  <c r="N378" i="10"/>
  <c r="P377" i="10"/>
  <c r="O377" i="10"/>
  <c r="N377" i="10"/>
  <c r="P376" i="10"/>
  <c r="O376" i="10"/>
  <c r="N376" i="10"/>
  <c r="P375" i="10"/>
  <c r="O375" i="10"/>
  <c r="N375" i="10"/>
  <c r="P374" i="10"/>
  <c r="O374" i="10"/>
  <c r="N374" i="10"/>
  <c r="P373" i="10"/>
  <c r="O373" i="10"/>
  <c r="N373" i="10"/>
  <c r="P372" i="10"/>
  <c r="O372" i="10"/>
  <c r="N372" i="10"/>
  <c r="K378" i="10"/>
  <c r="J378" i="10"/>
  <c r="I378" i="10"/>
  <c r="K377" i="10"/>
  <c r="J377" i="10"/>
  <c r="I377" i="10"/>
  <c r="K376" i="10"/>
  <c r="J376" i="10"/>
  <c r="I376" i="10"/>
  <c r="K375" i="10"/>
  <c r="J375" i="10"/>
  <c r="I375" i="10"/>
  <c r="K374" i="10"/>
  <c r="J374" i="10"/>
  <c r="I374" i="10"/>
  <c r="K373" i="10"/>
  <c r="J373" i="10"/>
  <c r="I373" i="10"/>
  <c r="K372" i="10"/>
  <c r="J372" i="10"/>
  <c r="I372" i="10"/>
  <c r="F378" i="10"/>
  <c r="E378" i="10"/>
  <c r="D378" i="10"/>
  <c r="F377" i="10"/>
  <c r="E377" i="10"/>
  <c r="D377" i="10"/>
  <c r="F376" i="10"/>
  <c r="E376" i="10"/>
  <c r="D376" i="10"/>
  <c r="F375" i="10"/>
  <c r="E375" i="10"/>
  <c r="D375" i="10"/>
  <c r="F374" i="10"/>
  <c r="E374" i="10"/>
  <c r="D374" i="10"/>
  <c r="F373" i="10"/>
  <c r="E373" i="10"/>
  <c r="D373" i="10"/>
  <c r="F372" i="10"/>
  <c r="E372" i="10"/>
  <c r="D372" i="10"/>
  <c r="R367" i="10"/>
  <c r="Q367" i="10"/>
  <c r="R365" i="10"/>
  <c r="Q365" i="10"/>
  <c r="R364" i="10"/>
  <c r="Q364" i="10"/>
  <c r="R360" i="10"/>
  <c r="R358" i="10"/>
  <c r="Q358" i="10"/>
  <c r="R356" i="10"/>
  <c r="Q356" i="10"/>
  <c r="R354" i="10"/>
  <c r="Q354" i="10"/>
  <c r="M367" i="10"/>
  <c r="L367" i="10"/>
  <c r="M366" i="10"/>
  <c r="L366" i="10"/>
  <c r="M365" i="10"/>
  <c r="L365" i="10"/>
  <c r="M364" i="10"/>
  <c r="L364" i="10"/>
  <c r="M363" i="10"/>
  <c r="L363" i="10"/>
  <c r="M360" i="10"/>
  <c r="L360" i="10"/>
  <c r="M359" i="10"/>
  <c r="L359" i="10"/>
  <c r="M358" i="10"/>
  <c r="L358" i="10"/>
  <c r="M356" i="10"/>
  <c r="L356" i="10"/>
  <c r="M354" i="10"/>
  <c r="L354" i="10"/>
  <c r="H367" i="10"/>
  <c r="G367" i="10"/>
  <c r="H366" i="10"/>
  <c r="G366" i="10"/>
  <c r="H365" i="10"/>
  <c r="G365" i="10"/>
  <c r="H364" i="10"/>
  <c r="G364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4" i="10"/>
  <c r="G354" i="10"/>
  <c r="P344" i="10"/>
  <c r="O344" i="10"/>
  <c r="N344" i="10"/>
  <c r="P343" i="10"/>
  <c r="O343" i="10"/>
  <c r="N343" i="10"/>
  <c r="P342" i="10"/>
  <c r="O342" i="10"/>
  <c r="N342" i="10"/>
  <c r="P341" i="10"/>
  <c r="O341" i="10"/>
  <c r="N341" i="10"/>
  <c r="P340" i="10"/>
  <c r="O340" i="10"/>
  <c r="N340" i="10"/>
  <c r="P339" i="10"/>
  <c r="O339" i="10"/>
  <c r="N339" i="10"/>
  <c r="P338" i="10"/>
  <c r="O338" i="10"/>
  <c r="N338" i="10"/>
  <c r="J344" i="10"/>
  <c r="I344" i="10"/>
  <c r="J343" i="10"/>
  <c r="I343" i="10"/>
  <c r="J342" i="10"/>
  <c r="I342" i="10"/>
  <c r="J341" i="10"/>
  <c r="I341" i="10"/>
  <c r="J340" i="10"/>
  <c r="I340" i="10"/>
  <c r="J339" i="10"/>
  <c r="I339" i="10"/>
  <c r="J338" i="10"/>
  <c r="I338" i="10"/>
  <c r="E344" i="10"/>
  <c r="D344" i="10"/>
  <c r="E343" i="10"/>
  <c r="D343" i="10"/>
  <c r="E342" i="10"/>
  <c r="D342" i="10"/>
  <c r="E341" i="10"/>
  <c r="D341" i="10"/>
  <c r="E340" i="10"/>
  <c r="D340" i="10"/>
  <c r="E339" i="10"/>
  <c r="D339" i="10"/>
  <c r="E338" i="10"/>
  <c r="D338" i="10"/>
  <c r="R333" i="10"/>
  <c r="Q333" i="10"/>
  <c r="R332" i="10"/>
  <c r="Q332" i="10"/>
  <c r="R331" i="10"/>
  <c r="Q331" i="10"/>
  <c r="R330" i="10"/>
  <c r="Q330" i="10"/>
  <c r="R327" i="10"/>
  <c r="Q327" i="10"/>
  <c r="R326" i="10"/>
  <c r="Q326" i="10"/>
  <c r="R325" i="10"/>
  <c r="Q325" i="10"/>
  <c r="R324" i="10"/>
  <c r="Q324" i="10"/>
  <c r="R323" i="10"/>
  <c r="Q323" i="10"/>
  <c r="R322" i="10"/>
  <c r="Q322" i="10"/>
  <c r="R320" i="10"/>
  <c r="Q320" i="10"/>
  <c r="M331" i="10"/>
  <c r="L331" i="10"/>
  <c r="M330" i="10"/>
  <c r="L330" i="10"/>
  <c r="M329" i="10"/>
  <c r="L329" i="10"/>
  <c r="M327" i="10"/>
  <c r="L327" i="10"/>
  <c r="M326" i="10"/>
  <c r="L326" i="10"/>
  <c r="M324" i="10"/>
  <c r="L324" i="10"/>
  <c r="M323" i="10"/>
  <c r="L323" i="10"/>
  <c r="M322" i="10"/>
  <c r="L322" i="10"/>
  <c r="H332" i="10"/>
  <c r="G332" i="10"/>
  <c r="H331" i="10"/>
  <c r="G331" i="10"/>
  <c r="H330" i="10"/>
  <c r="G330" i="10"/>
  <c r="H329" i="10"/>
  <c r="G329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P310" i="10"/>
  <c r="O310" i="10"/>
  <c r="N310" i="10"/>
  <c r="P309" i="10"/>
  <c r="O309" i="10"/>
  <c r="N309" i="10"/>
  <c r="P308" i="10"/>
  <c r="O308" i="10"/>
  <c r="N308" i="10"/>
  <c r="P307" i="10"/>
  <c r="O307" i="10"/>
  <c r="N307" i="10"/>
  <c r="P306" i="10"/>
  <c r="O306" i="10"/>
  <c r="N306" i="10"/>
  <c r="P305" i="10"/>
  <c r="O305" i="10"/>
  <c r="N305" i="10"/>
  <c r="P304" i="10"/>
  <c r="O304" i="10"/>
  <c r="N304" i="10"/>
  <c r="K310" i="10"/>
  <c r="J310" i="10"/>
  <c r="I310" i="10"/>
  <c r="K309" i="10"/>
  <c r="J309" i="10"/>
  <c r="I309" i="10"/>
  <c r="K308" i="10"/>
  <c r="J308" i="10"/>
  <c r="I308" i="10"/>
  <c r="K307" i="10"/>
  <c r="J307" i="10"/>
  <c r="I307" i="10"/>
  <c r="K306" i="10"/>
  <c r="J306" i="10"/>
  <c r="I306" i="10"/>
  <c r="K305" i="10"/>
  <c r="J305" i="10"/>
  <c r="I305" i="10"/>
  <c r="K304" i="10"/>
  <c r="J304" i="10"/>
  <c r="I304" i="10"/>
  <c r="F310" i="10"/>
  <c r="E310" i="10"/>
  <c r="D310" i="10"/>
  <c r="F309" i="10"/>
  <c r="E309" i="10"/>
  <c r="D309" i="10"/>
  <c r="F308" i="10"/>
  <c r="E308" i="10"/>
  <c r="D308" i="10"/>
  <c r="F307" i="10"/>
  <c r="E307" i="10"/>
  <c r="D307" i="10"/>
  <c r="F306" i="10"/>
  <c r="E306" i="10"/>
  <c r="D306" i="10"/>
  <c r="F305" i="10"/>
  <c r="E305" i="10"/>
  <c r="D305" i="10"/>
  <c r="F304" i="10"/>
  <c r="E304" i="10"/>
  <c r="D304" i="10"/>
  <c r="R299" i="10"/>
  <c r="Q299" i="10"/>
  <c r="R298" i="10"/>
  <c r="Q298" i="10"/>
  <c r="R297" i="10"/>
  <c r="Q297" i="10"/>
  <c r="R296" i="10"/>
  <c r="Q296" i="10"/>
  <c r="R293" i="10"/>
  <c r="Q293" i="10"/>
  <c r="R292" i="10"/>
  <c r="Q292" i="10"/>
  <c r="R291" i="10"/>
  <c r="Q291" i="10"/>
  <c r="R290" i="10"/>
  <c r="Q290" i="10"/>
  <c r="R289" i="10"/>
  <c r="Q289" i="10"/>
  <c r="R288" i="10"/>
  <c r="Q288" i="10"/>
  <c r="R286" i="10"/>
  <c r="Q286" i="10"/>
  <c r="M299" i="10"/>
  <c r="L299" i="10"/>
  <c r="M298" i="10"/>
  <c r="L298" i="10"/>
  <c r="M297" i="10"/>
  <c r="L297" i="10"/>
  <c r="M296" i="10"/>
  <c r="L296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6" i="10"/>
  <c r="L286" i="10"/>
  <c r="H299" i="10"/>
  <c r="G299" i="10"/>
  <c r="H298" i="10"/>
  <c r="G298" i="10"/>
  <c r="H297" i="10"/>
  <c r="G297" i="10"/>
  <c r="H296" i="10"/>
  <c r="G296" i="10"/>
  <c r="H294" i="10"/>
  <c r="G294" i="10"/>
  <c r="H293" i="10"/>
  <c r="G293" i="10"/>
  <c r="H292" i="10"/>
  <c r="G292" i="10"/>
  <c r="H291" i="10"/>
  <c r="G291" i="10"/>
  <c r="H290" i="10"/>
  <c r="G290" i="10"/>
  <c r="H288" i="10"/>
  <c r="G288" i="10"/>
  <c r="H286" i="10"/>
  <c r="G286" i="10"/>
  <c r="P276" i="10"/>
  <c r="O276" i="10"/>
  <c r="N276" i="10"/>
  <c r="P275" i="10"/>
  <c r="O275" i="10"/>
  <c r="N275" i="10"/>
  <c r="P274" i="10"/>
  <c r="O274" i="10"/>
  <c r="N274" i="10"/>
  <c r="P273" i="10"/>
  <c r="O273" i="10"/>
  <c r="N273" i="10"/>
  <c r="P272" i="10"/>
  <c r="O272" i="10"/>
  <c r="N272" i="10"/>
  <c r="P271" i="10"/>
  <c r="O271" i="10"/>
  <c r="N271" i="10"/>
  <c r="P270" i="10"/>
  <c r="O270" i="10"/>
  <c r="N270" i="10"/>
  <c r="K276" i="10"/>
  <c r="J276" i="10"/>
  <c r="I276" i="10"/>
  <c r="K275" i="10"/>
  <c r="J275" i="10"/>
  <c r="I275" i="10"/>
  <c r="K274" i="10"/>
  <c r="J274" i="10"/>
  <c r="I274" i="10"/>
  <c r="K273" i="10"/>
  <c r="J273" i="10"/>
  <c r="I273" i="10"/>
  <c r="K272" i="10"/>
  <c r="J272" i="10"/>
  <c r="I272" i="10"/>
  <c r="K271" i="10"/>
  <c r="J271" i="10"/>
  <c r="I271" i="10"/>
  <c r="K270" i="10"/>
  <c r="J270" i="10"/>
  <c r="I270" i="10"/>
  <c r="F276" i="10"/>
  <c r="E276" i="10"/>
  <c r="D276" i="10"/>
  <c r="F275" i="10"/>
  <c r="E275" i="10"/>
  <c r="D275" i="10"/>
  <c r="F274" i="10"/>
  <c r="E274" i="10"/>
  <c r="D274" i="10"/>
  <c r="F273" i="10"/>
  <c r="E273" i="10"/>
  <c r="D273" i="10"/>
  <c r="F272" i="10"/>
  <c r="E272" i="10"/>
  <c r="D272" i="10"/>
  <c r="F271" i="10"/>
  <c r="E271" i="10"/>
  <c r="D271" i="10"/>
  <c r="F270" i="10"/>
  <c r="E270" i="10"/>
  <c r="D270" i="10"/>
  <c r="R265" i="10"/>
  <c r="Q265" i="10"/>
  <c r="R264" i="10"/>
  <c r="Q264" i="10"/>
  <c r="R263" i="10"/>
  <c r="Q263" i="10"/>
  <c r="R262" i="10"/>
  <c r="Q262" i="10"/>
  <c r="R261" i="10"/>
  <c r="Q261" i="10"/>
  <c r="R259" i="10"/>
  <c r="Q259" i="10"/>
  <c r="R258" i="10"/>
  <c r="Q258" i="10"/>
  <c r="R257" i="10"/>
  <c r="Q257" i="10"/>
  <c r="R256" i="10"/>
  <c r="Q256" i="10"/>
  <c r="R254" i="10"/>
  <c r="Q254" i="10"/>
  <c r="R252" i="10"/>
  <c r="Q252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4" i="10"/>
  <c r="L254" i="10"/>
  <c r="M252" i="10"/>
  <c r="L252" i="10"/>
  <c r="H265" i="10"/>
  <c r="G265" i="10"/>
  <c r="H263" i="10"/>
  <c r="G263" i="10"/>
  <c r="H262" i="10"/>
  <c r="G262" i="10"/>
  <c r="H261" i="10"/>
  <c r="G261" i="10"/>
  <c r="H259" i="10"/>
  <c r="G259" i="10"/>
  <c r="H258" i="10"/>
  <c r="G258" i="10"/>
  <c r="H256" i="10"/>
  <c r="G256" i="10"/>
  <c r="H255" i="10"/>
  <c r="G255" i="10"/>
  <c r="H254" i="10"/>
  <c r="G254" i="10"/>
  <c r="H252" i="10"/>
  <c r="G252" i="10"/>
  <c r="P242" i="10" l="1"/>
  <c r="O242" i="10"/>
  <c r="N242" i="10"/>
  <c r="P241" i="10"/>
  <c r="O241" i="10"/>
  <c r="N241" i="10"/>
  <c r="P240" i="10"/>
  <c r="O240" i="10"/>
  <c r="N240" i="10"/>
  <c r="P239" i="10"/>
  <c r="O239" i="10"/>
  <c r="N239" i="10"/>
  <c r="P238" i="10"/>
  <c r="O238" i="10"/>
  <c r="N238" i="10"/>
  <c r="P237" i="10"/>
  <c r="O237" i="10"/>
  <c r="N237" i="10"/>
  <c r="P236" i="10"/>
  <c r="O236" i="10"/>
  <c r="N236" i="10"/>
  <c r="K242" i="10"/>
  <c r="J242" i="10"/>
  <c r="I242" i="10"/>
  <c r="K241" i="10"/>
  <c r="J241" i="10"/>
  <c r="I241" i="10"/>
  <c r="K240" i="10"/>
  <c r="J240" i="10"/>
  <c r="I240" i="10"/>
  <c r="K239" i="10"/>
  <c r="J239" i="10"/>
  <c r="I239" i="10"/>
  <c r="K238" i="10"/>
  <c r="J238" i="10"/>
  <c r="I238" i="10"/>
  <c r="K237" i="10"/>
  <c r="J237" i="10"/>
  <c r="I237" i="10"/>
  <c r="K236" i="10"/>
  <c r="J236" i="10"/>
  <c r="I236" i="10"/>
  <c r="F242" i="10"/>
  <c r="E242" i="10"/>
  <c r="D242" i="10"/>
  <c r="F241" i="10"/>
  <c r="E241" i="10"/>
  <c r="D241" i="10"/>
  <c r="F240" i="10"/>
  <c r="E240" i="10"/>
  <c r="D240" i="10"/>
  <c r="F239" i="10"/>
  <c r="E239" i="10"/>
  <c r="D239" i="10"/>
  <c r="F238" i="10"/>
  <c r="E238" i="10"/>
  <c r="D238" i="10"/>
  <c r="F237" i="10"/>
  <c r="E237" i="10"/>
  <c r="D237" i="10"/>
  <c r="F236" i="10"/>
  <c r="E236" i="10"/>
  <c r="D236" i="10"/>
  <c r="R231" i="10"/>
  <c r="R229" i="10"/>
  <c r="R228" i="10"/>
  <c r="Q228" i="10"/>
  <c r="R225" i="10"/>
  <c r="Q225" i="10"/>
  <c r="R224" i="10"/>
  <c r="R220" i="10"/>
  <c r="Q220" i="10"/>
  <c r="R218" i="10"/>
  <c r="Q218" i="10"/>
  <c r="M231" i="10"/>
  <c r="L231" i="10"/>
  <c r="M229" i="10"/>
  <c r="L229" i="10"/>
  <c r="M228" i="10"/>
  <c r="L228" i="10"/>
  <c r="M227" i="10"/>
  <c r="L227" i="10"/>
  <c r="M226" i="10"/>
  <c r="M225" i="10"/>
  <c r="L225" i="10"/>
  <c r="M224" i="10"/>
  <c r="L224" i="10"/>
  <c r="M222" i="10"/>
  <c r="L222" i="10"/>
  <c r="M221" i="10"/>
  <c r="L221" i="10"/>
  <c r="M220" i="10"/>
  <c r="L220" i="10"/>
  <c r="M218" i="10"/>
  <c r="L218" i="10"/>
  <c r="H231" i="10"/>
  <c r="G231" i="10"/>
  <c r="H230" i="10"/>
  <c r="G230" i="10"/>
  <c r="H229" i="10"/>
  <c r="G229" i="10"/>
  <c r="H228" i="10"/>
  <c r="G228" i="10"/>
  <c r="H225" i="10"/>
  <c r="G225" i="10"/>
  <c r="H224" i="10"/>
  <c r="G224" i="10"/>
  <c r="H223" i="10"/>
  <c r="G223" i="10"/>
  <c r="H222" i="10"/>
  <c r="G222" i="10"/>
  <c r="H220" i="10"/>
  <c r="G220" i="10"/>
  <c r="H218" i="10"/>
  <c r="G218" i="10"/>
  <c r="P208" i="10"/>
  <c r="O208" i="10"/>
  <c r="N208" i="10"/>
  <c r="P207" i="10"/>
  <c r="O207" i="10"/>
  <c r="N207" i="10"/>
  <c r="P206" i="10"/>
  <c r="O206" i="10"/>
  <c r="N206" i="10"/>
  <c r="P205" i="10"/>
  <c r="O205" i="10"/>
  <c r="N205" i="10"/>
  <c r="P204" i="10"/>
  <c r="O204" i="10"/>
  <c r="N204" i="10"/>
  <c r="P203" i="10"/>
  <c r="O203" i="10"/>
  <c r="N203" i="10"/>
  <c r="P202" i="10"/>
  <c r="O202" i="10"/>
  <c r="N202" i="10"/>
  <c r="K208" i="10"/>
  <c r="J208" i="10"/>
  <c r="I208" i="10"/>
  <c r="K207" i="10"/>
  <c r="J207" i="10"/>
  <c r="I207" i="10"/>
  <c r="K206" i="10"/>
  <c r="J206" i="10"/>
  <c r="I206" i="10"/>
  <c r="K205" i="10"/>
  <c r="J205" i="10"/>
  <c r="I205" i="10"/>
  <c r="K204" i="10"/>
  <c r="J204" i="10"/>
  <c r="I204" i="10"/>
  <c r="K203" i="10"/>
  <c r="J203" i="10"/>
  <c r="I203" i="10"/>
  <c r="K202" i="10"/>
  <c r="J202" i="10"/>
  <c r="I202" i="10"/>
  <c r="F208" i="10"/>
  <c r="E208" i="10"/>
  <c r="D208" i="10"/>
  <c r="F207" i="10"/>
  <c r="E207" i="10"/>
  <c r="D207" i="10"/>
  <c r="F206" i="10"/>
  <c r="E206" i="10"/>
  <c r="D206" i="10"/>
  <c r="F205" i="10"/>
  <c r="E205" i="10"/>
  <c r="D205" i="10"/>
  <c r="F204" i="10"/>
  <c r="E204" i="10"/>
  <c r="D204" i="10"/>
  <c r="F203" i="10"/>
  <c r="E203" i="10"/>
  <c r="D203" i="10"/>
  <c r="F202" i="10"/>
  <c r="E202" i="10"/>
  <c r="D202" i="10"/>
  <c r="R197" i="10"/>
  <c r="Q197" i="10"/>
  <c r="R196" i="10"/>
  <c r="Q196" i="10"/>
  <c r="R195" i="10"/>
  <c r="Q195" i="10"/>
  <c r="R194" i="10"/>
  <c r="Q194" i="10"/>
  <c r="R193" i="10"/>
  <c r="Q193" i="10"/>
  <c r="R191" i="10"/>
  <c r="Q191" i="10"/>
  <c r="R190" i="10"/>
  <c r="Q190" i="10"/>
  <c r="R189" i="10"/>
  <c r="Q189" i="10"/>
  <c r="R188" i="10"/>
  <c r="Q188" i="10"/>
  <c r="R186" i="10"/>
  <c r="Q186" i="10"/>
  <c r="R184" i="10"/>
  <c r="Q184" i="10"/>
  <c r="M197" i="10"/>
  <c r="L197" i="10"/>
  <c r="M195" i="10"/>
  <c r="L195" i="10"/>
  <c r="M194" i="10"/>
  <c r="L194" i="10"/>
  <c r="M191" i="10"/>
  <c r="M190" i="10"/>
  <c r="L190" i="10"/>
  <c r="M188" i="10"/>
  <c r="L188" i="10"/>
  <c r="M186" i="10"/>
  <c r="L186" i="10"/>
  <c r="M184" i="10"/>
  <c r="L184" i="10"/>
  <c r="H191" i="10"/>
  <c r="G191" i="10"/>
  <c r="H190" i="10"/>
  <c r="G190" i="10"/>
  <c r="H186" i="10"/>
  <c r="G186" i="10"/>
  <c r="H184" i="10"/>
  <c r="G184" i="10"/>
  <c r="P174" i="10"/>
  <c r="O174" i="10"/>
  <c r="N174" i="10"/>
  <c r="P173" i="10"/>
  <c r="O173" i="10"/>
  <c r="N173" i="10"/>
  <c r="P172" i="10"/>
  <c r="O172" i="10"/>
  <c r="N172" i="10"/>
  <c r="P171" i="10"/>
  <c r="O171" i="10"/>
  <c r="N171" i="10"/>
  <c r="P170" i="10"/>
  <c r="O170" i="10"/>
  <c r="N170" i="10"/>
  <c r="P169" i="10"/>
  <c r="O169" i="10"/>
  <c r="N169" i="10"/>
  <c r="P168" i="10"/>
  <c r="O168" i="10"/>
  <c r="N168" i="10"/>
  <c r="K174" i="10"/>
  <c r="J174" i="10"/>
  <c r="I174" i="10"/>
  <c r="K173" i="10"/>
  <c r="J173" i="10"/>
  <c r="I173" i="10"/>
  <c r="K172" i="10"/>
  <c r="J172" i="10"/>
  <c r="I172" i="10"/>
  <c r="K171" i="10"/>
  <c r="J171" i="10"/>
  <c r="I171" i="10"/>
  <c r="K170" i="10"/>
  <c r="J170" i="10"/>
  <c r="I170" i="10"/>
  <c r="K169" i="10"/>
  <c r="J169" i="10"/>
  <c r="I169" i="10"/>
  <c r="K168" i="10"/>
  <c r="J168" i="10"/>
  <c r="I168" i="10"/>
  <c r="F174" i="10"/>
  <c r="E174" i="10"/>
  <c r="D174" i="10"/>
  <c r="F173" i="10"/>
  <c r="E173" i="10"/>
  <c r="D173" i="10"/>
  <c r="F172" i="10"/>
  <c r="E172" i="10"/>
  <c r="D172" i="10"/>
  <c r="F171" i="10"/>
  <c r="E171" i="10"/>
  <c r="D171" i="10"/>
  <c r="F170" i="10"/>
  <c r="E170" i="10"/>
  <c r="D170" i="10"/>
  <c r="F169" i="10"/>
  <c r="E169" i="10"/>
  <c r="D169" i="10"/>
  <c r="F168" i="10"/>
  <c r="E168" i="10"/>
  <c r="D168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2" i="10"/>
  <c r="Q152" i="10"/>
  <c r="R150" i="10"/>
  <c r="Q150" i="10"/>
  <c r="M163" i="10"/>
  <c r="L163" i="10"/>
  <c r="M162" i="10"/>
  <c r="L162" i="10"/>
  <c r="M161" i="10"/>
  <c r="L161" i="10"/>
  <c r="M160" i="10"/>
  <c r="L160" i="10"/>
  <c r="M157" i="10"/>
  <c r="L157" i="10"/>
  <c r="M156" i="10"/>
  <c r="L156" i="10"/>
  <c r="M155" i="10"/>
  <c r="L155" i="10"/>
  <c r="M154" i="10"/>
  <c r="L154" i="10"/>
  <c r="M152" i="10"/>
  <c r="L152" i="10"/>
  <c r="M150" i="10"/>
  <c r="L150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0" i="10"/>
  <c r="G150" i="10"/>
  <c r="R129" i="10"/>
  <c r="Q129" i="10"/>
  <c r="R128" i="10"/>
  <c r="Q128" i="10"/>
  <c r="R127" i="10"/>
  <c r="Q127" i="10"/>
  <c r="R126" i="10"/>
  <c r="Q126" i="10"/>
  <c r="Q125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6" i="10"/>
  <c r="Q116" i="10"/>
  <c r="M129" i="10"/>
  <c r="L129" i="10"/>
  <c r="M128" i="10"/>
  <c r="L128" i="10"/>
  <c r="M127" i="10"/>
  <c r="L127" i="10"/>
  <c r="M126" i="10"/>
  <c r="L126" i="10"/>
  <c r="M123" i="10"/>
  <c r="L123" i="10"/>
  <c r="M122" i="10"/>
  <c r="L122" i="10"/>
  <c r="M121" i="10"/>
  <c r="L121" i="10"/>
  <c r="M120" i="10"/>
  <c r="L120" i="10"/>
  <c r="M118" i="10"/>
  <c r="L118" i="10"/>
  <c r="M116" i="10"/>
  <c r="L116" i="10"/>
  <c r="H129" i="10"/>
  <c r="G129" i="10"/>
  <c r="H128" i="10"/>
  <c r="G128" i="10"/>
  <c r="H127" i="10"/>
  <c r="G127" i="10"/>
  <c r="H126" i="10"/>
  <c r="G126" i="10"/>
  <c r="H123" i="10"/>
  <c r="G123" i="10"/>
  <c r="H122" i="10"/>
  <c r="G122" i="10"/>
  <c r="H121" i="10"/>
  <c r="G121" i="10"/>
  <c r="H120" i="10"/>
  <c r="G120" i="10"/>
  <c r="H118" i="10"/>
  <c r="G118" i="10"/>
  <c r="H116" i="10"/>
  <c r="G116" i="10"/>
  <c r="R95" i="10"/>
  <c r="Q95" i="10"/>
  <c r="R93" i="10"/>
  <c r="Q93" i="10"/>
  <c r="R92" i="10"/>
  <c r="Q92" i="10"/>
  <c r="R88" i="10"/>
  <c r="Q88" i="10"/>
  <c r="R86" i="10"/>
  <c r="Q86" i="10"/>
  <c r="R84" i="10"/>
  <c r="Q84" i="10"/>
  <c r="R82" i="10"/>
  <c r="Q82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2" i="10"/>
  <c r="L82" i="10"/>
  <c r="H95" i="10"/>
  <c r="G95" i="10"/>
  <c r="H93" i="10"/>
  <c r="G93" i="10"/>
  <c r="H92" i="10"/>
  <c r="G92" i="10"/>
  <c r="H89" i="10"/>
  <c r="G89" i="10"/>
  <c r="H88" i="10"/>
  <c r="G88" i="10"/>
  <c r="H86" i="10"/>
  <c r="G86" i="10"/>
  <c r="H84" i="10"/>
  <c r="G84" i="10"/>
  <c r="H82" i="10"/>
  <c r="G82" i="10"/>
  <c r="P140" i="10"/>
  <c r="O140" i="10"/>
  <c r="N140" i="10"/>
  <c r="P139" i="10"/>
  <c r="O139" i="10"/>
  <c r="N139" i="10"/>
  <c r="P138" i="10"/>
  <c r="O138" i="10"/>
  <c r="N138" i="10"/>
  <c r="P137" i="10"/>
  <c r="O137" i="10"/>
  <c r="N137" i="10"/>
  <c r="P136" i="10"/>
  <c r="O136" i="10"/>
  <c r="N136" i="10"/>
  <c r="P135" i="10"/>
  <c r="O135" i="10"/>
  <c r="N135" i="10"/>
  <c r="P134" i="10"/>
  <c r="O134" i="10"/>
  <c r="N134" i="10"/>
  <c r="K140" i="10"/>
  <c r="J140" i="10"/>
  <c r="I140" i="10"/>
  <c r="K139" i="10"/>
  <c r="J139" i="10"/>
  <c r="I139" i="10"/>
  <c r="K138" i="10"/>
  <c r="J138" i="10"/>
  <c r="I138" i="10"/>
  <c r="K137" i="10"/>
  <c r="J137" i="10"/>
  <c r="I137" i="10"/>
  <c r="K136" i="10"/>
  <c r="J136" i="10"/>
  <c r="I136" i="10"/>
  <c r="K135" i="10"/>
  <c r="J135" i="10"/>
  <c r="I135" i="10"/>
  <c r="K134" i="10"/>
  <c r="J134" i="10"/>
  <c r="I134" i="10"/>
  <c r="F140" i="10"/>
  <c r="E140" i="10"/>
  <c r="D140" i="10"/>
  <c r="F139" i="10"/>
  <c r="E139" i="10"/>
  <c r="D139" i="10"/>
  <c r="F138" i="10"/>
  <c r="E138" i="10"/>
  <c r="D138" i="10"/>
  <c r="F137" i="10"/>
  <c r="E137" i="10"/>
  <c r="D137" i="10"/>
  <c r="F136" i="10"/>
  <c r="E136" i="10"/>
  <c r="D136" i="10"/>
  <c r="F135" i="10"/>
  <c r="E135" i="10"/>
  <c r="D135" i="10"/>
  <c r="F134" i="10"/>
  <c r="E134" i="10"/>
  <c r="D134" i="10"/>
  <c r="P72" i="10"/>
  <c r="O72" i="10"/>
  <c r="N72" i="10"/>
  <c r="P71" i="10"/>
  <c r="O71" i="10"/>
  <c r="N71" i="10"/>
  <c r="P70" i="10"/>
  <c r="O70" i="10"/>
  <c r="N70" i="10"/>
  <c r="P69" i="10"/>
  <c r="O69" i="10"/>
  <c r="N69" i="10"/>
  <c r="P68" i="10"/>
  <c r="O68" i="10"/>
  <c r="N68" i="10"/>
  <c r="P67" i="10"/>
  <c r="O67" i="10"/>
  <c r="N67" i="10"/>
  <c r="P66" i="10"/>
  <c r="O66" i="10"/>
  <c r="N66" i="10"/>
  <c r="K72" i="10"/>
  <c r="J72" i="10"/>
  <c r="I72" i="10"/>
  <c r="K71" i="10"/>
  <c r="J71" i="10"/>
  <c r="I71" i="10"/>
  <c r="K70" i="10"/>
  <c r="J70" i="10"/>
  <c r="I70" i="10"/>
  <c r="K69" i="10"/>
  <c r="J69" i="10"/>
  <c r="I69" i="10"/>
  <c r="K68" i="10"/>
  <c r="J68" i="10"/>
  <c r="I68" i="10"/>
  <c r="K67" i="10"/>
  <c r="J67" i="10"/>
  <c r="I67" i="10"/>
  <c r="K66" i="10"/>
  <c r="J66" i="10"/>
  <c r="I66" i="10"/>
  <c r="F72" i="10"/>
  <c r="E72" i="10"/>
  <c r="D72" i="10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R61" i="10"/>
  <c r="Q61" i="10"/>
  <c r="R60" i="10"/>
  <c r="Q60" i="10"/>
  <c r="R59" i="10"/>
  <c r="Q59" i="10"/>
  <c r="R58" i="10"/>
  <c r="Q58" i="10"/>
  <c r="R57" i="10"/>
  <c r="Q57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8" i="10"/>
  <c r="Q48" i="10"/>
  <c r="M61" i="10"/>
  <c r="L61" i="10"/>
  <c r="M60" i="10"/>
  <c r="L60" i="10"/>
  <c r="M59" i="10"/>
  <c r="L59" i="10"/>
  <c r="M58" i="10"/>
  <c r="L58" i="10"/>
  <c r="M57" i="10"/>
  <c r="L57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8" i="10"/>
  <c r="L48" i="10"/>
  <c r="H61" i="10"/>
  <c r="G61" i="10"/>
  <c r="H60" i="10"/>
  <c r="G60" i="10"/>
  <c r="H59" i="10"/>
  <c r="G59" i="10"/>
  <c r="H58" i="10"/>
  <c r="G58" i="10"/>
  <c r="H57" i="10"/>
  <c r="G57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8" i="10"/>
  <c r="G48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7" i="10"/>
  <c r="L7" i="10"/>
  <c r="H20" i="10"/>
  <c r="H10" i="10"/>
  <c r="H11" i="10"/>
  <c r="H12" i="10"/>
  <c r="H13" i="10"/>
  <c r="H14" i="10"/>
  <c r="H15" i="10"/>
  <c r="H16" i="10"/>
  <c r="H17" i="10"/>
  <c r="H18" i="10"/>
  <c r="H19" i="10"/>
  <c r="H9" i="10"/>
  <c r="H7" i="10"/>
  <c r="G20" i="10"/>
  <c r="G10" i="10"/>
  <c r="G11" i="10"/>
  <c r="G12" i="10"/>
  <c r="G13" i="10"/>
  <c r="G14" i="10"/>
  <c r="G15" i="10"/>
  <c r="G16" i="10"/>
  <c r="G17" i="10"/>
  <c r="G18" i="10"/>
  <c r="G19" i="10"/>
  <c r="G9" i="10"/>
  <c r="G7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F31" i="10"/>
  <c r="F30" i="10"/>
  <c r="F29" i="10"/>
  <c r="F28" i="10"/>
  <c r="F27" i="10"/>
  <c r="F26" i="10"/>
  <c r="F25" i="10"/>
  <c r="E31" i="10"/>
  <c r="E30" i="10"/>
  <c r="E29" i="10"/>
  <c r="E28" i="10"/>
  <c r="E27" i="10"/>
  <c r="E26" i="10"/>
  <c r="E25" i="10"/>
  <c r="D31" i="10"/>
  <c r="D30" i="10"/>
  <c r="D29" i="10"/>
  <c r="D28" i="10"/>
  <c r="D27" i="10"/>
  <c r="D26" i="10"/>
  <c r="D25" i="10"/>
  <c r="F344" i="10" l="1"/>
  <c r="F342" i="10"/>
  <c r="F340" i="10"/>
  <c r="F338" i="10"/>
  <c r="F343" i="10"/>
  <c r="F341" i="10"/>
  <c r="F339" i="10"/>
  <c r="K343" i="10"/>
  <c r="K341" i="10"/>
  <c r="K339" i="10"/>
  <c r="K344" i="10"/>
  <c r="K342" i="10"/>
  <c r="K340" i="10"/>
  <c r="K338" i="10"/>
  <c r="H320" i="10"/>
  <c r="L333" i="10"/>
  <c r="L320" i="10"/>
  <c r="G333" i="10"/>
  <c r="G320" i="10"/>
  <c r="M333" i="10"/>
  <c r="M320" i="10"/>
  <c r="M8" i="9"/>
  <c r="B8" i="9"/>
  <c r="S8" i="9"/>
  <c r="AB8" i="9"/>
  <c r="Z8" i="9"/>
  <c r="W8" i="9"/>
  <c r="U8" i="9"/>
  <c r="X8" i="9"/>
  <c r="Y8" i="9"/>
  <c r="V8" i="9"/>
  <c r="Q8" i="9"/>
  <c r="O8" i="9"/>
  <c r="N8" i="9"/>
  <c r="J8" i="9"/>
  <c r="G8" i="9"/>
  <c r="C8" i="9"/>
  <c r="L8" i="9"/>
  <c r="F8" i="9"/>
  <c r="H8" i="9"/>
  <c r="I8" i="9"/>
  <c r="K8" i="9"/>
  <c r="AJ8" i="9"/>
  <c r="P8" i="9"/>
  <c r="R8" i="9"/>
  <c r="T8" i="9"/>
  <c r="AA8" i="9"/>
  <c r="AC8" i="9"/>
  <c r="AD8" i="9"/>
  <c r="AE8" i="9"/>
  <c r="AF8" i="9"/>
  <c r="AH8" i="9"/>
  <c r="E8" i="9"/>
  <c r="K4" i="7"/>
  <c r="H333" i="10" l="1"/>
</calcChain>
</file>

<file path=xl/sharedStrings.xml><?xml version="1.0" encoding="utf-8"?>
<sst xmlns="http://schemas.openxmlformats.org/spreadsheetml/2006/main" count="612" uniqueCount="101">
  <si>
    <t>BE</t>
  </si>
  <si>
    <t>CZ</t>
  </si>
  <si>
    <t>DK</t>
  </si>
  <si>
    <t>DE</t>
  </si>
  <si>
    <t>BG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</si>
  <si>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</si>
  <si>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</si>
  <si>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</si>
  <si>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</si>
  <si>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</si>
  <si>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</si>
  <si>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</si>
  <si>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</si>
  <si>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</si>
  <si>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</si>
  <si>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</si>
  <si>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</si>
  <si>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</si>
  <si>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</si>
  <si>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</si>
  <si>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</si>
  <si>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</si>
  <si>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</si>
  <si>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</si>
  <si>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</si>
  <si>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</si>
  <si>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</si>
  <si>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NO</t>
  </si>
  <si>
    <t>HR</t>
  </si>
  <si>
    <t>TR</t>
  </si>
  <si>
    <t>1.Total net production</t>
  </si>
  <si>
    <t>of which :</t>
  </si>
  <si>
    <t xml:space="preserve">   Conventional thermal</t>
  </si>
  <si>
    <t xml:space="preserve">   Nuclear</t>
  </si>
  <si>
    <t>2. Imports</t>
  </si>
  <si>
    <t>3. Exports</t>
  </si>
  <si>
    <t>4. Energy absorbed by pumping</t>
  </si>
  <si>
    <t>5. Energy supplied</t>
  </si>
  <si>
    <t>Contribution of the sources to the production in %</t>
  </si>
  <si>
    <t xml:space="preserve">   Solar</t>
  </si>
  <si>
    <t xml:space="preserve">   Geothermal</t>
  </si>
  <si>
    <t xml:space="preserve">   Hydro </t>
  </si>
  <si>
    <t xml:space="preserve">   Wind</t>
  </si>
  <si>
    <t xml:space="preserve">   Other</t>
  </si>
  <si>
    <t>Conventional thermal</t>
  </si>
  <si>
    <t>Nuclear</t>
  </si>
  <si>
    <t xml:space="preserve">Hydro </t>
  </si>
  <si>
    <t>Wind</t>
  </si>
  <si>
    <t>Solar</t>
  </si>
  <si>
    <t>Geothermal</t>
  </si>
  <si>
    <t>Other</t>
  </si>
  <si>
    <t>:</t>
  </si>
  <si>
    <t>Hydro</t>
  </si>
  <si>
    <t>EU-28</t>
  </si>
  <si>
    <t>EA-19</t>
  </si>
  <si>
    <t>Source: Eurostat (online data code: nrg_105m)</t>
  </si>
  <si>
    <t>2017/2016</t>
  </si>
  <si>
    <t>Geothermal &amp; others</t>
  </si>
  <si>
    <t>nrg_cb_e</t>
  </si>
  <si>
    <t>Bookmark:</t>
  </si>
  <si>
    <t>nrg_105m</t>
  </si>
  <si>
    <t>(GWh)</t>
  </si>
  <si>
    <t>http://appsso.eurostat.ec.europa.eu/nui/show.do?query=BOOKMARK_DS-075791_QID_-29EA94F1_UID_-3F171EB0&amp;layout=TIME,C,X,0;INDIC_NRG,B,Y,0;UNIT,B,Z,0;PRODUCT,B,Z,1;GEO,B,Z,2;INDICATORS,C,Z,3;&amp;zSelection=DS-075791INDICATORS,OBS_FLAG;DS-075791UNIT,GWH;DS-075791INDIC_NRG,16_107100B;DS-075791GEO,EU28;DS-075791PRODUCT,6000;&amp;rankName1=UNIT_1_2_-1_2&amp;rankName2=INDICATORS_1_2_-1_2&amp;rankName3=PRODUCT_1_2_-1_2&amp;rankName4=GEO_1_2_0_1&amp;rankName5=TIME_1_0_0_0&amp;rankName6=INDIC-NRG_1_2_0_1&amp;sortC=ASC_-1_FIRST&amp;rStp=&amp;cStp=&amp;rDCh=&amp;cDCh=&amp;rDM=true&amp;cDM=true&amp;footnes=false&amp;empty=false&amp;wai=false&amp;time_mode=NONE&amp;time_most_recent=false&amp;lang=EN&amp;cfo=%23%23%23%2C%23%23%23.%23%23%23</t>
  </si>
  <si>
    <t>http://appsso.eurostat.ec.europa.eu/nui/show.do?query=BOOKMARK_DS-1028926_QID_5D3D0EAF_UID_-3F171EB0&amp;layout=TIME,C,X,0;NRG_BAL,L,Y,0;GEO,L,Z,0;SIEC,L,Z,1;UNIT,L,Z,2;INDICATORS,C,Z,3;&amp;zSelection=DS-1028926SIEC,E7000;DS-1028926UNIT,GWH;DS-1028926GEO,EU28;DS-1028926INDICATORS,OBS_FLAG;&amp;rankName1=UNIT_1_2_-1_2&amp;rankName2=SIEC_1_2_-1_2&amp;rankName3=INDICATORS_1_2_-1_2&amp;rankName4=GEO_1_2_0_1&amp;rankName5=TIME_1_0_0_0&amp;rankName6=NRG-BAL_1_2_0_1&amp;sortC=ASC_-1_FIRST&amp;rStp=&amp;cStp=&amp;rDCh=&amp;cDCh=&amp;rDM=true&amp;cDM=true&amp;footnes=false&amp;empty=false&amp;wai=false&amp;time_mode=NONE&amp;time_most_recent=false&amp;lang=EN&amp;cfo=%23%23%23%2C%23%23%23.%23%23%23</t>
  </si>
  <si>
    <t>(%)</t>
  </si>
  <si>
    <r>
      <t>Source:</t>
    </r>
    <r>
      <rPr>
        <sz val="9"/>
        <rFont val="Arial"/>
        <family val="2"/>
      </rPr>
      <t xml:space="preserve"> Eurostat (online data code: nrg_105m)</t>
    </r>
  </si>
  <si>
    <t xml:space="preserve">     of which: Pumped hydro power</t>
  </si>
  <si>
    <t>2018/2017</t>
  </si>
  <si>
    <t>(:) Not available</t>
  </si>
  <si>
    <t>(-) Not applicable</t>
  </si>
  <si>
    <r>
      <t>Source:</t>
    </r>
    <r>
      <rPr>
        <sz val="9"/>
        <rFont val="Arial"/>
        <family val="2"/>
      </rPr>
      <t xml:space="preserve"> Eurostat (online data codes: nrg_ind_peh, nrg_cb_e, nrg_105m)</t>
    </r>
  </si>
  <si>
    <t>ME</t>
  </si>
  <si>
    <t>MK</t>
  </si>
  <si>
    <t>AL</t>
  </si>
  <si>
    <t>RS</t>
  </si>
  <si>
    <t>BA</t>
  </si>
  <si>
    <t>GE</t>
  </si>
  <si>
    <t>UA</t>
  </si>
  <si>
    <t>-</t>
  </si>
  <si>
    <t>http://appsso.eurostat.ec.europa.eu/nui/show.do?query=BOOKMARK_DS-1028928_QID_64AAB827_UID_-3F171EB0&amp;layout=TIME,C,X,0;OPERATOR,L,X,1;SIEC,L,Y,0;PLANTS,L,Z,0;GEO,L,Z,1;NRG_BAL,L,Z,2;UNIT,L,Z,3;INDICATORS,C,Z,4;&amp;zSelection=DS-1028928UNIT,GWH;DS-1028928INDICATORS,OBS_FLAG;DS-1028928GEO,EU28;DS-1028928PLANTS,TOTAL;DS-1028928NRG_BAL,NEP;&amp;rankName1=UNIT_1_2_-1_2&amp;rankName2=NRG-BAL_1_2_-1_2&amp;rankName3=INDICATORS_1_2_-1_2&amp;rankName4=PLANTS_1_2_-1_2&amp;rankName5=GEO_1_2_0_1&amp;rankName6=TIME_1_0_0_0&amp;rankName7=OPERATOR_1_2_1_0&amp;rankName8=SIEC_1_2_0_1&amp;sortC=ASC_-1_FIRST&amp;rStp=&amp;cStp=&amp;rDCh=&amp;cDCh=&amp;rDM=true&amp;cDM=true&amp;footnes=false&amp;empty=false&amp;wai=false&amp;time_mode=NONE&amp;time_most_recent=false&amp;lang=EN&amp;cfo=%23%23%23%2C%23%23%23.%23%23%23</t>
  </si>
  <si>
    <t>http://appsso.eurostat.ec.europa.eu/nui/show.do?query=BOOKMARK_DS-1028926_QID_426F3F8E_UID_-3F171EB0&amp;layout=TIME,C,X,0;NRG_BAL,L,Y,0;GEO,L,Z,0;SIEC,L,Z,1;UNIT,L,Z,2;INDICATORS,C,Z,3;&amp;zSelection=DS-1028926SIEC,E7000;DS-1028926UNIT,GWH;DS-1028926GEO,EU28;DS-1028926INDICATORS,OBS_FLAG;&amp;rankName1=UNIT_1_2_-1_2&amp;rankName2=SIEC_1_2_-1_2&amp;rankName3=INDICATORS_1_2_-1_2&amp;rankName4=GEO_1_2_0_1&amp;rankName5=TIME_1_0_0_0&amp;rankName6=NRG-BAL_1_2_0_1&amp;sortC=ASC_-1_FIRST&amp;rStp=&amp;cStp=&amp;rDCh=&amp;cDCh=&amp;rDM=true&amp;cDM=true&amp;footnes=false&amp;empty=false&amp;wai=false&amp;time_mode=NONE&amp;time_most_recent=false&amp;lang=EN&amp;cfo=%23%23%23%2C%23%23%23.%23%23%23</t>
  </si>
  <si>
    <t>http://appsso.eurostat.ec.europa.eu/nui/show.do?query=BOOKMARK_DS-075791_QID_-7BF2215D_UID_-78A1B52&amp;layout=TIME,C,X,0;INDIC_NRG,B,Y,0;UNIT,B,Z,0;PRODUCT,B,Z,1;GEO,B,Z,2;INDICATORS,C,Z,3;&amp;zSelection=DS-075791INDICATORS,OBS_FLAG;DS-075791UNIT,GWH;DS-075791GEO,EU28;DS-075791PRODUCT,6000;&amp;rankName1=UNIT_1_2_-1_2&amp;rankName2=INDICATORS_1_2_-1_2&amp;rankName3=PRODUCT_1_2_-1_2&amp;rankName4=GEO_1_2_0_1&amp;rankName5=TIME_1_0_0_0&amp;rankName6=INDIC-NRG_1_2_0_1&amp;sortC=ASC_-1_FIRST&amp;rStp=&amp;cStp=&amp;rDCh=&amp;cDCh=&amp;rDM=true&amp;cDM=true&amp;footnes=false&amp;empty=false&amp;wai=false&amp;time_mode=NONE&amp;time_most_recent=false&amp;lang=EN&amp;cfo=%23%23%23%2C%23%23%23.%23%23%23</t>
  </si>
  <si>
    <t>Figure 3: Breakdown of electricity production by source, 2018</t>
  </si>
  <si>
    <t>http://appsso.eurostat.ec.europa.eu/nui/show.do?query=BOOKMARK_DS-075791_QID_-26BCA9_UID_-3F171EB0&amp;layout=TIME,C,X,0;INDIC_NRG,B,Y,0;UNIT,B,Z,0;PRODUCT,B,Z,1;GEO,B,Z,2;INDICATORS,C,Z,3;&amp;zSelection=DS-075791INDICATORS,OBS_FLAG;DS-075791UNIT,GWH;DS-075791GEO,EU28;DS-075791PRODUCT,6000;&amp;rankName1=UNIT_1_2_-1_2&amp;rankName2=INDICATORS_1_2_-1_2&amp;rankName3=PRODUCT_1_2_-1_2&amp;rankName4=GEO_1_2_0_1&amp;rankName5=TIME_1_0_0_0&amp;rankName6=INDIC-NRG_1_2_0_1&amp;sortC=ASC_-1_FIRST&amp;rStp=&amp;cStp=&amp;rDCh=&amp;cDCh=&amp;rDM=true&amp;cDM=true&amp;footnes=false&amp;empty=false&amp;wai=false&amp;time_mode=NONE&amp;time_most_recent=false&amp;lang=EN&amp;cfo=%23%23%23%2C%23%23%23.%23%23%23</t>
  </si>
  <si>
    <r>
      <t>Source:</t>
    </r>
    <r>
      <rPr>
        <sz val="9"/>
        <rFont val="Arial"/>
        <family val="2"/>
      </rPr>
      <t xml:space="preserve"> Eurostat (online data codes: nrg_cb_e, nrg_105m)</t>
    </r>
  </si>
  <si>
    <t>Table 1: Electricity Statistics, EU-28 and EA-19, 2016-2018</t>
  </si>
  <si>
    <t>Table A: Electricity Statistics, 2016-2018</t>
  </si>
  <si>
    <t>Table B: Electricity Statistics, 2016-2018</t>
  </si>
  <si>
    <t>Table C: Electricity Statistics, 2016-2018</t>
  </si>
  <si>
    <t>Table D: Electricity Statistics, 2016-2018</t>
  </si>
  <si>
    <t>Table E: Electricity Statistics, 2016-2018</t>
  </si>
  <si>
    <t>Table F: Electricity Statistics, 2016-2018</t>
  </si>
  <si>
    <t>Table G: Electricity Statistics, 2016-2018</t>
  </si>
  <si>
    <t>Table H: Electricity Statistics, 2016-2018</t>
  </si>
  <si>
    <t>Table I: Electricity Statistics, 2016-2018</t>
  </si>
  <si>
    <t>Table J: Electricity Statistics, 2016-2018</t>
  </si>
  <si>
    <t>Table K: Electricity Statistics, 2016-2018</t>
  </si>
  <si>
    <t>Table L: Electricity Statistics, 2016-2018</t>
  </si>
  <si>
    <t>Table M: Electricity Statistics, 2016-2018</t>
  </si>
  <si>
    <t>Figure 2: Electricity production by source, EU-28, 2018</t>
  </si>
  <si>
    <t>Figure 1: Evolution of electricity supplied, EU-28, 2000-2018 annual data and 2013-2018 monthly cumulated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</si>
</sst>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###\ ###"/>
    <numFmt numFmtId="167" formatCode="#,##0.0_i"/>
    <numFmt numFmtId="168" formatCode="#,##0_i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/>
      <bottom style="hair">
        <color rgb="FFC0C0C0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thin">
        <color rgb="FF000000"/>
      </bottom>
      <diagonal/>
    </border>
    <border>
      <left style="hair">
        <color indexed="22"/>
      </left>
      <right style="hair">
        <color indexed="22"/>
      </right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/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indexed="22"/>
      </right>
      <top/>
      <bottom style="hair">
        <color indexed="22"/>
      </bottom>
      <diagonal/>
    </border>
    <border>
      <left style="hair">
        <color rgb="FFA6A6A6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A6A6A6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rgb="FFC0C0C0"/>
      </top>
      <bottom style="thin">
        <color rgb="FF000000"/>
      </bottom>
      <diagonal/>
    </border>
    <border>
      <left/>
      <right style="hair">
        <color rgb="FFA6A6A6"/>
      </right>
      <top style="hair">
        <color rgb="FFC0C0C0"/>
      </top>
      <bottom style="thin">
        <color rgb="FF000000"/>
      </bottom>
      <diagonal/>
    </border>
    <border>
      <left/>
      <right style="hair">
        <color rgb="FFA6A6A6"/>
      </right>
      <top/>
      <bottom style="hair">
        <color indexed="22"/>
      </bottom>
      <diagonal/>
    </border>
    <border>
      <left/>
      <right style="hair">
        <color rgb="FFA6A6A6"/>
      </right>
      <top style="hair">
        <color indexed="22"/>
      </top>
      <bottom style="hair">
        <color indexed="22"/>
      </bottom>
      <diagonal/>
    </border>
    <border>
      <left/>
      <right style="hair">
        <color rgb="FFA6A6A6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rgb="FFC0C0C0"/>
      </top>
      <bottom style="thin">
        <color indexed="64"/>
      </bottom>
      <diagonal/>
    </border>
    <border>
      <left style="hair">
        <color indexed="22"/>
      </left>
      <right/>
      <top/>
      <bottom style="hair">
        <color rgb="FFC0C0C0"/>
      </bottom>
      <diagonal/>
    </border>
    <border>
      <left style="hair">
        <color indexed="22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indexed="22"/>
      </right>
      <top style="thin">
        <color rgb="FF000000"/>
      </top>
      <bottom style="hair">
        <color rgb="FFC0C0C0"/>
      </bottom>
      <diagonal/>
    </border>
    <border>
      <left style="hair">
        <color indexed="22"/>
      </left>
      <right style="hair">
        <color indexed="22"/>
      </right>
      <top style="hair">
        <color rgb="FFC0C0C0"/>
      </top>
      <bottom/>
      <diagonal/>
    </border>
    <border>
      <left style="hair">
        <color rgb="FFC0C0C0"/>
      </left>
      <right style="hair">
        <color indexed="22"/>
      </right>
      <top style="hair">
        <color rgb="FFC0C0C0"/>
      </top>
      <bottom style="hair">
        <color rgb="FFC0C0C0"/>
      </bottom>
      <diagonal/>
    </border>
    <border>
      <left/>
      <right style="hair">
        <color indexed="22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 style="hair">
        <color indexed="22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hair">
        <color indexed="22"/>
      </left>
      <right style="hair">
        <color indexed="22"/>
      </right>
      <top style="thin">
        <color rgb="FF000000"/>
      </top>
      <bottom style="hair">
        <color rgb="FFC0C0C0"/>
      </bottom>
      <diagonal/>
    </border>
    <border>
      <left style="hair">
        <color indexed="22"/>
      </left>
      <right/>
      <top style="thin">
        <color rgb="FF000000"/>
      </top>
      <bottom style="hair">
        <color rgb="FFC0C0C0"/>
      </bottom>
      <diagonal/>
    </border>
    <border>
      <left style="hair">
        <color indexed="22"/>
      </left>
      <right style="hair">
        <color indexed="22"/>
      </right>
      <top style="hair">
        <color rgb="FFC0C0C0"/>
      </top>
      <bottom style="hair">
        <color rgb="FFC0C0C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7" fontId="4" fillId="0" borderId="0" applyFill="0" applyBorder="0" applyProtection="0">
      <alignment horizontal="right"/>
    </xf>
  </cellStyleXfs>
  <cellXfs count="206">
    <xf numFmtId="0" fontId="0" fillId="0" borderId="0" xfId="0"/>
    <xf numFmtId="1" fontId="4" fillId="0" borderId="0" xfId="1" applyNumberFormat="1" applyFont="1"/>
    <xf numFmtId="0" fontId="4" fillId="0" borderId="0" xfId="1" applyFont="1"/>
    <xf numFmtId="1" fontId="4" fillId="0" borderId="0" xfId="1" applyNumberFormat="1" applyFont="1" applyBorder="1" applyAlignment="1">
      <alignment horizontal="right" vertical="center"/>
    </xf>
    <xf numFmtId="0" fontId="5" fillId="0" borderId="0" xfId="1" applyFont="1"/>
    <xf numFmtId="1" fontId="5" fillId="6" borderId="18" xfId="1" applyNumberFormat="1" applyFont="1" applyFill="1" applyBorder="1" applyAlignment="1">
      <alignment horizontal="center"/>
    </xf>
    <xf numFmtId="0" fontId="5" fillId="6" borderId="18" xfId="1" applyFont="1" applyFill="1" applyBorder="1" applyAlignment="1">
      <alignment horizontal="center"/>
    </xf>
    <xf numFmtId="1" fontId="5" fillId="6" borderId="18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left"/>
    </xf>
    <xf numFmtId="1" fontId="4" fillId="0" borderId="0" xfId="1" applyNumberFormat="1" applyFont="1" applyBorder="1"/>
    <xf numFmtId="164" fontId="4" fillId="0" borderId="0" xfId="1" applyNumberFormat="1" applyFont="1" applyBorder="1"/>
    <xf numFmtId="0" fontId="5" fillId="0" borderId="0" xfId="1" applyFont="1" applyBorder="1" applyAlignment="1">
      <alignment horizontal="left" vertical="center"/>
    </xf>
    <xf numFmtId="164" fontId="5" fillId="0" borderId="0" xfId="1" applyNumberFormat="1" applyFont="1" applyBorder="1" applyAlignment="1">
      <alignment horizontal="left" vertical="center"/>
    </xf>
    <xf numFmtId="0" fontId="4" fillId="0" borderId="0" xfId="2" applyFont="1" applyAlignment="1">
      <alignment horizontal="left"/>
    </xf>
    <xf numFmtId="164" fontId="4" fillId="0" borderId="0" xfId="2" applyNumberFormat="1" applyFont="1"/>
    <xf numFmtId="0" fontId="4" fillId="0" borderId="0" xfId="2" applyFont="1"/>
    <xf numFmtId="164" fontId="4" fillId="0" borderId="0" xfId="2" applyNumberFormat="1" applyFont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right"/>
    </xf>
    <xf numFmtId="1" fontId="4" fillId="0" borderId="0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Border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5" fillId="0" borderId="0" xfId="0" applyFont="1" applyFill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1" fontId="4" fillId="0" borderId="0" xfId="0" applyNumberFormat="1" applyFont="1"/>
    <xf numFmtId="165" fontId="4" fillId="0" borderId="0" xfId="0" applyNumberFormat="1" applyFont="1" applyFill="1" applyBorder="1"/>
    <xf numFmtId="0" fontId="5" fillId="0" borderId="0" xfId="0" applyFont="1" applyBorder="1" applyAlignment="1"/>
    <xf numFmtId="0" fontId="4" fillId="0" borderId="0" xfId="0" applyFont="1" applyBorder="1" applyAlignment="1"/>
    <xf numFmtId="166" fontId="4" fillId="0" borderId="0" xfId="0" applyNumberFormat="1" applyFont="1" applyBorder="1"/>
    <xf numFmtId="165" fontId="4" fillId="2" borderId="2" xfId="0" applyNumberFormat="1" applyFont="1" applyFill="1" applyBorder="1"/>
    <xf numFmtId="165" fontId="4" fillId="2" borderId="4" xfId="0" applyNumberFormat="1" applyFont="1" applyFill="1" applyBorder="1"/>
    <xf numFmtId="1" fontId="4" fillId="0" borderId="0" xfId="0" applyNumberFormat="1" applyFont="1" applyFill="1" applyBorder="1"/>
    <xf numFmtId="165" fontId="4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164" fontId="4" fillId="4" borderId="0" xfId="0" applyNumberFormat="1" applyFont="1" applyFill="1"/>
    <xf numFmtId="164" fontId="4" fillId="0" borderId="0" xfId="0" applyNumberFormat="1" applyFont="1"/>
    <xf numFmtId="0" fontId="5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right" vertical="center"/>
    </xf>
    <xf numFmtId="1" fontId="5" fillId="6" borderId="19" xfId="1" applyNumberFormat="1" applyFont="1" applyFill="1" applyBorder="1" applyAlignment="1">
      <alignment horizontal="center"/>
    </xf>
    <xf numFmtId="168" fontId="4" fillId="0" borderId="21" xfId="3" applyNumberFormat="1" applyBorder="1">
      <alignment horizontal="right"/>
    </xf>
    <xf numFmtId="168" fontId="4" fillId="0" borderId="20" xfId="3" applyNumberFormat="1" applyBorder="1">
      <alignment horizontal="right"/>
    </xf>
    <xf numFmtId="168" fontId="4" fillId="0" borderId="23" xfId="3" applyNumberFormat="1" applyBorder="1">
      <alignment horizontal="right"/>
    </xf>
    <xf numFmtId="168" fontId="4" fillId="0" borderId="22" xfId="3" applyNumberFormat="1" applyBorder="1">
      <alignment horizontal="right"/>
    </xf>
    <xf numFmtId="0" fontId="7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164" fontId="5" fillId="6" borderId="18" xfId="2" applyNumberFormat="1" applyFont="1" applyFill="1" applyBorder="1" applyAlignment="1">
      <alignment horizontal="center" wrapText="1"/>
    </xf>
    <xf numFmtId="164" fontId="5" fillId="6" borderId="18" xfId="2" applyNumberFormat="1" applyFont="1" applyFill="1" applyBorder="1" applyAlignment="1">
      <alignment horizontal="center"/>
    </xf>
    <xf numFmtId="0" fontId="5" fillId="6" borderId="18" xfId="2" applyFont="1" applyFill="1" applyBorder="1" applyAlignment="1">
      <alignment horizontal="center" wrapText="1"/>
    </xf>
    <xf numFmtId="0" fontId="5" fillId="0" borderId="0" xfId="0" applyFont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6" xfId="0" applyNumberFormat="1" applyFont="1" applyBorder="1" applyAlignment="1">
      <alignment horizontal="right"/>
    </xf>
    <xf numFmtId="0" fontId="5" fillId="0" borderId="24" xfId="2" applyFont="1" applyBorder="1" applyAlignment="1">
      <alignment horizontal="left"/>
    </xf>
    <xf numFmtId="164" fontId="4" fillId="0" borderId="24" xfId="2" applyNumberFormat="1" applyFont="1" applyBorder="1"/>
    <xf numFmtId="0" fontId="7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165" fontId="4" fillId="2" borderId="25" xfId="0" applyNumberFormat="1" applyFont="1" applyFill="1" applyBorder="1"/>
    <xf numFmtId="165" fontId="4" fillId="2" borderId="27" xfId="0" applyNumberFormat="1" applyFont="1" applyFill="1" applyBorder="1"/>
    <xf numFmtId="165" fontId="4" fillId="2" borderId="28" xfId="0" applyNumberFormat="1" applyFont="1" applyFill="1" applyBorder="1"/>
    <xf numFmtId="165" fontId="4" fillId="2" borderId="1" xfId="0" applyNumberFormat="1" applyFont="1" applyFill="1" applyBorder="1"/>
    <xf numFmtId="165" fontId="4" fillId="0" borderId="28" xfId="0" applyNumberFormat="1" applyFont="1" applyFill="1" applyBorder="1"/>
    <xf numFmtId="165" fontId="4" fillId="0" borderId="4" xfId="0" applyNumberFormat="1" applyFont="1" applyBorder="1"/>
    <xf numFmtId="0" fontId="6" fillId="0" borderId="29" xfId="0" applyFont="1" applyBorder="1"/>
    <xf numFmtId="0" fontId="5" fillId="0" borderId="29" xfId="0" applyFont="1" applyBorder="1"/>
    <xf numFmtId="0" fontId="5" fillId="0" borderId="29" xfId="0" applyFont="1" applyBorder="1" applyAlignment="1">
      <alignment horizontal="left"/>
    </xf>
    <xf numFmtId="0" fontId="5" fillId="0" borderId="9" xfId="0" applyFont="1" applyBorder="1"/>
    <xf numFmtId="0" fontId="5" fillId="6" borderId="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0" borderId="31" xfId="0" applyFont="1" applyBorder="1"/>
    <xf numFmtId="0" fontId="5" fillId="6" borderId="3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49" fontId="5" fillId="6" borderId="33" xfId="0" applyNumberFormat="1" applyFont="1" applyFill="1" applyBorder="1" applyAlignment="1">
      <alignment horizontal="center" vertical="center"/>
    </xf>
    <xf numFmtId="49" fontId="5" fillId="6" borderId="22" xfId="0" applyNumberFormat="1" applyFont="1" applyFill="1" applyBorder="1" applyAlignment="1">
      <alignment horizontal="center" vertical="center"/>
    </xf>
    <xf numFmtId="164" fontId="4" fillId="0" borderId="26" xfId="0" applyNumberFormat="1" applyFont="1" applyBorder="1"/>
    <xf numFmtId="165" fontId="4" fillId="0" borderId="27" xfId="0" applyNumberFormat="1" applyFont="1" applyFill="1" applyBorder="1"/>
    <xf numFmtId="0" fontId="5" fillId="6" borderId="18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 vertical="center"/>
    </xf>
    <xf numFmtId="49" fontId="5" fillId="7" borderId="35" xfId="0" applyNumberFormat="1" applyFont="1" applyFill="1" applyBorder="1" applyAlignment="1">
      <alignment horizontal="center" vertical="center"/>
    </xf>
    <xf numFmtId="49" fontId="5" fillId="7" borderId="22" xfId="0" applyNumberFormat="1" applyFont="1" applyFill="1" applyBorder="1" applyAlignment="1">
      <alignment horizontal="center" vertical="center"/>
    </xf>
    <xf numFmtId="0" fontId="5" fillId="0" borderId="36" xfId="0" applyFont="1" applyFill="1" applyBorder="1"/>
    <xf numFmtId="0" fontId="6" fillId="0" borderId="16" xfId="0" applyFont="1" applyFill="1" applyBorder="1"/>
    <xf numFmtId="0" fontId="5" fillId="0" borderId="16" xfId="0" applyFont="1" applyFill="1" applyBorder="1"/>
    <xf numFmtId="0" fontId="5" fillId="0" borderId="16" xfId="0" applyFont="1" applyFill="1" applyBorder="1" applyAlignment="1">
      <alignment horizontal="left"/>
    </xf>
    <xf numFmtId="0" fontId="5" fillId="0" borderId="34" xfId="0" applyFont="1" applyFill="1" applyBorder="1"/>
    <xf numFmtId="0" fontId="5" fillId="7" borderId="41" xfId="0" applyFont="1" applyFill="1" applyBorder="1" applyAlignment="1">
      <alignment horizontal="center" vertical="center"/>
    </xf>
    <xf numFmtId="164" fontId="4" fillId="0" borderId="43" xfId="0" applyNumberFormat="1" applyFont="1" applyBorder="1"/>
    <xf numFmtId="164" fontId="4" fillId="0" borderId="44" xfId="0" applyNumberFormat="1" applyFont="1" applyBorder="1"/>
    <xf numFmtId="164" fontId="4" fillId="0" borderId="45" xfId="0" applyNumberFormat="1" applyFont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5" fillId="6" borderId="46" xfId="0" applyNumberFormat="1" applyFont="1" applyFill="1" applyBorder="1" applyAlignment="1">
      <alignment horizontal="center" vertical="center"/>
    </xf>
    <xf numFmtId="49" fontId="5" fillId="6" borderId="47" xfId="0" applyNumberFormat="1" applyFont="1" applyFill="1" applyBorder="1" applyAlignment="1">
      <alignment horizontal="center" vertical="center"/>
    </xf>
    <xf numFmtId="165" fontId="4" fillId="0" borderId="48" xfId="0" applyNumberFormat="1" applyFont="1" applyFill="1" applyBorder="1"/>
    <xf numFmtId="165" fontId="4" fillId="0" borderId="49" xfId="0" applyNumberFormat="1" applyFont="1" applyFill="1" applyBorder="1"/>
    <xf numFmtId="165" fontId="4" fillId="0" borderId="50" xfId="0" applyNumberFormat="1" applyFont="1" applyBorder="1"/>
    <xf numFmtId="165" fontId="4" fillId="0" borderId="31" xfId="0" applyNumberFormat="1" applyFont="1" applyFill="1" applyBorder="1"/>
    <xf numFmtId="165" fontId="4" fillId="0" borderId="29" xfId="0" applyNumberFormat="1" applyFont="1" applyFill="1" applyBorder="1"/>
    <xf numFmtId="165" fontId="4" fillId="0" borderId="9" xfId="0" applyNumberFormat="1" applyFont="1" applyBorder="1"/>
    <xf numFmtId="49" fontId="5" fillId="7" borderId="46" xfId="0" applyNumberFormat="1" applyFont="1" applyFill="1" applyBorder="1" applyAlignment="1">
      <alignment horizontal="center" vertical="center"/>
    </xf>
    <xf numFmtId="165" fontId="4" fillId="0" borderId="52" xfId="0" applyNumberFormat="1" applyFont="1" applyFill="1" applyBorder="1"/>
    <xf numFmtId="165" fontId="4" fillId="0" borderId="36" xfId="0" applyNumberFormat="1" applyFont="1" applyFill="1" applyBorder="1"/>
    <xf numFmtId="165" fontId="4" fillId="0" borderId="53" xfId="0" applyNumberFormat="1" applyFont="1" applyFill="1" applyBorder="1"/>
    <xf numFmtId="165" fontId="4" fillId="0" borderId="16" xfId="0" applyNumberFormat="1" applyFont="1" applyFill="1" applyBorder="1"/>
    <xf numFmtId="165" fontId="4" fillId="0" borderId="51" xfId="0" applyNumberFormat="1" applyFont="1" applyFill="1" applyBorder="1"/>
    <xf numFmtId="165" fontId="4" fillId="0" borderId="34" xfId="0" applyNumberFormat="1" applyFont="1" applyFill="1" applyBorder="1"/>
    <xf numFmtId="165" fontId="4" fillId="2" borderId="26" xfId="0" applyNumberFormat="1" applyFont="1" applyFill="1" applyBorder="1"/>
    <xf numFmtId="165" fontId="4" fillId="2" borderId="5" xfId="0" applyNumberFormat="1" applyFont="1" applyFill="1" applyBorder="1"/>
    <xf numFmtId="0" fontId="5" fillId="6" borderId="55" xfId="0" applyFont="1" applyFill="1" applyBorder="1" applyAlignment="1">
      <alignment horizontal="center" vertical="center"/>
    </xf>
    <xf numFmtId="165" fontId="4" fillId="2" borderId="9" xfId="0" applyNumberFormat="1" applyFont="1" applyFill="1" applyBorder="1"/>
    <xf numFmtId="0" fontId="5" fillId="7" borderId="39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165" fontId="4" fillId="2" borderId="28" xfId="0" applyNumberFormat="1" applyFont="1" applyFill="1" applyBorder="1" applyAlignment="1">
      <alignment horizontal="right"/>
    </xf>
    <xf numFmtId="165" fontId="4" fillId="2" borderId="4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5" fillId="4" borderId="20" xfId="1" applyFont="1" applyFill="1" applyBorder="1" applyAlignment="1">
      <alignment horizontal="left"/>
    </xf>
    <xf numFmtId="0" fontId="5" fillId="0" borderId="22" xfId="1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168" fontId="4" fillId="0" borderId="37" xfId="3" applyNumberFormat="1" applyFill="1" applyBorder="1">
      <alignment horizontal="right"/>
    </xf>
    <xf numFmtId="168" fontId="4" fillId="0" borderId="15" xfId="3" applyNumberFormat="1" applyFill="1" applyBorder="1">
      <alignment horizontal="right"/>
    </xf>
    <xf numFmtId="168" fontId="4" fillId="0" borderId="38" xfId="3" applyNumberFormat="1" applyFill="1" applyBorder="1">
      <alignment horizontal="right"/>
    </xf>
    <xf numFmtId="168" fontId="4" fillId="0" borderId="10" xfId="3" applyNumberFormat="1" applyFill="1" applyBorder="1">
      <alignment horizontal="right"/>
    </xf>
    <xf numFmtId="168" fontId="4" fillId="0" borderId="40" xfId="3" applyNumberFormat="1" applyFill="1" applyBorder="1">
      <alignment horizontal="right"/>
    </xf>
    <xf numFmtId="168" fontId="4" fillId="0" borderId="14" xfId="3" applyNumberFormat="1" applyFill="1" applyBorder="1">
      <alignment horizontal="right"/>
    </xf>
    <xf numFmtId="168" fontId="4" fillId="3" borderId="38" xfId="3" applyNumberFormat="1" applyFill="1" applyBorder="1">
      <alignment horizontal="right"/>
    </xf>
    <xf numFmtId="168" fontId="4" fillId="3" borderId="10" xfId="3" applyNumberFormat="1" applyFill="1" applyBorder="1">
      <alignment horizontal="right"/>
    </xf>
    <xf numFmtId="168" fontId="4" fillId="3" borderId="40" xfId="3" applyNumberFormat="1" applyFill="1" applyBorder="1">
      <alignment horizontal="right"/>
    </xf>
    <xf numFmtId="168" fontId="4" fillId="3" borderId="14" xfId="3" applyNumberFormat="1" applyFill="1" applyBorder="1">
      <alignment horizontal="right"/>
    </xf>
    <xf numFmtId="168" fontId="4" fillId="0" borderId="39" xfId="3" applyNumberFormat="1" applyFill="1" applyBorder="1">
      <alignment horizontal="right"/>
    </xf>
    <xf numFmtId="168" fontId="4" fillId="0" borderId="12" xfId="3" applyNumberFormat="1" applyFill="1" applyBorder="1">
      <alignment horizontal="right"/>
    </xf>
    <xf numFmtId="168" fontId="4" fillId="0" borderId="30" xfId="3" applyNumberFormat="1" applyFill="1" applyBorder="1">
      <alignment horizontal="right"/>
    </xf>
    <xf numFmtId="168" fontId="4" fillId="0" borderId="1" xfId="3" applyNumberFormat="1" applyFill="1" applyBorder="1">
      <alignment horizontal="right"/>
    </xf>
    <xf numFmtId="168" fontId="4" fillId="0" borderId="11" xfId="3" applyNumberFormat="1" applyFill="1" applyBorder="1">
      <alignment horizontal="right"/>
    </xf>
    <xf numFmtId="168" fontId="4" fillId="3" borderId="15" xfId="3" applyNumberFormat="1" applyFill="1" applyBorder="1">
      <alignment horizontal="right"/>
    </xf>
    <xf numFmtId="168" fontId="4" fillId="0" borderId="43" xfId="3" applyNumberFormat="1" applyBorder="1">
      <alignment horizontal="right"/>
    </xf>
    <xf numFmtId="168" fontId="4" fillId="0" borderId="25" xfId="3" applyNumberFormat="1" applyBorder="1">
      <alignment horizontal="right"/>
    </xf>
    <xf numFmtId="168" fontId="4" fillId="4" borderId="25" xfId="3" applyNumberFormat="1" applyFill="1" applyBorder="1">
      <alignment horizontal="right"/>
    </xf>
    <xf numFmtId="168" fontId="4" fillId="0" borderId="44" xfId="3" applyNumberFormat="1" applyBorder="1">
      <alignment horizontal="right"/>
    </xf>
    <xf numFmtId="168" fontId="4" fillId="0" borderId="2" xfId="3" applyNumberFormat="1" applyBorder="1">
      <alignment horizontal="right"/>
    </xf>
    <xf numFmtId="168" fontId="4" fillId="4" borderId="2" xfId="3" applyNumberFormat="1" applyFill="1" applyBorder="1">
      <alignment horizontal="right"/>
    </xf>
    <xf numFmtId="168" fontId="4" fillId="0" borderId="45" xfId="3" applyNumberFormat="1" applyBorder="1">
      <alignment horizontal="right"/>
    </xf>
    <xf numFmtId="168" fontId="4" fillId="0" borderId="3" xfId="3" applyNumberFormat="1" applyBorder="1">
      <alignment horizontal="right"/>
    </xf>
    <xf numFmtId="168" fontId="4" fillId="4" borderId="3" xfId="3" applyNumberFormat="1" applyFill="1" applyBorder="1">
      <alignment horizontal="right"/>
    </xf>
    <xf numFmtId="168" fontId="4" fillId="0" borderId="43" xfId="3" applyNumberFormat="1" applyFill="1" applyBorder="1">
      <alignment horizontal="right"/>
    </xf>
    <xf numFmtId="168" fontId="4" fillId="0" borderId="25" xfId="3" applyNumberFormat="1" applyFill="1" applyBorder="1">
      <alignment horizontal="right"/>
    </xf>
    <xf numFmtId="168" fontId="4" fillId="0" borderId="44" xfId="3" applyNumberFormat="1" applyFill="1" applyBorder="1">
      <alignment horizontal="right"/>
    </xf>
    <xf numFmtId="168" fontId="4" fillId="0" borderId="17" xfId="3" applyNumberFormat="1" applyFill="1" applyBorder="1">
      <alignment horizontal="right"/>
    </xf>
    <xf numFmtId="168" fontId="4" fillId="0" borderId="54" xfId="3" applyNumberFormat="1" applyFill="1" applyBorder="1">
      <alignment horizontal="right"/>
    </xf>
    <xf numFmtId="168" fontId="4" fillId="0" borderId="56" xfId="3" applyNumberFormat="1" applyFill="1" applyBorder="1">
      <alignment horizontal="right"/>
    </xf>
    <xf numFmtId="168" fontId="4" fillId="0" borderId="13" xfId="3" applyNumberFormat="1" applyFill="1" applyBorder="1">
      <alignment horizontal="right"/>
    </xf>
    <xf numFmtId="168" fontId="4" fillId="0" borderId="21" xfId="3" applyNumberFormat="1" applyFill="1" applyBorder="1">
      <alignment horizontal="right"/>
    </xf>
    <xf numFmtId="168" fontId="4" fillId="0" borderId="20" xfId="3" applyNumberFormat="1" applyFill="1" applyBorder="1">
      <alignment horizontal="right"/>
    </xf>
    <xf numFmtId="168" fontId="4" fillId="0" borderId="42" xfId="3" applyNumberFormat="1" applyFill="1" applyBorder="1">
      <alignment horizontal="right"/>
    </xf>
    <xf numFmtId="168" fontId="4" fillId="0" borderId="16" xfId="3" applyNumberFormat="1" applyFill="1" applyBorder="1">
      <alignment horizontal="right"/>
    </xf>
    <xf numFmtId="168" fontId="4" fillId="0" borderId="57" xfId="3" applyNumberFormat="1" applyFill="1" applyBorder="1">
      <alignment horizontal="right"/>
    </xf>
    <xf numFmtId="168" fontId="4" fillId="0" borderId="58" xfId="3" applyNumberFormat="1" applyFill="1" applyBorder="1">
      <alignment horizontal="right"/>
    </xf>
    <xf numFmtId="168" fontId="4" fillId="0" borderId="34" xfId="3" applyNumberFormat="1" applyFill="1" applyBorder="1">
      <alignment horizontal="right"/>
    </xf>
    <xf numFmtId="168" fontId="4" fillId="0" borderId="59" xfId="3" applyNumberFormat="1" applyFill="1" applyBorder="1">
      <alignment horizontal="right"/>
    </xf>
    <xf numFmtId="0" fontId="5" fillId="6" borderId="60" xfId="0" applyFont="1" applyFill="1" applyBorder="1" applyAlignment="1">
      <alignment horizontal="center" vertical="center"/>
    </xf>
    <xf numFmtId="49" fontId="5" fillId="6" borderId="55" xfId="0" applyNumberFormat="1" applyFont="1" applyFill="1" applyBorder="1" applyAlignment="1">
      <alignment horizontal="center" vertical="center"/>
    </xf>
    <xf numFmtId="49" fontId="5" fillId="6" borderId="61" xfId="0" applyNumberFormat="1" applyFont="1" applyFill="1" applyBorder="1" applyAlignment="1">
      <alignment horizontal="center" vertical="center"/>
    </xf>
    <xf numFmtId="168" fontId="4" fillId="4" borderId="20" xfId="3" applyNumberFormat="1" applyFill="1" applyBorder="1">
      <alignment horizontal="right"/>
    </xf>
    <xf numFmtId="165" fontId="4" fillId="2" borderId="62" xfId="0" applyNumberFormat="1" applyFont="1" applyFill="1" applyBorder="1"/>
    <xf numFmtId="165" fontId="4" fillId="2" borderId="63" xfId="0" applyNumberFormat="1" applyFont="1" applyFill="1" applyBorder="1"/>
    <xf numFmtId="168" fontId="4" fillId="0" borderId="42" xfId="3" applyNumberFormat="1" applyBorder="1">
      <alignment horizontal="right"/>
    </xf>
    <xf numFmtId="168" fontId="4" fillId="0" borderId="16" xfId="3" applyNumberFormat="1" applyBorder="1">
      <alignment horizontal="right"/>
    </xf>
    <xf numFmtId="168" fontId="4" fillId="4" borderId="16" xfId="3" applyNumberFormat="1" applyFill="1" applyBorder="1">
      <alignment horizontal="right"/>
    </xf>
    <xf numFmtId="165" fontId="4" fillId="2" borderId="64" xfId="0" applyNumberFormat="1" applyFont="1" applyFill="1" applyBorder="1"/>
    <xf numFmtId="165" fontId="4" fillId="2" borderId="53" xfId="0" applyNumberFormat="1" applyFont="1" applyFill="1" applyBorder="1"/>
    <xf numFmtId="168" fontId="4" fillId="0" borderId="58" xfId="3" applyNumberFormat="1" applyBorder="1">
      <alignment horizontal="right"/>
    </xf>
    <xf numFmtId="168" fontId="4" fillId="0" borderId="59" xfId="3" applyNumberFormat="1" applyBorder="1">
      <alignment horizontal="right"/>
    </xf>
    <xf numFmtId="168" fontId="4" fillId="4" borderId="59" xfId="3" applyNumberFormat="1" applyFill="1" applyBorder="1">
      <alignment horizontal="right"/>
    </xf>
    <xf numFmtId="165" fontId="4" fillId="2" borderId="51" xfId="0" applyNumberFormat="1" applyFont="1" applyFill="1" applyBorder="1"/>
    <xf numFmtId="165" fontId="4" fillId="2" borderId="34" xfId="0" applyNumberFormat="1" applyFont="1" applyFill="1" applyBorder="1"/>
    <xf numFmtId="0" fontId="5" fillId="7" borderId="21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</cellXfs>
  <cellStyles count="4">
    <cellStyle name="Normal" xfId="0" builtinId="0"/>
    <cellStyle name="Normal_!working doc - graph1" xfId="1"/>
    <cellStyle name="Normal_!working doc - graph2" xfId="2"/>
    <cellStyle name="NumberCellStyle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AFAC"/>
      <rgbColor rgb="006A2E91"/>
      <rgbColor rgb="004E72B8"/>
      <rgbColor rgb="00E1D921"/>
      <rgbColor rgb="00B9D981"/>
      <rgbColor rgb="00B7E2E1"/>
      <rgbColor rgb="00CEEBE9"/>
      <rgbColor rgb="00A387BE"/>
      <rgbColor rgb="0000AFAC"/>
      <rgbColor rgb="006A2E91"/>
      <rgbColor rgb="004E72B8"/>
      <rgbColor rgb="00E1D921"/>
      <rgbColor rgb="00B9D981"/>
      <rgbColor rgb="00B7E2E1"/>
      <rgbColor rgb="00CEEBE9"/>
      <rgbColor rgb="00A387BE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Evolution of electricity supplied, EU-28, 2000-2018 annual data and 2013-2018 monthly cumulated data</a:t>
            </a:r>
          </a:p>
          <a:p>
            <a:pPr algn="l">
              <a:defRPr b="1"/>
            </a:pPr>
            <a:r>
              <a:rPr lang="en-US" sz="1000" b="0"/>
              <a:t>(GWh)</a:t>
            </a:r>
          </a:p>
        </c:rich>
      </c:tx>
      <c:layout>
        <c:manualLayout>
          <c:xMode val="edge"/>
          <c:yMode val="edge"/>
          <c:x val="1.111111111111111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1'!$A$6</c:f>
              <c:strCache>
                <c:ptCount val="1"/>
                <c:pt idx="0">
                  <c:v>nrg_cb_e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'Fig 1'!$B$5:$T$5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 formatCode="General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General">
                  <c:v>2007</c:v>
                </c:pt>
                <c:pt idx="8" formatCode="General">
                  <c:v>2008</c:v>
                </c:pt>
                <c:pt idx="9" formatCode="General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 formatCode="General">
                  <c:v>2014</c:v>
                </c:pt>
                <c:pt idx="15" formatCode="General">
                  <c:v>2015</c:v>
                </c:pt>
                <c:pt idx="16" formatCode="General">
                  <c:v>2016</c:v>
                </c:pt>
                <c:pt idx="17" formatCode="General">
                  <c:v>2017</c:v>
                </c:pt>
                <c:pt idx="18" formatCode="General">
                  <c:v>2018</c:v>
                </c:pt>
              </c:numCache>
            </c:numRef>
          </c:cat>
          <c:val>
            <c:numRef>
              <c:f>'Fig 1'!$B$6:$T$6</c:f>
              <c:numCache>
                <c:formatCode>#,##0_i</c:formatCode>
                <c:ptCount val="19"/>
                <c:pt idx="0">
                  <c:v>2855131.8790000002</c:v>
                </c:pt>
                <c:pt idx="1">
                  <c:v>2922099.3960000002</c:v>
                </c:pt>
                <c:pt idx="2">
                  <c:v>2945011.281</c:v>
                </c:pt>
                <c:pt idx="3">
                  <c:v>3018473.3650000002</c:v>
                </c:pt>
                <c:pt idx="4">
                  <c:v>3081377.1239999998</c:v>
                </c:pt>
                <c:pt idx="5">
                  <c:v>3120932.0829999996</c:v>
                </c:pt>
                <c:pt idx="6">
                  <c:v>3155858.713</c:v>
                </c:pt>
                <c:pt idx="7">
                  <c:v>3178973.2570000002</c:v>
                </c:pt>
                <c:pt idx="8">
                  <c:v>3195511.8750000005</c:v>
                </c:pt>
                <c:pt idx="9">
                  <c:v>3034195.0550000002</c:v>
                </c:pt>
                <c:pt idx="10">
                  <c:v>3163197.517</c:v>
                </c:pt>
                <c:pt idx="11">
                  <c:v>3109200.253</c:v>
                </c:pt>
                <c:pt idx="12">
                  <c:v>3110092.4739999999</c:v>
                </c:pt>
                <c:pt idx="13">
                  <c:v>3084313.1750000003</c:v>
                </c:pt>
                <c:pt idx="14">
                  <c:v>3011609.7609999999</c:v>
                </c:pt>
                <c:pt idx="15">
                  <c:v>3056122.7070000004</c:v>
                </c:pt>
                <c:pt idx="16">
                  <c:v>3085801.2510000002</c:v>
                </c:pt>
                <c:pt idx="17">
                  <c:v>3105555.4080000003</c:v>
                </c:pt>
                <c:pt idx="18">
                  <c:v>3111095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B-4942-BC11-A50E29DB0796}"/>
            </c:ext>
          </c:extLst>
        </c:ser>
        <c:ser>
          <c:idx val="1"/>
          <c:order val="1"/>
          <c:tx>
            <c:strRef>
              <c:f>'Fig 1'!$A$7</c:f>
              <c:strCache>
                <c:ptCount val="1"/>
                <c:pt idx="0">
                  <c:v>nrg_105m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'Fig 1'!$B$5:$T$5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 formatCode="General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General">
                  <c:v>2007</c:v>
                </c:pt>
                <c:pt idx="8" formatCode="General">
                  <c:v>2008</c:v>
                </c:pt>
                <c:pt idx="9" formatCode="General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 formatCode="General">
                  <c:v>2014</c:v>
                </c:pt>
                <c:pt idx="15" formatCode="General">
                  <c:v>2015</c:v>
                </c:pt>
                <c:pt idx="16" formatCode="General">
                  <c:v>2016</c:v>
                </c:pt>
                <c:pt idx="17" formatCode="General">
                  <c:v>2017</c:v>
                </c:pt>
                <c:pt idx="18" formatCode="General">
                  <c:v>2018</c:v>
                </c:pt>
              </c:numCache>
            </c:numRef>
          </c:cat>
          <c:val>
            <c:numRef>
              <c:f>'Fig 1'!$B$7:$T$7</c:f>
              <c:numCache>
                <c:formatCode>#,##0_i</c:formatCode>
                <c:ptCount val="19"/>
                <c:pt idx="13">
                  <c:v>2962572</c:v>
                </c:pt>
                <c:pt idx="14">
                  <c:v>2873885</c:v>
                </c:pt>
                <c:pt idx="15">
                  <c:v>2942635</c:v>
                </c:pt>
                <c:pt idx="16">
                  <c:v>2963878</c:v>
                </c:pt>
                <c:pt idx="17">
                  <c:v>3041044.7889999999</c:v>
                </c:pt>
                <c:pt idx="18">
                  <c:v>3059402.1660000007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B-4942-BC11-A50E29DB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30200"/>
        <c:axId val="581184464"/>
      </c:lineChart>
      <c:catAx>
        <c:axId val="434530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184464"/>
        <c:crosses val="autoZero"/>
        <c:auto val="1"/>
        <c:lblAlgn val="ctr"/>
        <c:lblOffset val="100"/>
        <c:noMultiLvlLbl val="0"/>
      </c:catAx>
      <c:valAx>
        <c:axId val="581184464"/>
        <c:scaling>
          <c:orientation val="minMax"/>
          <c:max val="320000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_i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53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Electricity production by source, EU-28, 2018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1.1544011544011544E-2"/>
          <c:y val="1.4897579143389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37817034688187"/>
          <c:y val="0.16716417910447762"/>
          <c:w val="0.4507878348646604"/>
          <c:h val="0.68358208955223876"/>
        </c:manualLayout>
      </c:layout>
      <c:pieChart>
        <c:varyColors val="1"/>
        <c:ser>
          <c:idx val="0"/>
          <c:order val="0"/>
          <c:tx>
            <c:strRef>
              <c:f>'Fig 2'!$B$4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rgbClr val="32AFAF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142-4DAC-82E6-35FBB4FC443B}"/>
              </c:ext>
            </c:extLst>
          </c:dPt>
          <c:dPt>
            <c:idx val="1"/>
            <c:bubble3D val="0"/>
            <c:spPr>
              <a:solidFill>
                <a:srgbClr val="32AFAF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42-4DAC-82E6-35FBB4FC443B}"/>
              </c:ext>
            </c:extLst>
          </c:dPt>
          <c:dPt>
            <c:idx val="2"/>
            <c:bubble3D val="0"/>
            <c:spPr>
              <a:solidFill>
                <a:srgbClr val="C84B96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142-4DAC-82E6-35FBB4FC443B}"/>
              </c:ext>
            </c:extLst>
          </c:dPt>
          <c:dPt>
            <c:idx val="3"/>
            <c:bubble3D val="0"/>
            <c:spPr>
              <a:solidFill>
                <a:srgbClr val="C84B96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142-4DAC-82E6-35FBB4FC443B}"/>
              </c:ext>
            </c:extLst>
          </c:dPt>
          <c:dPt>
            <c:idx val="4"/>
            <c:bubble3D val="0"/>
            <c:spPr>
              <a:solidFill>
                <a:srgbClr val="286EB4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142-4DAC-82E6-35FBB4FC443B}"/>
              </c:ext>
            </c:extLst>
          </c:dPt>
          <c:dPt>
            <c:idx val="5"/>
            <c:bubble3D val="0"/>
            <c:spPr>
              <a:solidFill>
                <a:srgbClr val="286EB4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142-4DAC-82E6-35FBB4FC443B}"/>
              </c:ext>
            </c:extLst>
          </c:dPt>
          <c:dLbls>
            <c:dLbl>
              <c:idx val="0"/>
              <c:layout>
                <c:manualLayout>
                  <c:x val="6.6544884643389606E-3"/>
                  <c:y val="-5.77236439195100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142-4DAC-82E6-35FBB4FC443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9235832529327734E-3"/>
                  <c:y val="-1.90872409605515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142-4DAC-82E6-35FBB4FC443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5203180029437934E-3"/>
                  <c:y val="-1.938966584400832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142-4DAC-82E6-35FBB4FC443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1256374441823608E-3"/>
                  <c:y val="-1.01097661299800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142-4DAC-82E6-35FBB4FC443B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8592034178644651E-3"/>
                  <c:y val="-5.04511154855643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142-4DAC-82E6-35FBB4FC443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4.172316787705118E-2"/>
                  <c:y val="-5.3510498687664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142-4DAC-82E6-35FBB4FC443B}"/>
                </c:ext>
                <c:ext xmlns:c15="http://schemas.microsoft.com/office/drawing/2012/chart" uri="{CE6537A1-D6FC-4f65-9D91-7224C49458BB}"/>
              </c:extLst>
            </c:dLbl>
            <c:numFmt formatCode="0.0_i%" sourceLinked="0"/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'Fig 2'!$C$3:$H$3</c:f>
              <c:strCache>
                <c:ptCount val="6"/>
                <c:pt idx="0">
                  <c:v>Conventional thermal</c:v>
                </c:pt>
                <c:pt idx="1">
                  <c:v>Nuclear</c:v>
                </c:pt>
                <c:pt idx="2">
                  <c:v>Wind</c:v>
                </c:pt>
                <c:pt idx="3">
                  <c:v>Hydro</c:v>
                </c:pt>
                <c:pt idx="4">
                  <c:v>Solar</c:v>
                </c:pt>
                <c:pt idx="5">
                  <c:v>Geothermal &amp; others</c:v>
                </c:pt>
              </c:strCache>
            </c:strRef>
          </c:cat>
          <c:val>
            <c:numRef>
              <c:f>'Fig 2'!$C$4:$H$4</c:f>
              <c:numCache>
                <c:formatCode>0.0</c:formatCode>
                <c:ptCount val="6"/>
                <c:pt idx="0">
                  <c:v>45.943489481246367</c:v>
                </c:pt>
                <c:pt idx="1">
                  <c:v>25.534903736239656</c:v>
                </c:pt>
                <c:pt idx="2">
                  <c:v>12.24500258331528</c:v>
                </c:pt>
                <c:pt idx="3">
                  <c:v>11.833946981833416</c:v>
                </c:pt>
                <c:pt idx="4">
                  <c:v>4.0034344509640167</c:v>
                </c:pt>
                <c:pt idx="5">
                  <c:v>0.43922309212809429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42-4DAC-82E6-35FBB4FC443B}"/>
            </c:ext>
          </c:extLst>
        </c:ser>
        <c:ser>
          <c:idx val="1"/>
          <c:order val="1"/>
          <c:tx>
            <c:strRef>
              <c:f>'Fig 2'!$B$8</c:f>
              <c:strCache>
                <c:ptCount val="1"/>
              </c:strCache>
            </c:strRef>
          </c:tx>
          <c:spPr>
            <a:solidFill>
              <a:srgbClr val="6A2E91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AFA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142-4DAC-82E6-35FBB4FC443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142-4DAC-82E6-35FBB4FC443B}"/>
              </c:ext>
            </c:extLst>
          </c:dPt>
          <c:dPt>
            <c:idx val="2"/>
            <c:bubble3D val="0"/>
            <c:spPr>
              <a:solidFill>
                <a:srgbClr val="4E72B8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142-4DAC-82E6-35FBB4FC443B}"/>
              </c:ext>
            </c:extLst>
          </c:dPt>
          <c:dPt>
            <c:idx val="3"/>
            <c:bubble3D val="0"/>
            <c:spPr>
              <a:solidFill>
                <a:srgbClr val="E1D921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142-4DAC-82E6-35FBB4FC443B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6142-4DAC-82E6-35FBB4FC44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'Fig 2'!$C$3:$H$3</c:f>
              <c:strCache>
                <c:ptCount val="6"/>
                <c:pt idx="0">
                  <c:v>Conventional thermal</c:v>
                </c:pt>
                <c:pt idx="1">
                  <c:v>Nuclear</c:v>
                </c:pt>
                <c:pt idx="2">
                  <c:v>Wind</c:v>
                </c:pt>
                <c:pt idx="3">
                  <c:v>Hydro</c:v>
                </c:pt>
                <c:pt idx="4">
                  <c:v>Solar</c:v>
                </c:pt>
                <c:pt idx="5">
                  <c:v>Geothermal &amp; others</c:v>
                </c:pt>
              </c:strCache>
            </c:strRef>
          </c:cat>
          <c:val>
            <c:numRef>
              <c:f>'Fig 2'!$C$8:$F$8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142-4DAC-82E6-35FBB4F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7.4988126484189482E-2"/>
          <c:y val="0.87034536250251038"/>
          <c:w val="0.832707502471282"/>
          <c:h val="0.108546458077964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noFill/>
    <a:ln w="100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Breakdown of electricity production by source, 2018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4.3466449334419992E-3"/>
          <c:y val="1.1371712864250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09380771847958E-2"/>
          <c:y val="0.13425431897602827"/>
          <c:w val="0.94097331583552057"/>
          <c:h val="0.66682529578586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3'!$A$3</c:f>
              <c:strCache>
                <c:ptCount val="1"/>
                <c:pt idx="0">
                  <c:v>Conventional thermal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8A70-4459-878A-4C52FD78C57D}"/>
              </c:ext>
            </c:extLst>
          </c:dPt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8A70-4459-878A-4C52FD78C57D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A70-4459-878A-4C52FD78C57D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A70-4459-878A-4C52FD78C57D}"/>
              </c:ext>
            </c:extLst>
          </c:dPt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3'!$B$3:$AS$3</c:f>
              <c:numCache>
                <c:formatCode>0.0</c:formatCode>
                <c:ptCount val="44"/>
                <c:pt idx="0">
                  <c:v>45.943489481246367</c:v>
                </c:pt>
                <c:pt idx="1">
                  <c:v>43.647711392943336</c:v>
                </c:pt>
                <c:pt idx="3">
                  <c:v>93.870304277874112</c:v>
                </c:pt>
                <c:pt idx="4">
                  <c:v>91.422777930260054</c:v>
                </c:pt>
                <c:pt idx="5">
                  <c:v>90.89662242811103</c:v>
                </c:pt>
                <c:pt idx="6">
                  <c:v>90.175563364515099</c:v>
                </c:pt>
                <c:pt idx="7">
                  <c:v>83.917236334686677</c:v>
                </c:pt>
                <c:pt idx="8">
                  <c:v>68.633337283326441</c:v>
                </c:pt>
                <c:pt idx="9">
                  <c:v>68.287367359667485</c:v>
                </c:pt>
                <c:pt idx="10">
                  <c:v>66.032672694962073</c:v>
                </c:pt>
                <c:pt idx="11">
                  <c:v>60.953846153846158</c:v>
                </c:pt>
                <c:pt idx="12">
                  <c:v>58.612060344262481</c:v>
                </c:pt>
                <c:pt idx="13">
                  <c:v>56.979140323342229</c:v>
                </c:pt>
                <c:pt idx="14">
                  <c:v>56.040199691390882</c:v>
                </c:pt>
                <c:pt idx="15">
                  <c:v>53.175518636481023</c:v>
                </c:pt>
                <c:pt idx="16">
                  <c:v>48.627436060616837</c:v>
                </c:pt>
                <c:pt idx="17">
                  <c:v>46.358949766215076</c:v>
                </c:pt>
                <c:pt idx="18">
                  <c:v>45.343525598877228</c:v>
                </c:pt>
                <c:pt idx="19">
                  <c:v>43.478709080621122</c:v>
                </c:pt>
                <c:pt idx="20">
                  <c:v>42.166367563704107</c:v>
                </c:pt>
                <c:pt idx="21">
                  <c:v>39.192465245960939</c:v>
                </c:pt>
                <c:pt idx="22">
                  <c:v>38.505159905997758</c:v>
                </c:pt>
                <c:pt idx="23">
                  <c:v>31.347953538404443</c:v>
                </c:pt>
                <c:pt idx="24">
                  <c:v>30.770674185341335</c:v>
                </c:pt>
                <c:pt idx="25">
                  <c:v>25.221835980390157</c:v>
                </c:pt>
                <c:pt idx="26">
                  <c:v>24.929569210074952</c:v>
                </c:pt>
                <c:pt idx="27">
                  <c:v>22.878104313361725</c:v>
                </c:pt>
                <c:pt idx="28">
                  <c:v>21.3931419185149</c:v>
                </c:pt>
                <c:pt idx="29">
                  <c:v>9.7802839497653693</c:v>
                </c:pt>
                <c:pt idx="30">
                  <c:v>9.3943139569286949</c:v>
                </c:pt>
                <c:pt idx="32">
                  <c:v>2.3543706611235415</c:v>
                </c:pt>
                <c:pt idx="34">
                  <c:v>67.461216416565534</c:v>
                </c:pt>
                <c:pt idx="35">
                  <c:v>67.038291503583309</c:v>
                </c:pt>
                <c:pt idx="36">
                  <c:v>63.591119918458581</c:v>
                </c:pt>
                <c:pt idx="37">
                  <c:v>38.578680203045685</c:v>
                </c:pt>
                <c:pt idx="38">
                  <c:v>0</c:v>
                </c:pt>
                <c:pt idx="40">
                  <c:v>53.362798465083372</c:v>
                </c:pt>
                <c:pt idx="42">
                  <c:v>38.24086501438024</c:v>
                </c:pt>
                <c:pt idx="43">
                  <c:v>17.40872175806852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A70-4459-878A-4C52FD78C57D}"/>
            </c:ext>
          </c:extLst>
        </c:ser>
        <c:ser>
          <c:idx val="1"/>
          <c:order val="1"/>
          <c:tx>
            <c:strRef>
              <c:f>'Fig 3'!$A$4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32AFAF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A70-4459-878A-4C52FD78C57D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8A70-4459-878A-4C52FD78C57D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A70-4459-878A-4C52FD78C57D}"/>
              </c:ext>
            </c:extLst>
          </c:dPt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3'!$B$4:$AS$4</c:f>
              <c:numCache>
                <c:formatCode>0.0</c:formatCode>
                <c:ptCount val="44"/>
                <c:pt idx="0">
                  <c:v>25.534903736239656</c:v>
                </c:pt>
                <c:pt idx="1">
                  <c:v>26.999338714981825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2.9438744020274976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34.471439559913087</c:v>
                </c:pt>
                <c:pt idx="13">
                  <c:v>18.620759629908449</c:v>
                </c:pt>
                <c:pt idx="14">
                  <c:v>12.639763776866388</c:v>
                </c:pt>
                <c:pt idx="15">
                  <c:v>0</c:v>
                </c:pt>
                <c:pt idx="16">
                  <c:v>0</c:v>
                </c:pt>
                <c:pt idx="17">
                  <c:v>36.662270710945933</c:v>
                </c:pt>
                <c:pt idx="18">
                  <c:v>49.931840058912506</c:v>
                </c:pt>
                <c:pt idx="19">
                  <c:v>39.004063826935393</c:v>
                </c:pt>
                <c:pt idx="20">
                  <c:v>20.404702562528236</c:v>
                </c:pt>
                <c:pt idx="21">
                  <c:v>32.46634112522554</c:v>
                </c:pt>
                <c:pt idx="22">
                  <c:v>17.783794829876367</c:v>
                </c:pt>
                <c:pt idx="23">
                  <c:v>0</c:v>
                </c:pt>
                <c:pt idx="24">
                  <c:v>35.918704308368596</c:v>
                </c:pt>
                <c:pt idx="25">
                  <c:v>0</c:v>
                </c:pt>
                <c:pt idx="26">
                  <c:v>0</c:v>
                </c:pt>
                <c:pt idx="27">
                  <c:v>58.215625922334191</c:v>
                </c:pt>
                <c:pt idx="28">
                  <c:v>0</c:v>
                </c:pt>
                <c:pt idx="29">
                  <c:v>71.263976272234189</c:v>
                </c:pt>
                <c:pt idx="30">
                  <c:v>41.570766024832054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53.056247937261311</c:v>
                </c:pt>
                <c:pt idx="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A70-4459-878A-4C52FD78C57D}"/>
            </c:ext>
          </c:extLst>
        </c:ser>
        <c:ser>
          <c:idx val="2"/>
          <c:order val="2"/>
          <c:tx>
            <c:strRef>
              <c:f>'Fig 3'!$A$5</c:f>
              <c:strCache>
                <c:ptCount val="1"/>
                <c:pt idx="0">
                  <c:v>Hydro 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8A70-4459-878A-4C52FD78C57D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8A70-4459-878A-4C52FD78C57D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8A70-4459-878A-4C52FD78C57D}"/>
              </c:ext>
            </c:extLst>
          </c:dPt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3'!$B$5:$AS$5</c:f>
              <c:numCache>
                <c:formatCode>0.0</c:formatCode>
                <c:ptCount val="44"/>
                <c:pt idx="0">
                  <c:v>11.833946981833416</c:v>
                </c:pt>
                <c:pt idx="1">
                  <c:v>11.866379934234979</c:v>
                </c:pt>
                <c:pt idx="3">
                  <c:v>0.16798744487681214</c:v>
                </c:pt>
                <c:pt idx="4">
                  <c:v>0</c:v>
                </c:pt>
                <c:pt idx="5">
                  <c:v>0</c:v>
                </c:pt>
                <c:pt idx="6">
                  <c:v>1.5271832909897372</c:v>
                </c:pt>
                <c:pt idx="7">
                  <c:v>7.6409553465146163E-2</c:v>
                </c:pt>
                <c:pt idx="8">
                  <c:v>11.442589748803506</c:v>
                </c:pt>
                <c:pt idx="9">
                  <c:v>3.1536945278322617</c:v>
                </c:pt>
                <c:pt idx="10">
                  <c:v>17.583519487285628</c:v>
                </c:pt>
                <c:pt idx="11">
                  <c:v>37.200000000000003</c:v>
                </c:pt>
                <c:pt idx="12">
                  <c:v>3.2331703344297127</c:v>
                </c:pt>
                <c:pt idx="13">
                  <c:v>2.4194230112104802</c:v>
                </c:pt>
                <c:pt idx="14">
                  <c:v>3.5050521265301851</c:v>
                </c:pt>
                <c:pt idx="15">
                  <c:v>23.222863045536712</c:v>
                </c:pt>
                <c:pt idx="16">
                  <c:v>5.1587664006976855E-2</c:v>
                </c:pt>
                <c:pt idx="17">
                  <c:v>11.245653998321545</c:v>
                </c:pt>
                <c:pt idx="18">
                  <c:v>0.72558950575899828</c:v>
                </c:pt>
                <c:pt idx="19">
                  <c:v>1.7905013393058322</c:v>
                </c:pt>
                <c:pt idx="20">
                  <c:v>13.821377939781948</c:v>
                </c:pt>
                <c:pt idx="21">
                  <c:v>19.516400129722982</c:v>
                </c:pt>
                <c:pt idx="22">
                  <c:v>30.061986989543954</c:v>
                </c:pt>
                <c:pt idx="23">
                  <c:v>57.943754554355799</c:v>
                </c:pt>
                <c:pt idx="24">
                  <c:v>31.608654239847102</c:v>
                </c:pt>
                <c:pt idx="25">
                  <c:v>29.552275379779747</c:v>
                </c:pt>
                <c:pt idx="26">
                  <c:v>56.744241367356921</c:v>
                </c:pt>
                <c:pt idx="27">
                  <c:v>16.182485137243326</c:v>
                </c:pt>
                <c:pt idx="28">
                  <c:v>61.266214659410146</c:v>
                </c:pt>
                <c:pt idx="29">
                  <c:v>12.453927423108711</c:v>
                </c:pt>
                <c:pt idx="30">
                  <c:v>38.523421442941711</c:v>
                </c:pt>
                <c:pt idx="32">
                  <c:v>95.006195878929304</c:v>
                </c:pt>
                <c:pt idx="34">
                  <c:v>20.694419765576068</c:v>
                </c:pt>
                <c:pt idx="35">
                  <c:v>32.499104882565518</c:v>
                </c:pt>
                <c:pt idx="36">
                  <c:v>34.100423234383911</c:v>
                </c:pt>
                <c:pt idx="37">
                  <c:v>57.093240716003201</c:v>
                </c:pt>
                <c:pt idx="38">
                  <c:v>100</c:v>
                </c:pt>
                <c:pt idx="40">
                  <c:v>46.339058014159953</c:v>
                </c:pt>
                <c:pt idx="42">
                  <c:v>7.493564255292398</c:v>
                </c:pt>
                <c:pt idx="43">
                  <c:v>81.897975340852398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A70-4459-878A-4C52FD78C57D}"/>
            </c:ext>
          </c:extLst>
        </c:ser>
        <c:ser>
          <c:idx val="3"/>
          <c:order val="3"/>
          <c:tx>
            <c:strRef>
              <c:f>'Fig 3'!$A$6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C84B96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8A70-4459-878A-4C52FD78C57D}"/>
              </c:ext>
            </c:extLst>
          </c:dPt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8A70-4459-878A-4C52FD78C57D}"/>
              </c:ext>
            </c:extLst>
          </c:dPt>
          <c:dPt>
            <c:idx val="1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8A70-4459-878A-4C52FD78C57D}"/>
              </c:ext>
            </c:extLst>
          </c:dPt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3'!$B$6:$AS$6</c:f>
              <c:numCache>
                <c:formatCode>0.0</c:formatCode>
                <c:ptCount val="44"/>
                <c:pt idx="0">
                  <c:v>12.24500258331528</c:v>
                </c:pt>
                <c:pt idx="1">
                  <c:v>12.162754852503467</c:v>
                </c:pt>
                <c:pt idx="3">
                  <c:v>5.9617082772490644</c:v>
                </c:pt>
                <c:pt idx="4">
                  <c:v>4.6046563565455427</c:v>
                </c:pt>
                <c:pt idx="5">
                  <c:v>0</c:v>
                </c:pt>
                <c:pt idx="6">
                  <c:v>8.1035876869364341</c:v>
                </c:pt>
                <c:pt idx="7">
                  <c:v>10.909684965099181</c:v>
                </c:pt>
                <c:pt idx="8">
                  <c:v>12.42435531448305</c:v>
                </c:pt>
                <c:pt idx="9">
                  <c:v>28.558934691929359</c:v>
                </c:pt>
                <c:pt idx="10">
                  <c:v>6.1798354232534241</c:v>
                </c:pt>
                <c:pt idx="11">
                  <c:v>1.8461538461538463</c:v>
                </c:pt>
                <c:pt idx="12">
                  <c:v>0.73281369973050448</c:v>
                </c:pt>
                <c:pt idx="13">
                  <c:v>17.929530751713774</c:v>
                </c:pt>
                <c:pt idx="14">
                  <c:v>19.617708342571341</c:v>
                </c:pt>
                <c:pt idx="15">
                  <c:v>21.571834380649051</c:v>
                </c:pt>
                <c:pt idx="16">
                  <c:v>48.027793825852633</c:v>
                </c:pt>
                <c:pt idx="17">
                  <c:v>3.1794748831075408</c:v>
                </c:pt>
                <c:pt idx="18">
                  <c:v>1.9812046966644803</c:v>
                </c:pt>
                <c:pt idx="19">
                  <c:v>10.370037010881891</c:v>
                </c:pt>
                <c:pt idx="20">
                  <c:v>18.958509673325079</c:v>
                </c:pt>
                <c:pt idx="21">
                  <c:v>8.6927923862470031</c:v>
                </c:pt>
                <c:pt idx="22">
                  <c:v>10.662102789414529</c:v>
                </c:pt>
                <c:pt idx="23">
                  <c:v>10.186338214948998</c:v>
                </c:pt>
                <c:pt idx="24">
                  <c:v>3.9386940311251034E-2</c:v>
                </c:pt>
                <c:pt idx="25">
                  <c:v>35.699751342639786</c:v>
                </c:pt>
                <c:pt idx="26">
                  <c:v>8.9301054684079038</c:v>
                </c:pt>
                <c:pt idx="27">
                  <c:v>2.1081924358055403E-2</c:v>
                </c:pt>
                <c:pt idx="28">
                  <c:v>12.181284534533839</c:v>
                </c:pt>
                <c:pt idx="29">
                  <c:v>4.7371200981541257</c:v>
                </c:pt>
                <c:pt idx="30">
                  <c:v>10.511498575297566</c:v>
                </c:pt>
                <c:pt idx="32">
                  <c:v>2.6394334599471754</c:v>
                </c:pt>
                <c:pt idx="34">
                  <c:v>6.8534016590518654</c:v>
                </c:pt>
                <c:pt idx="35">
                  <c:v>0.4268272923618403</c:v>
                </c:pt>
                <c:pt idx="36">
                  <c:v>1.8705407038327844</c:v>
                </c:pt>
                <c:pt idx="37">
                  <c:v>4.3280790809511087</c:v>
                </c:pt>
                <c:pt idx="38">
                  <c:v>0</c:v>
                </c:pt>
                <c:pt idx="40">
                  <c:v>0.29814352075668316</c:v>
                </c:pt>
                <c:pt idx="42">
                  <c:v>0.74550912319854157</c:v>
                </c:pt>
                <c:pt idx="43">
                  <c:v>0.69330290107909509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A70-4459-878A-4C52FD78C57D}"/>
            </c:ext>
          </c:extLst>
        </c:ser>
        <c:ser>
          <c:idx val="4"/>
          <c:order val="4"/>
          <c:tx>
            <c:strRef>
              <c:f>'Fig 3'!$A$7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3'!$B$7:$AS$7</c:f>
              <c:numCache>
                <c:formatCode>0.0</c:formatCode>
                <c:ptCount val="44"/>
                <c:pt idx="0">
                  <c:v>4.0034344509640167</c:v>
                </c:pt>
                <c:pt idx="1">
                  <c:v>4.7128484011393557</c:v>
                </c:pt>
                <c:pt idx="3">
                  <c:v>0</c:v>
                </c:pt>
                <c:pt idx="4">
                  <c:v>3.9725657131944021</c:v>
                </c:pt>
                <c:pt idx="5">
                  <c:v>0</c:v>
                </c:pt>
                <c:pt idx="6">
                  <c:v>0.19366565755873758</c:v>
                </c:pt>
                <c:pt idx="7">
                  <c:v>2.1527947447215015</c:v>
                </c:pt>
                <c:pt idx="8">
                  <c:v>7.4780449502118431</c:v>
                </c:pt>
                <c:pt idx="9">
                  <c:v>0</c:v>
                </c:pt>
                <c:pt idx="10">
                  <c:v>8.1671032066059084</c:v>
                </c:pt>
                <c:pt idx="11">
                  <c:v>0</c:v>
                </c:pt>
                <c:pt idx="12">
                  <c:v>2.8275126227577623</c:v>
                </c:pt>
                <c:pt idx="13">
                  <c:v>4.0511456536569801</c:v>
                </c:pt>
                <c:pt idx="14">
                  <c:v>8.0769540365264216</c:v>
                </c:pt>
                <c:pt idx="15">
                  <c:v>1.6768528880089524</c:v>
                </c:pt>
                <c:pt idx="16">
                  <c:v>3.2930304060366233</c:v>
                </c:pt>
                <c:pt idx="17">
                  <c:v>2.5008991727610597</c:v>
                </c:pt>
                <c:pt idx="18">
                  <c:v>1.9975140066956238</c:v>
                </c:pt>
                <c:pt idx="19">
                  <c:v>5.0409777319067084</c:v>
                </c:pt>
                <c:pt idx="20">
                  <c:v>4.6490441758470382</c:v>
                </c:pt>
                <c:pt idx="21">
                  <c:v>0.13200111284353919</c:v>
                </c:pt>
                <c:pt idx="22">
                  <c:v>2.9869554851673987</c:v>
                </c:pt>
                <c:pt idx="23">
                  <c:v>0.52195369229074851</c:v>
                </c:pt>
                <c:pt idx="24">
                  <c:v>1.6625803261317167</c:v>
                </c:pt>
                <c:pt idx="25">
                  <c:v>2.5137169955656367</c:v>
                </c:pt>
                <c:pt idx="26">
                  <c:v>0</c:v>
                </c:pt>
                <c:pt idx="27">
                  <c:v>2.4708015347640933</c:v>
                </c:pt>
                <c:pt idx="28">
                  <c:v>5.1593588875410994</c:v>
                </c:pt>
                <c:pt idx="29">
                  <c:v>1.7494518796072087</c:v>
                </c:pt>
                <c:pt idx="30">
                  <c:v>0</c:v>
                </c:pt>
                <c:pt idx="32">
                  <c:v>0</c:v>
                </c:pt>
                <c:pt idx="34">
                  <c:v>2.5786153634181184</c:v>
                </c:pt>
                <c:pt idx="35">
                  <c:v>3.5776321489293793E-2</c:v>
                </c:pt>
                <c:pt idx="36">
                  <c:v>0.43791614332471884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0.46381366986751327</c:v>
                </c:pt>
                <c:pt idx="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A70-4459-878A-4C52FD78C57D}"/>
            </c:ext>
          </c:extLst>
        </c:ser>
        <c:ser>
          <c:idx val="5"/>
          <c:order val="5"/>
          <c:tx>
            <c:strRef>
              <c:f>'Fig 3'!$A$8</c:f>
              <c:strCache>
                <c:ptCount val="1"/>
                <c:pt idx="0">
                  <c:v>Geothermal &amp; others</c:v>
                </c:pt>
              </c:strCache>
            </c:strRef>
          </c:tx>
          <c:spPr>
            <a:solidFill>
              <a:srgbClr val="286EB4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 3'!$B$2:$AS$2</c:f>
              <c:strCache>
                <c:ptCount val="44"/>
                <c:pt idx="0">
                  <c:v>EU-28</c:v>
                </c:pt>
                <c:pt idx="1">
                  <c:v>EA-19</c:v>
                </c:pt>
                <c:pt idx="3">
                  <c:v>EE</c:v>
                </c:pt>
                <c:pt idx="4">
                  <c:v>CY</c:v>
                </c:pt>
                <c:pt idx="5">
                  <c:v>MT</c:v>
                </c:pt>
                <c:pt idx="6">
                  <c:v>PL</c:v>
                </c:pt>
                <c:pt idx="7">
                  <c:v>NL</c:v>
                </c:pt>
                <c:pt idx="8">
                  <c:v>EL</c:v>
                </c:pt>
                <c:pt idx="9">
                  <c:v>IE</c:v>
                </c:pt>
                <c:pt idx="10">
                  <c:v>IT</c:v>
                </c:pt>
                <c:pt idx="11">
                  <c:v>LV</c:v>
                </c:pt>
                <c:pt idx="12">
                  <c:v>CZ</c:v>
                </c:pt>
                <c:pt idx="13">
                  <c:v>UK</c:v>
                </c:pt>
                <c:pt idx="14">
                  <c:v>DE</c:v>
                </c:pt>
                <c:pt idx="15">
                  <c:v>PT</c:v>
                </c:pt>
                <c:pt idx="16">
                  <c:v>DK</c:v>
                </c:pt>
                <c:pt idx="17">
                  <c:v>BG</c:v>
                </c:pt>
                <c:pt idx="18">
                  <c:v>HU</c:v>
                </c:pt>
                <c:pt idx="19">
                  <c:v>BE</c:v>
                </c:pt>
                <c:pt idx="20">
                  <c:v>ES</c:v>
                </c:pt>
                <c:pt idx="21">
                  <c:v>FI</c:v>
                </c:pt>
                <c:pt idx="22">
                  <c:v>RO</c:v>
                </c:pt>
                <c:pt idx="23">
                  <c:v>HR</c:v>
                </c:pt>
                <c:pt idx="24">
                  <c:v>SI</c:v>
                </c:pt>
                <c:pt idx="25">
                  <c:v>LT</c:v>
                </c:pt>
                <c:pt idx="26">
                  <c:v>AT</c:v>
                </c:pt>
                <c:pt idx="27">
                  <c:v>SK</c:v>
                </c:pt>
                <c:pt idx="28">
                  <c:v>LU</c:v>
                </c:pt>
                <c:pt idx="29">
                  <c:v>FR</c:v>
                </c:pt>
                <c:pt idx="30">
                  <c:v>SE</c:v>
                </c:pt>
                <c:pt idx="32">
                  <c:v>NO</c:v>
                </c:pt>
                <c:pt idx="34">
                  <c:v>TR</c:v>
                </c:pt>
                <c:pt idx="35">
                  <c:v>RS</c:v>
                </c:pt>
                <c:pt idx="36">
                  <c:v>MK</c:v>
                </c:pt>
                <c:pt idx="37">
                  <c:v>ME</c:v>
                </c:pt>
                <c:pt idx="38">
                  <c:v>AL</c:v>
                </c:pt>
                <c:pt idx="40">
                  <c:v>BA</c:v>
                </c:pt>
                <c:pt idx="42">
                  <c:v>UA</c:v>
                </c:pt>
                <c:pt idx="43">
                  <c:v>GE</c:v>
                </c:pt>
              </c:strCache>
            </c:strRef>
          </c:cat>
          <c:val>
            <c:numRef>
              <c:f>'Fig 3'!$B$8:$AS$8</c:f>
              <c:numCache>
                <c:formatCode>0.0</c:formatCode>
                <c:ptCount val="44"/>
                <c:pt idx="0">
                  <c:v>0.4392227664012669</c:v>
                </c:pt>
                <c:pt idx="1">
                  <c:v>0.61096670419703969</c:v>
                </c:pt>
                <c:pt idx="3">
                  <c:v>1.1546319456101628E-14</c:v>
                </c:pt>
                <c:pt idx="4">
                  <c:v>0</c:v>
                </c:pt>
                <c:pt idx="5">
                  <c:v>9.10337757188897</c:v>
                </c:pt>
                <c:pt idx="6">
                  <c:v>-7.2442052356791464E-15</c:v>
                </c:pt>
                <c:pt idx="7">
                  <c:v>0</c:v>
                </c:pt>
                <c:pt idx="8">
                  <c:v>2.1672703175160457E-2</c:v>
                </c:pt>
                <c:pt idx="9">
                  <c:v>3.420570894974162E-6</c:v>
                </c:pt>
                <c:pt idx="10">
                  <c:v>2.0368691878929663</c:v>
                </c:pt>
                <c:pt idx="11">
                  <c:v>-6.6613381477509392E-15</c:v>
                </c:pt>
                <c:pt idx="12">
                  <c:v>0.12300343890645271</c:v>
                </c:pt>
                <c:pt idx="13">
                  <c:v>6.3016808926619206E-7</c:v>
                </c:pt>
                <c:pt idx="14">
                  <c:v>0.12032202611478304</c:v>
                </c:pt>
                <c:pt idx="15">
                  <c:v>0.35293104932426145</c:v>
                </c:pt>
                <c:pt idx="16">
                  <c:v>1.5204348693265146E-4</c:v>
                </c:pt>
                <c:pt idx="17">
                  <c:v>5.2751468648845279E-2</c:v>
                </c:pt>
                <c:pt idx="18">
                  <c:v>2.0326133091162824E-2</c:v>
                </c:pt>
                <c:pt idx="19">
                  <c:v>0.31571101034905258</c:v>
                </c:pt>
                <c:pt idx="20">
                  <c:v>-1.9151864059097079E-6</c:v>
                </c:pt>
                <c:pt idx="21">
                  <c:v>-3.0808688933348094E-15</c:v>
                </c:pt>
                <c:pt idx="22">
                  <c:v>-9.7699626167013776E-15</c:v>
                </c:pt>
                <c:pt idx="23">
                  <c:v>1.4765966227514582E-14</c:v>
                </c:pt>
                <c:pt idx="24">
                  <c:v>0</c:v>
                </c:pt>
                <c:pt idx="25">
                  <c:v>7.0124203016246804</c:v>
                </c:pt>
                <c:pt idx="26">
                  <c:v>9.3960839541602166</c:v>
                </c:pt>
                <c:pt idx="27">
                  <c:v>0.23190116793861737</c:v>
                </c:pt>
                <c:pt idx="28">
                  <c:v>1.5987211554602254E-14</c:v>
                </c:pt>
                <c:pt idx="29">
                  <c:v>1.5240377130403937E-2</c:v>
                </c:pt>
                <c:pt idx="30">
                  <c:v>-2.8421709430404007E-14</c:v>
                </c:pt>
                <c:pt idx="32">
                  <c:v>-1.9095836023552692E-14</c:v>
                </c:pt>
                <c:pt idx="34">
                  <c:v>2.4123467953884137</c:v>
                </c:pt>
                <c:pt idx="35">
                  <c:v>3.8115344214162405E-14</c:v>
                </c:pt>
                <c:pt idx="36">
                  <c:v>4.9960036108132044E-15</c:v>
                </c:pt>
                <c:pt idx="37">
                  <c:v>4.4408920985006262E-15</c:v>
                </c:pt>
                <c:pt idx="38">
                  <c:v>0</c:v>
                </c:pt>
                <c:pt idx="40">
                  <c:v>-8.4376949871511897E-15</c:v>
                </c:pt>
                <c:pt idx="42">
                  <c:v>-4.4408920985006262E-15</c:v>
                </c:pt>
                <c:pt idx="43">
                  <c:v>-1.609823385706477E-14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A70-4459-878A-4C52FD78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177408"/>
        <c:axId val="581177800"/>
      </c:barChart>
      <c:catAx>
        <c:axId val="5811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81177800"/>
        <c:crosses val="autoZero"/>
        <c:auto val="1"/>
        <c:lblAlgn val="ctr"/>
        <c:lblOffset val="100"/>
        <c:tickLblSkip val="1"/>
        <c:noMultiLvlLbl val="0"/>
      </c:catAx>
      <c:valAx>
        <c:axId val="5811778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1177408"/>
        <c:crosses val="autoZero"/>
        <c:crossBetween val="between"/>
      </c:valAx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100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85725</xdr:rowOff>
    </xdr:from>
    <xdr:to>
      <xdr:col>15</xdr:col>
      <xdr:colOff>123825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0F1B4B3-77C5-415F-9F28-F13A6D0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9</xdr:row>
      <xdr:rowOff>19050</xdr:rowOff>
    </xdr:from>
    <xdr:to>
      <xdr:col>8</xdr:col>
      <xdr:colOff>333375</xdr:colOff>
      <xdr:row>33</xdr:row>
      <xdr:rowOff>19050</xdr:rowOff>
    </xdr:to>
    <xdr:graphicFrame macro="">
      <xdr:nvGraphicFramePr>
        <xdr:cNvPr id="2282" name="Chart 1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1095374</xdr:colOff>
      <xdr:row>15</xdr:row>
      <xdr:rowOff>57148</xdr:rowOff>
    </xdr:from>
    <xdr:to>
      <xdr:col>23</xdr:col>
      <xdr:colOff>304800</xdr:colOff>
      <xdr:row>42</xdr:row>
      <xdr:rowOff>19050</xdr:rowOff>
    </xdr:to>
    <xdr:graphicFrame macro="">
      <xdr:nvGraphicFramePr>
        <xdr:cNvPr id="5354" name="Chart 1">
          <a:extLst>
            <a:ext uri="{FF2B5EF4-FFF2-40B4-BE49-F238E27FC236}">
              <a16:creationId xmlns="" xmlns:a16="http://schemas.microsoft.com/office/drawing/2014/main" id="{00000000-0008-0000-0300-0000E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id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5:T55"/>
  <sheetViews>
    <sheetView showGridLines="0" tabSelected="1" topLeftCell="A7" zoomScaleNormal="100" workbookViewId="0">
      <selection activeCell="U20" sqref="U20"/>
    </sheetView>
  </sheetViews>
  <sheetFormatPr defaultRowHeight="12" x14ac:dyDescent="0.2"/>
  <cols>
    <col min="1" max="1" width="9.7109375" style="2" customWidth="1"/>
    <col min="2" max="19" width="9.42578125" style="2" customWidth="1"/>
    <col min="20" max="16384" width="9.140625" style="2"/>
  </cols>
  <sheetData>
    <row r="5" spans="1:20" ht="15" customHeight="1" x14ac:dyDescent="0.2">
      <c r="A5" s="6"/>
      <c r="B5" s="46">
        <v>2000</v>
      </c>
      <c r="C5" s="5">
        <v>2001</v>
      </c>
      <c r="D5" s="5">
        <v>2002</v>
      </c>
      <c r="E5" s="6">
        <v>2003</v>
      </c>
      <c r="F5" s="5">
        <v>2004</v>
      </c>
      <c r="G5" s="5">
        <v>2005</v>
      </c>
      <c r="H5" s="5">
        <v>2006</v>
      </c>
      <c r="I5" s="6">
        <v>2007</v>
      </c>
      <c r="J5" s="6">
        <v>2008</v>
      </c>
      <c r="K5" s="6">
        <v>2009</v>
      </c>
      <c r="L5" s="7">
        <v>2010</v>
      </c>
      <c r="M5" s="7">
        <v>2011</v>
      </c>
      <c r="N5" s="7">
        <v>2012</v>
      </c>
      <c r="O5" s="7">
        <v>2013</v>
      </c>
      <c r="P5" s="6">
        <v>2014</v>
      </c>
      <c r="Q5" s="6">
        <v>2015</v>
      </c>
      <c r="R5" s="6">
        <v>2016</v>
      </c>
      <c r="S5" s="6">
        <v>2017</v>
      </c>
      <c r="T5" s="6">
        <v>2018</v>
      </c>
    </row>
    <row r="6" spans="1:20" x14ac:dyDescent="0.2">
      <c r="A6" s="132" t="s">
        <v>58</v>
      </c>
      <c r="B6" s="47">
        <v>2855131.8790000002</v>
      </c>
      <c r="C6" s="48">
        <v>2922099.3960000002</v>
      </c>
      <c r="D6" s="48">
        <v>2945011.281</v>
      </c>
      <c r="E6" s="48">
        <v>3018473.3650000002</v>
      </c>
      <c r="F6" s="48">
        <v>3081377.1239999998</v>
      </c>
      <c r="G6" s="48">
        <v>3120932.0829999996</v>
      </c>
      <c r="H6" s="48">
        <v>3155858.713</v>
      </c>
      <c r="I6" s="48">
        <v>3178973.2570000002</v>
      </c>
      <c r="J6" s="48">
        <v>3195511.8750000005</v>
      </c>
      <c r="K6" s="48">
        <v>3034195.0550000002</v>
      </c>
      <c r="L6" s="48">
        <v>3163197.517</v>
      </c>
      <c r="M6" s="48">
        <v>3109200.253</v>
      </c>
      <c r="N6" s="48">
        <v>3110092.4739999999</v>
      </c>
      <c r="O6" s="48">
        <v>3084313.1750000003</v>
      </c>
      <c r="P6" s="48">
        <v>3011609.7609999999</v>
      </c>
      <c r="Q6" s="48">
        <v>3056122.7070000004</v>
      </c>
      <c r="R6" s="48">
        <v>3085801.2510000002</v>
      </c>
      <c r="S6" s="48">
        <v>3105555.4080000003</v>
      </c>
      <c r="T6" s="48">
        <v>3111095</v>
      </c>
    </row>
    <row r="7" spans="1:20" x14ac:dyDescent="0.2">
      <c r="A7" s="133" t="s">
        <v>60</v>
      </c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>
        <v>2962572</v>
      </c>
      <c r="P7" s="50">
        <v>2873885</v>
      </c>
      <c r="Q7" s="50">
        <v>2942635</v>
      </c>
      <c r="R7" s="50">
        <v>2963878</v>
      </c>
      <c r="S7" s="50">
        <v>3041044.7889999999</v>
      </c>
      <c r="T7" s="50">
        <v>3059402.1660000007</v>
      </c>
    </row>
    <row r="8" spans="1:20" x14ac:dyDescent="0.2">
      <c r="J8" s="9"/>
      <c r="K8" s="9"/>
      <c r="L8" s="9"/>
      <c r="M8" s="10"/>
    </row>
    <row r="9" spans="1:20" x14ac:dyDescent="0.2">
      <c r="J9" s="9"/>
      <c r="K9" s="9"/>
      <c r="L9" s="9"/>
      <c r="M9" s="10"/>
    </row>
    <row r="10" spans="1:20" x14ac:dyDescent="0.2">
      <c r="J10" s="9"/>
      <c r="K10" s="9"/>
      <c r="L10" s="9"/>
      <c r="M10" s="10"/>
    </row>
    <row r="11" spans="1:20" ht="15.75" x14ac:dyDescent="0.25">
      <c r="A11" s="11"/>
      <c r="B11" s="1"/>
      <c r="C11" s="3"/>
      <c r="D11" s="51" t="s">
        <v>100</v>
      </c>
      <c r="E11" s="3"/>
      <c r="F11" s="3"/>
      <c r="K11" s="1"/>
    </row>
    <row r="12" spans="1:20" ht="12.75" x14ac:dyDescent="0.2">
      <c r="A12" s="12"/>
      <c r="D12" s="52" t="s">
        <v>61</v>
      </c>
    </row>
    <row r="36" spans="3:8" x14ac:dyDescent="0.2">
      <c r="C36" s="8"/>
    </row>
    <row r="38" spans="3:8" x14ac:dyDescent="0.2">
      <c r="C38" s="1"/>
      <c r="D38" s="1"/>
      <c r="E38" s="1"/>
      <c r="F38" s="1"/>
      <c r="G38" s="1"/>
      <c r="H38" s="1"/>
    </row>
    <row r="45" spans="3:8" ht="15" customHeight="1" x14ac:dyDescent="0.2">
      <c r="D45" s="135" t="s">
        <v>84</v>
      </c>
    </row>
    <row r="53" spans="1:1" x14ac:dyDescent="0.2">
      <c r="A53" s="4" t="s">
        <v>59</v>
      </c>
    </row>
    <row r="54" spans="1:1" x14ac:dyDescent="0.2">
      <c r="A54" s="2" t="s">
        <v>63</v>
      </c>
    </row>
    <row r="55" spans="1:1" x14ac:dyDescent="0.2">
      <c r="A55" s="2" t="s">
        <v>83</v>
      </c>
    </row>
  </sheetData>
  <phoneticPr fontId="3" type="noConversion"/>
  <printOptions gridLinesSet="0"/>
  <pageMargins left="0.9055118110236221" right="0.15748031496062992" top="0.62992125984251968" bottom="0.15748031496062992" header="0.15748031496062992" footer="0.51181102362204722"/>
  <pageSetup paperSize="9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39"/>
  <sheetViews>
    <sheetView showGridLines="0" zoomScaleNormal="100" workbookViewId="0">
      <selection activeCell="C34" sqref="C34:F34"/>
    </sheetView>
  </sheetViews>
  <sheetFormatPr defaultRowHeight="12" x14ac:dyDescent="0.2"/>
  <cols>
    <col min="1" max="2" width="6.5703125" style="15" customWidth="1"/>
    <col min="3" max="8" width="11.42578125" style="15" customWidth="1"/>
    <col min="9" max="9" width="6.5703125" style="15" customWidth="1"/>
    <col min="10" max="10" width="6.85546875" style="15" customWidth="1"/>
    <col min="11" max="12" width="6.5703125" style="15" customWidth="1"/>
    <col min="13" max="16384" width="9.140625" style="15"/>
  </cols>
  <sheetData>
    <row r="3" spans="1:11" ht="24" x14ac:dyDescent="0.2">
      <c r="A3" s="14"/>
      <c r="B3" s="54"/>
      <c r="C3" s="53" t="s">
        <v>44</v>
      </c>
      <c r="D3" s="54" t="s">
        <v>45</v>
      </c>
      <c r="E3" s="54" t="s">
        <v>47</v>
      </c>
      <c r="F3" s="54" t="s">
        <v>52</v>
      </c>
      <c r="G3" s="55" t="s">
        <v>48</v>
      </c>
      <c r="H3" s="53" t="s">
        <v>57</v>
      </c>
      <c r="J3" s="16"/>
      <c r="K3" s="16"/>
    </row>
    <row r="4" spans="1:11" x14ac:dyDescent="0.2">
      <c r="B4" s="60">
        <v>2018</v>
      </c>
      <c r="C4" s="61">
        <v>45.943489481246367</v>
      </c>
      <c r="D4" s="61">
        <v>25.534903736239656</v>
      </c>
      <c r="E4" s="61">
        <v>12.24500258331528</v>
      </c>
      <c r="F4" s="61">
        <v>11.833946981833416</v>
      </c>
      <c r="G4" s="61">
        <v>4.0034344509640167</v>
      </c>
      <c r="H4" s="61">
        <v>0.43922309212809429</v>
      </c>
      <c r="K4" s="14">
        <f>C4+D4+E4+F4+G4+H4</f>
        <v>100.00000032572684</v>
      </c>
    </row>
    <row r="7" spans="1:11" ht="15.75" x14ac:dyDescent="0.25">
      <c r="C7" s="62" t="s">
        <v>99</v>
      </c>
    </row>
    <row r="8" spans="1:11" ht="12.75" x14ac:dyDescent="0.2">
      <c r="C8" s="63" t="s">
        <v>64</v>
      </c>
    </row>
    <row r="9" spans="1:11" ht="12.75" x14ac:dyDescent="0.2">
      <c r="C9" s="63"/>
    </row>
    <row r="32" spans="4:4" x14ac:dyDescent="0.2">
      <c r="D32" s="13"/>
    </row>
    <row r="34" spans="1:3" ht="15" customHeight="1" x14ac:dyDescent="0.2">
      <c r="C34" s="64" t="s">
        <v>65</v>
      </c>
    </row>
    <row r="38" spans="1:3" x14ac:dyDescent="0.2">
      <c r="A38" s="56" t="s">
        <v>59</v>
      </c>
    </row>
    <row r="39" spans="1:3" x14ac:dyDescent="0.2">
      <c r="A39" s="17" t="s">
        <v>62</v>
      </c>
    </row>
  </sheetData>
  <phoneticPr fontId="3" type="noConversion"/>
  <printOptions gridLinesSet="0"/>
  <pageMargins left="0.9055118110236221" right="0.15748031496062992" top="0.62992125984251968" bottom="0.15748031496062992" header="0.15748031496062992" footer="0.51181102362204722"/>
  <pageSetup paperSize="9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83"/>
  <sheetViews>
    <sheetView showGridLines="0" zoomScaleNormal="100" workbookViewId="0">
      <selection activeCell="C2" sqref="C2:M32"/>
    </sheetView>
  </sheetViews>
  <sheetFormatPr defaultRowHeight="12" x14ac:dyDescent="0.2"/>
  <cols>
    <col min="1" max="1" width="3.28515625" style="17" customWidth="1"/>
    <col min="2" max="2" width="3.140625" style="28" customWidth="1"/>
    <col min="3" max="3" width="28.7109375" style="17" customWidth="1"/>
    <col min="4" max="6" width="9.140625" style="17" customWidth="1"/>
    <col min="7" max="8" width="9.7109375" style="17" customWidth="1"/>
    <col min="9" max="11" width="9.140625" style="17" customWidth="1"/>
    <col min="12" max="13" width="9.7109375" style="17" customWidth="1"/>
    <col min="14" max="16" width="9.140625" style="17" customWidth="1"/>
    <col min="17" max="18" width="9.7109375" style="17" customWidth="1"/>
    <col min="19" max="16384" width="9.140625" style="17"/>
  </cols>
  <sheetData>
    <row r="1" spans="1:18" x14ac:dyDescent="0.2">
      <c r="B1" s="17"/>
      <c r="D1" s="31"/>
      <c r="E1" s="31"/>
      <c r="F1" s="31"/>
      <c r="G1" s="31"/>
      <c r="H1" s="31"/>
      <c r="I1" s="31"/>
      <c r="J1" s="32"/>
      <c r="K1" s="32"/>
      <c r="L1" s="32"/>
      <c r="M1" s="31"/>
    </row>
    <row r="2" spans="1:18" ht="15.75" x14ac:dyDescent="0.25">
      <c r="B2" s="17"/>
      <c r="C2" s="104" t="s">
        <v>85</v>
      </c>
    </row>
    <row r="3" spans="1:18" ht="12.95" customHeight="1" x14ac:dyDescent="0.2">
      <c r="B3" s="17"/>
      <c r="C3" s="105" t="s">
        <v>61</v>
      </c>
    </row>
    <row r="4" spans="1:18" ht="12" customHeight="1" x14ac:dyDescent="0.2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8" ht="12.75" customHeight="1" x14ac:dyDescent="0.2">
      <c r="B5" s="17"/>
      <c r="C5" s="76"/>
      <c r="D5" s="194" t="s">
        <v>53</v>
      </c>
      <c r="E5" s="195"/>
      <c r="F5" s="195"/>
      <c r="G5" s="195"/>
      <c r="H5" s="195"/>
      <c r="I5" s="194" t="s">
        <v>54</v>
      </c>
      <c r="J5" s="195"/>
      <c r="K5" s="195"/>
      <c r="L5" s="195"/>
      <c r="M5" s="195"/>
    </row>
    <row r="6" spans="1:18" s="19" customFormat="1" ht="12.75" customHeight="1" x14ac:dyDescent="0.2">
      <c r="C6" s="78"/>
      <c r="D6" s="176">
        <v>2016</v>
      </c>
      <c r="E6" s="123">
        <v>2017</v>
      </c>
      <c r="F6" s="123">
        <v>2018</v>
      </c>
      <c r="G6" s="177" t="s">
        <v>56</v>
      </c>
      <c r="H6" s="178" t="s">
        <v>67</v>
      </c>
      <c r="I6" s="176">
        <v>2016</v>
      </c>
      <c r="J6" s="123">
        <v>2017</v>
      </c>
      <c r="K6" s="123">
        <v>2018</v>
      </c>
      <c r="L6" s="177" t="s">
        <v>56</v>
      </c>
      <c r="M6" s="82" t="s">
        <v>67</v>
      </c>
      <c r="N6" s="17"/>
      <c r="O6" s="17"/>
      <c r="P6" s="17"/>
      <c r="Q6" s="17"/>
      <c r="R6" s="17"/>
    </row>
    <row r="7" spans="1:18" ht="12.75" customHeight="1" x14ac:dyDescent="0.2">
      <c r="A7" s="33"/>
      <c r="B7" s="17"/>
      <c r="C7" s="77" t="s">
        <v>30</v>
      </c>
      <c r="D7" s="47">
        <v>3108541.8450000002</v>
      </c>
      <c r="E7" s="48">
        <v>3137973.108</v>
      </c>
      <c r="F7" s="179">
        <v>3070056.9350000005</v>
      </c>
      <c r="G7" s="180">
        <f>E7/D7-1</f>
        <v>9.4678677230415342E-3</v>
      </c>
      <c r="H7" s="181">
        <f>F7/E7-1</f>
        <v>-2.1643325376770384E-2</v>
      </c>
      <c r="I7" s="47">
        <v>2230948.4789999998</v>
      </c>
      <c r="J7" s="48">
        <v>2246693.1469999999</v>
      </c>
      <c r="K7" s="179">
        <v>2185957.5830000001</v>
      </c>
      <c r="L7" s="180">
        <f>J7/I7-1</f>
        <v>7.0573875408621589E-3</v>
      </c>
      <c r="M7" s="66">
        <f>K7/J7-1</f>
        <v>-2.7033315199763597E-2</v>
      </c>
    </row>
    <row r="8" spans="1:18" ht="12.75" customHeight="1" x14ac:dyDescent="0.2">
      <c r="A8" s="20"/>
      <c r="B8" s="17"/>
      <c r="C8" s="71" t="s">
        <v>31</v>
      </c>
      <c r="D8" s="182"/>
      <c r="E8" s="183"/>
      <c r="F8" s="184"/>
      <c r="G8" s="185"/>
      <c r="H8" s="186"/>
      <c r="I8" s="182"/>
      <c r="J8" s="183"/>
      <c r="K8" s="184"/>
      <c r="L8" s="185"/>
      <c r="M8" s="67"/>
    </row>
    <row r="9" spans="1:18" ht="12.75" customHeight="1" x14ac:dyDescent="0.2">
      <c r="A9" s="18"/>
      <c r="B9" s="21"/>
      <c r="C9" s="72" t="s">
        <v>32</v>
      </c>
      <c r="D9" s="182">
        <v>1515894.2760000001</v>
      </c>
      <c r="E9" s="183">
        <v>1538378.6</v>
      </c>
      <c r="F9" s="184">
        <v>1410491.2849999999</v>
      </c>
      <c r="G9" s="185">
        <f>E9/D9-1</f>
        <v>1.4832382677326006E-2</v>
      </c>
      <c r="H9" s="186">
        <f>F9/E9-1</f>
        <v>-8.3131236354952009E-2</v>
      </c>
      <c r="I9" s="182">
        <v>1038202.939</v>
      </c>
      <c r="J9" s="183">
        <v>1071598.7449999999</v>
      </c>
      <c r="K9" s="184">
        <v>954120.45699999982</v>
      </c>
      <c r="L9" s="185">
        <f>J9/I9-1</f>
        <v>3.2166934561143501E-2</v>
      </c>
      <c r="M9" s="67">
        <f>K9/J9-1</f>
        <v>-0.1096289899070384</v>
      </c>
      <c r="P9" s="17">
        <f>+F9*100/E9</f>
        <v>91.686876364504812</v>
      </c>
    </row>
    <row r="10" spans="1:18" ht="12.75" customHeight="1" x14ac:dyDescent="0.2">
      <c r="A10" s="18"/>
      <c r="B10" s="17"/>
      <c r="C10" s="73" t="s">
        <v>33</v>
      </c>
      <c r="D10" s="182">
        <v>795629.20499999996</v>
      </c>
      <c r="E10" s="183">
        <v>785915.68</v>
      </c>
      <c r="F10" s="184">
        <v>783936.08299999987</v>
      </c>
      <c r="G10" s="185">
        <f t="shared" ref="G10:G20" si="0">E10/D10-1</f>
        <v>-1.2208607902973956E-2</v>
      </c>
      <c r="H10" s="186">
        <f t="shared" ref="H10:H20" si="1">F10/E10-1</f>
        <v>-2.5188414614659704E-3</v>
      </c>
      <c r="I10" s="182">
        <v>606769.125</v>
      </c>
      <c r="J10" s="183">
        <v>591752.946</v>
      </c>
      <c r="K10" s="184">
        <v>590194.09199999995</v>
      </c>
      <c r="L10" s="185">
        <f t="shared" ref="L10:L20" si="2">J10/I10-1</f>
        <v>-2.4747763822030366E-2</v>
      </c>
      <c r="M10" s="67">
        <f t="shared" ref="M10:M20" si="3">K10/J10-1</f>
        <v>-2.63429867233822E-3</v>
      </c>
      <c r="P10" s="17">
        <f>+F10*100/E10</f>
        <v>99.748115853853406</v>
      </c>
    </row>
    <row r="11" spans="1:18" ht="12.75" customHeight="1" x14ac:dyDescent="0.2">
      <c r="A11" s="18"/>
      <c r="B11" s="17"/>
      <c r="C11" s="72" t="s">
        <v>41</v>
      </c>
      <c r="D11" s="182">
        <v>375033.95299999998</v>
      </c>
      <c r="E11" s="183">
        <v>326014.82300000003</v>
      </c>
      <c r="F11" s="184">
        <v>363308.91000000003</v>
      </c>
      <c r="G11" s="185">
        <f t="shared" si="0"/>
        <v>-0.13070584571845401</v>
      </c>
      <c r="H11" s="186">
        <f t="shared" si="1"/>
        <v>0.11439383846666384</v>
      </c>
      <c r="I11" s="182">
        <v>269210.17099999997</v>
      </c>
      <c r="J11" s="183">
        <v>222792.913</v>
      </c>
      <c r="K11" s="184">
        <v>259394.03199999995</v>
      </c>
      <c r="L11" s="185">
        <f t="shared" si="2"/>
        <v>-0.17242014975726894</v>
      </c>
      <c r="M11" s="67">
        <f t="shared" si="3"/>
        <v>0.16428313857541754</v>
      </c>
      <c r="P11" s="17">
        <f>+F11*100/E11</f>
        <v>111.43938384666637</v>
      </c>
    </row>
    <row r="12" spans="1:18" ht="12.75" customHeight="1" x14ac:dyDescent="0.2">
      <c r="A12" s="18"/>
      <c r="B12" s="21"/>
      <c r="C12" s="71" t="s">
        <v>66</v>
      </c>
      <c r="D12" s="182">
        <v>29529.276999999998</v>
      </c>
      <c r="E12" s="183">
        <v>29931.084999999999</v>
      </c>
      <c r="F12" s="184">
        <v>45515.161999999997</v>
      </c>
      <c r="G12" s="185">
        <f t="shared" si="0"/>
        <v>1.3607105924063223E-2</v>
      </c>
      <c r="H12" s="186">
        <f t="shared" si="1"/>
        <v>0.52066528827805603</v>
      </c>
      <c r="I12" s="182">
        <v>23470.386999999999</v>
      </c>
      <c r="J12" s="183">
        <v>24278.589</v>
      </c>
      <c r="K12" s="184">
        <v>39988.498999999996</v>
      </c>
      <c r="L12" s="185">
        <f t="shared" si="2"/>
        <v>3.4434966922360477E-2</v>
      </c>
      <c r="M12" s="67">
        <f t="shared" si="3"/>
        <v>0.64706849314842785</v>
      </c>
    </row>
    <row r="13" spans="1:18" ht="12.75" customHeight="1" x14ac:dyDescent="0.2">
      <c r="A13" s="18"/>
      <c r="B13" s="17"/>
      <c r="C13" s="72" t="s">
        <v>42</v>
      </c>
      <c r="D13" s="182">
        <v>300219.10099999997</v>
      </c>
      <c r="E13" s="183">
        <v>358002.71600000001</v>
      </c>
      <c r="F13" s="184">
        <v>375928.55099999998</v>
      </c>
      <c r="G13" s="185">
        <f t="shared" si="0"/>
        <v>0.19247148102012357</v>
      </c>
      <c r="H13" s="186">
        <f t="shared" si="1"/>
        <v>5.0071784930257213E-2</v>
      </c>
      <c r="I13" s="182">
        <v>212301.671</v>
      </c>
      <c r="J13" s="183">
        <v>249683.23599999998</v>
      </c>
      <c r="K13" s="184">
        <v>265872.66200000001</v>
      </c>
      <c r="L13" s="185">
        <f t="shared" si="2"/>
        <v>0.17607758254526407</v>
      </c>
      <c r="M13" s="67">
        <f t="shared" si="3"/>
        <v>6.4839859733314409E-2</v>
      </c>
      <c r="P13" s="17">
        <f>+F13*100/E13</f>
        <v>105.00717849302572</v>
      </c>
    </row>
    <row r="14" spans="1:18" ht="12.75" customHeight="1" x14ac:dyDescent="0.2">
      <c r="A14" s="18"/>
      <c r="B14" s="17"/>
      <c r="C14" s="72" t="s">
        <v>39</v>
      </c>
      <c r="D14" s="182">
        <v>110385.655</v>
      </c>
      <c r="E14" s="183">
        <v>118294.97899999999</v>
      </c>
      <c r="F14" s="184">
        <v>122907.717</v>
      </c>
      <c r="G14" s="185">
        <f t="shared" si="0"/>
        <v>7.1651737718999797E-2</v>
      </c>
      <c r="H14" s="186">
        <f t="shared" si="1"/>
        <v>3.8993523131696239E-2</v>
      </c>
      <c r="I14" s="182">
        <v>93340.927000000011</v>
      </c>
      <c r="J14" s="183">
        <v>99771.280999999988</v>
      </c>
      <c r="K14" s="184">
        <v>103020.86700000001</v>
      </c>
      <c r="L14" s="185">
        <f t="shared" si="2"/>
        <v>6.8891044975372573E-2</v>
      </c>
      <c r="M14" s="67">
        <f t="shared" si="3"/>
        <v>3.2570354589313455E-2</v>
      </c>
      <c r="P14" s="17">
        <f>+F14*100/E14</f>
        <v>103.89935231316963</v>
      </c>
    </row>
    <row r="15" spans="1:18" ht="12.75" customHeight="1" x14ac:dyDescent="0.2">
      <c r="A15" s="18"/>
      <c r="B15" s="17"/>
      <c r="C15" s="72" t="s">
        <v>40</v>
      </c>
      <c r="D15" s="182">
        <v>6271.9530000000004</v>
      </c>
      <c r="E15" s="183">
        <v>6292.49</v>
      </c>
      <c r="F15" s="184">
        <v>6168.3810000000003</v>
      </c>
      <c r="G15" s="185">
        <f t="shared" si="0"/>
        <v>3.2744186699102951E-3</v>
      </c>
      <c r="H15" s="186">
        <f t="shared" si="1"/>
        <v>-1.9723352758605817E-2</v>
      </c>
      <c r="I15" s="182">
        <v>6271.9530000000004</v>
      </c>
      <c r="J15" s="183">
        <v>6291.49</v>
      </c>
      <c r="K15" s="184">
        <v>6162.333999999998</v>
      </c>
      <c r="L15" s="185">
        <f t="shared" si="2"/>
        <v>3.1149786996169659E-3</v>
      </c>
      <c r="M15" s="67">
        <f t="shared" si="3"/>
        <v>-2.0528682394790665E-2</v>
      </c>
    </row>
    <row r="16" spans="1:18" ht="12.75" customHeight="1" x14ac:dyDescent="0.2">
      <c r="A16" s="18"/>
      <c r="B16" s="17"/>
      <c r="C16" s="72" t="s">
        <v>43</v>
      </c>
      <c r="D16" s="182">
        <v>4613.308</v>
      </c>
      <c r="E16" s="183">
        <v>4554.3040000000001</v>
      </c>
      <c r="F16" s="184">
        <v>7316.018</v>
      </c>
      <c r="G16" s="185">
        <f t="shared" si="0"/>
        <v>-1.2789954626918454E-2</v>
      </c>
      <c r="H16" s="186">
        <f t="shared" si="1"/>
        <v>0.60639649878444657</v>
      </c>
      <c r="I16" s="182">
        <v>4357.308</v>
      </c>
      <c r="J16" s="183">
        <v>4287.2139999999999</v>
      </c>
      <c r="K16" s="184">
        <v>7193.1480000000001</v>
      </c>
      <c r="L16" s="185">
        <f t="shared" si="2"/>
        <v>-1.6086537834828274E-2</v>
      </c>
      <c r="M16" s="67">
        <f t="shared" si="3"/>
        <v>0.6778140769273473</v>
      </c>
    </row>
    <row r="17" spans="1:18" ht="12.75" customHeight="1" x14ac:dyDescent="0.2">
      <c r="A17" s="18"/>
      <c r="B17" s="17"/>
      <c r="C17" s="72" t="s">
        <v>34</v>
      </c>
      <c r="D17" s="182">
        <v>382540.82299999997</v>
      </c>
      <c r="E17" s="183">
        <v>384736.12900000002</v>
      </c>
      <c r="F17" s="184">
        <v>395611.18500000006</v>
      </c>
      <c r="G17" s="185">
        <f t="shared" si="0"/>
        <v>5.7387496131362514E-3</v>
      </c>
      <c r="H17" s="186">
        <f t="shared" si="1"/>
        <v>2.8266271816650868E-2</v>
      </c>
      <c r="I17" s="182">
        <v>266331.44199999998</v>
      </c>
      <c r="J17" s="183">
        <v>270603.96299999999</v>
      </c>
      <c r="K17" s="184">
        <v>281590.50799999997</v>
      </c>
      <c r="L17" s="185">
        <f t="shared" si="2"/>
        <v>1.6042120178961117E-2</v>
      </c>
      <c r="M17" s="67">
        <f t="shared" si="3"/>
        <v>4.0600089068170808E-2</v>
      </c>
    </row>
    <row r="18" spans="1:18" ht="12.75" customHeight="1" x14ac:dyDescent="0.2">
      <c r="A18" s="18"/>
      <c r="B18" s="17"/>
      <c r="C18" s="72" t="s">
        <v>35</v>
      </c>
      <c r="D18" s="182">
        <v>364151.076</v>
      </c>
      <c r="E18" s="183">
        <v>374536.99300000002</v>
      </c>
      <c r="F18" s="184">
        <v>367478.06699999998</v>
      </c>
      <c r="G18" s="185">
        <f t="shared" si="0"/>
        <v>2.8520901583166003E-2</v>
      </c>
      <c r="H18" s="186">
        <f t="shared" si="1"/>
        <v>-1.8847072871116977E-2</v>
      </c>
      <c r="I18" s="182">
        <v>256886.845</v>
      </c>
      <c r="J18" s="183">
        <v>261443.27600000001</v>
      </c>
      <c r="K18" s="184">
        <v>261744.10700000002</v>
      </c>
      <c r="L18" s="185">
        <f t="shared" si="2"/>
        <v>1.7737113007869398E-2</v>
      </c>
      <c r="M18" s="67">
        <f t="shared" si="3"/>
        <v>1.1506549512483311E-3</v>
      </c>
    </row>
    <row r="19" spans="1:18" ht="12.75" customHeight="1" x14ac:dyDescent="0.2">
      <c r="A19" s="18"/>
      <c r="B19" s="17"/>
      <c r="C19" s="72" t="s">
        <v>36</v>
      </c>
      <c r="D19" s="182">
        <v>41130.341</v>
      </c>
      <c r="E19" s="183">
        <v>42616.835999999996</v>
      </c>
      <c r="F19" s="184">
        <v>38787.887000000002</v>
      </c>
      <c r="G19" s="185">
        <f t="shared" si="0"/>
        <v>3.6141081349167381E-2</v>
      </c>
      <c r="H19" s="186">
        <f t="shared" si="1"/>
        <v>-8.9845923803446914E-2</v>
      </c>
      <c r="I19" s="182">
        <v>32760.001</v>
      </c>
      <c r="J19" s="183">
        <v>34754.114999999998</v>
      </c>
      <c r="K19" s="184">
        <v>32763.685000000001</v>
      </c>
      <c r="L19" s="185">
        <f t="shared" si="2"/>
        <v>6.0870388862320102E-2</v>
      </c>
      <c r="M19" s="67">
        <f t="shared" si="3"/>
        <v>-5.7271779183558413E-2</v>
      </c>
    </row>
    <row r="20" spans="1:18" ht="12.75" customHeight="1" x14ac:dyDescent="0.2">
      <c r="A20" s="18"/>
      <c r="B20" s="17"/>
      <c r="C20" s="74" t="s">
        <v>37</v>
      </c>
      <c r="D20" s="187">
        <v>3085801.2510000002</v>
      </c>
      <c r="E20" s="188">
        <v>3105555.4079999998</v>
      </c>
      <c r="F20" s="189">
        <v>3059402.1660000007</v>
      </c>
      <c r="G20" s="190">
        <f t="shared" si="0"/>
        <v>6.401629720513613E-3</v>
      </c>
      <c r="H20" s="191">
        <f t="shared" si="1"/>
        <v>-1.4861509757999158E-2</v>
      </c>
      <c r="I20" s="187">
        <v>2207633.0749999993</v>
      </c>
      <c r="J20" s="188">
        <v>2221099.7189999996</v>
      </c>
      <c r="K20" s="189">
        <v>2173040.2990000001</v>
      </c>
      <c r="L20" s="190">
        <f t="shared" si="2"/>
        <v>6.1000372537001191E-3</v>
      </c>
      <c r="M20" s="68">
        <f t="shared" si="3"/>
        <v>-2.1637668758806128E-2</v>
      </c>
    </row>
    <row r="21" spans="1:18" ht="12.75" customHeight="1" x14ac:dyDescent="0.2">
      <c r="A21" s="18"/>
      <c r="B21" s="17"/>
      <c r="C21" s="22"/>
      <c r="D21" s="20"/>
      <c r="E21" s="20"/>
      <c r="F21" s="20"/>
      <c r="G21" s="30"/>
      <c r="H21" s="30"/>
      <c r="I21" s="36"/>
      <c r="J21" s="36"/>
      <c r="K21" s="36"/>
      <c r="L21" s="30"/>
      <c r="M21" s="30"/>
    </row>
    <row r="22" spans="1:18" ht="12.75" customHeight="1" x14ac:dyDescent="0.2">
      <c r="A22" s="18"/>
      <c r="B22" s="17"/>
      <c r="C22" s="85"/>
      <c r="D22" s="196" t="s">
        <v>38</v>
      </c>
      <c r="E22" s="197"/>
      <c r="F22" s="197"/>
      <c r="G22" s="197"/>
      <c r="H22" s="197"/>
      <c r="I22" s="198"/>
      <c r="J22" s="198"/>
      <c r="K22" s="198"/>
      <c r="L22" s="198"/>
      <c r="M22" s="198"/>
    </row>
    <row r="23" spans="1:18" ht="12.75" customHeight="1" x14ac:dyDescent="0.2">
      <c r="B23" s="17"/>
      <c r="C23" s="75"/>
      <c r="D23" s="199" t="s">
        <v>53</v>
      </c>
      <c r="E23" s="200"/>
      <c r="F23" s="200"/>
      <c r="G23" s="200"/>
      <c r="H23" s="200"/>
      <c r="I23" s="199" t="s">
        <v>54</v>
      </c>
      <c r="J23" s="200"/>
      <c r="K23" s="200"/>
      <c r="L23" s="200"/>
      <c r="M23" s="200"/>
    </row>
    <row r="24" spans="1:18" s="19" customFormat="1" ht="12.75" customHeight="1" x14ac:dyDescent="0.2">
      <c r="C24" s="78"/>
      <c r="D24" s="79">
        <v>2016</v>
      </c>
      <c r="E24" s="80">
        <v>2017</v>
      </c>
      <c r="F24" s="80">
        <v>2018</v>
      </c>
      <c r="G24" s="106"/>
      <c r="H24" s="107"/>
      <c r="I24" s="79">
        <v>2016</v>
      </c>
      <c r="J24" s="80">
        <v>2017</v>
      </c>
      <c r="K24" s="80">
        <v>2018</v>
      </c>
      <c r="L24" s="106"/>
      <c r="M24" s="82"/>
      <c r="N24" s="17"/>
      <c r="O24" s="17"/>
      <c r="P24" s="17"/>
      <c r="Q24" s="17"/>
      <c r="R24" s="17"/>
    </row>
    <row r="25" spans="1:18" ht="12.75" customHeight="1" x14ac:dyDescent="0.2">
      <c r="A25" s="23"/>
      <c r="B25" s="17"/>
      <c r="C25" s="77" t="s">
        <v>44</v>
      </c>
      <c r="D25" s="98">
        <f>D9/D7*100</f>
        <v>48.765445394864869</v>
      </c>
      <c r="E25" s="83">
        <f>E9/E7*100</f>
        <v>49.024594763990571</v>
      </c>
      <c r="F25" s="83">
        <f>F9/F7*100</f>
        <v>45.943489481246367</v>
      </c>
      <c r="G25" s="84"/>
      <c r="H25" s="108"/>
      <c r="I25" s="98">
        <f>I9/I7*100</f>
        <v>46.536392425582321</v>
      </c>
      <c r="J25" s="83">
        <f>J9/J7*100</f>
        <v>47.69671133910304</v>
      </c>
      <c r="K25" s="83">
        <f>K9/K7*100</f>
        <v>43.647711392943336</v>
      </c>
      <c r="L25" s="84"/>
      <c r="M25" s="111"/>
    </row>
    <row r="26" spans="1:18" ht="12.75" customHeight="1" x14ac:dyDescent="0.2">
      <c r="A26" s="23"/>
      <c r="B26" s="17"/>
      <c r="C26" s="72" t="s">
        <v>45</v>
      </c>
      <c r="D26" s="99">
        <f>D10/D7*100</f>
        <v>25.594933080271915</v>
      </c>
      <c r="E26" s="57">
        <f>E10/E7*100</f>
        <v>25.045328718604175</v>
      </c>
      <c r="F26" s="57">
        <f>F10/F7*100</f>
        <v>25.534903736239656</v>
      </c>
      <c r="G26" s="69"/>
      <c r="H26" s="109"/>
      <c r="I26" s="99">
        <f>I10/I7*100</f>
        <v>27.197809842384984</v>
      </c>
      <c r="J26" s="57">
        <f>J10/J7*100</f>
        <v>26.338841456394047</v>
      </c>
      <c r="K26" s="57">
        <f>K10/K7*100</f>
        <v>26.999338714981825</v>
      </c>
      <c r="L26" s="69"/>
      <c r="M26" s="112"/>
    </row>
    <row r="27" spans="1:18" ht="12.75" customHeight="1" x14ac:dyDescent="0.2">
      <c r="A27" s="23"/>
      <c r="B27" s="17"/>
      <c r="C27" s="72" t="s">
        <v>46</v>
      </c>
      <c r="D27" s="99">
        <f>D11/D7*100</f>
        <v>12.06462617201796</v>
      </c>
      <c r="E27" s="57">
        <f>E11/E7*100</f>
        <v>10.389344069547713</v>
      </c>
      <c r="F27" s="57">
        <f>F11/F7*100</f>
        <v>11.833946981833416</v>
      </c>
      <c r="G27" s="69"/>
      <c r="H27" s="109"/>
      <c r="I27" s="99">
        <f>I11/I7*100</f>
        <v>12.067072526958162</v>
      </c>
      <c r="J27" s="57">
        <f>J11/J7*100</f>
        <v>9.9164816208877689</v>
      </c>
      <c r="K27" s="57">
        <f>K11/K7*100</f>
        <v>11.866379934234979</v>
      </c>
      <c r="L27" s="69"/>
      <c r="M27" s="112"/>
    </row>
    <row r="28" spans="1:18" ht="12.75" customHeight="1" x14ac:dyDescent="0.2">
      <c r="A28" s="23"/>
      <c r="B28" s="17"/>
      <c r="C28" s="72" t="s">
        <v>47</v>
      </c>
      <c r="D28" s="99">
        <f>D13/D7*100</f>
        <v>9.6578754917806151</v>
      </c>
      <c r="E28" s="57">
        <f>E13/E7*100</f>
        <v>11.408724793953844</v>
      </c>
      <c r="F28" s="57">
        <f>F13/F7*100</f>
        <v>12.24500258331528</v>
      </c>
      <c r="G28" s="69"/>
      <c r="H28" s="109"/>
      <c r="I28" s="99">
        <f>I13/I7*100</f>
        <v>9.5162068061366476</v>
      </c>
      <c r="J28" s="57">
        <f>J13/J7*100</f>
        <v>11.113366163661512</v>
      </c>
      <c r="K28" s="57">
        <f>K13/K7*100</f>
        <v>12.162754852503467</v>
      </c>
      <c r="L28" s="69"/>
      <c r="M28" s="112"/>
    </row>
    <row r="29" spans="1:18" ht="12.75" customHeight="1" x14ac:dyDescent="0.2">
      <c r="A29" s="23"/>
      <c r="B29" s="17"/>
      <c r="C29" s="72" t="s">
        <v>48</v>
      </c>
      <c r="D29" s="99">
        <f>D14/D7*100</f>
        <v>3.5510429167151836</v>
      </c>
      <c r="E29" s="57">
        <f>E14/E7*100</f>
        <v>3.7697894446073117</v>
      </c>
      <c r="F29" s="57">
        <f>F14/F7*100</f>
        <v>4.0034344509640167</v>
      </c>
      <c r="G29" s="69"/>
      <c r="H29" s="109"/>
      <c r="I29" s="99">
        <f>I14/I7*100</f>
        <v>4.1839122632647765</v>
      </c>
      <c r="J29" s="57">
        <f>J14/J7*100</f>
        <v>4.4408058631960561</v>
      </c>
      <c r="K29" s="57">
        <f>K14/K7*100</f>
        <v>4.7128484011393557</v>
      </c>
      <c r="L29" s="69"/>
      <c r="M29" s="112"/>
    </row>
    <row r="30" spans="1:18" ht="12.75" customHeight="1" x14ac:dyDescent="0.2">
      <c r="A30" s="23"/>
      <c r="B30" s="17"/>
      <c r="C30" s="72" t="s">
        <v>49</v>
      </c>
      <c r="D30" s="99">
        <f>D15/D7*100</f>
        <v>0.20176511408679462</v>
      </c>
      <c r="E30" s="57">
        <f>E15/E7*100</f>
        <v>0.20052721242122257</v>
      </c>
      <c r="F30" s="57">
        <f>F15/F7*100</f>
        <v>0.20092073634458504</v>
      </c>
      <c r="G30" s="69"/>
      <c r="H30" s="109"/>
      <c r="I30" s="99">
        <f>I15/I7*100</f>
        <v>0.28113392393585618</v>
      </c>
      <c r="J30" s="57">
        <f>J15/J7*100</f>
        <v>0.28003334627165266</v>
      </c>
      <c r="K30" s="57">
        <f>K15/K7*100</f>
        <v>0.28190547007517108</v>
      </c>
      <c r="L30" s="69"/>
      <c r="M30" s="112"/>
    </row>
    <row r="31" spans="1:18" ht="12.75" customHeight="1" x14ac:dyDescent="0.2">
      <c r="A31" s="23"/>
      <c r="B31" s="17"/>
      <c r="C31" s="74" t="s">
        <v>50</v>
      </c>
      <c r="D31" s="100">
        <f>D16/D7*100</f>
        <v>0.14840746015436057</v>
      </c>
      <c r="E31" s="58">
        <f>E16/E7*100</f>
        <v>0.1451352144602254</v>
      </c>
      <c r="F31" s="59">
        <f>F16/F7*100</f>
        <v>0.23830235578350925</v>
      </c>
      <c r="G31" s="70"/>
      <c r="H31" s="110"/>
      <c r="I31" s="100">
        <f>I16/I7*100</f>
        <v>0.19531190616975247</v>
      </c>
      <c r="J31" s="58">
        <f>J16/J7*100</f>
        <v>0.1908232998228841</v>
      </c>
      <c r="K31" s="59">
        <f>K16/K7*100</f>
        <v>0.32906164584072811</v>
      </c>
      <c r="L31" s="70"/>
      <c r="M31" s="113"/>
    </row>
    <row r="32" spans="1:18" ht="15" customHeight="1" x14ac:dyDescent="0.2">
      <c r="A32" s="18"/>
      <c r="B32" s="17"/>
      <c r="C32" s="103" t="s">
        <v>70</v>
      </c>
      <c r="D32" s="37"/>
      <c r="E32" s="37"/>
      <c r="F32" s="37"/>
      <c r="G32" s="30"/>
      <c r="H32" s="30"/>
      <c r="I32" s="37"/>
      <c r="J32" s="37"/>
      <c r="K32" s="37"/>
      <c r="L32" s="30"/>
      <c r="M32" s="30"/>
    </row>
    <row r="33" spans="1:18" ht="15" customHeight="1" x14ac:dyDescent="0.2">
      <c r="A33" s="18"/>
      <c r="B33" s="17"/>
      <c r="C33" s="27"/>
      <c r="D33" s="20"/>
      <c r="E33" s="20"/>
      <c r="F33" s="20"/>
      <c r="G33" s="30"/>
      <c r="H33" s="30"/>
      <c r="I33" s="36"/>
      <c r="J33" s="36"/>
      <c r="K33" s="36"/>
      <c r="L33" s="30"/>
      <c r="M33" s="30"/>
      <c r="N33" s="36"/>
      <c r="O33" s="36"/>
      <c r="P33" s="36"/>
      <c r="Q33" s="30"/>
      <c r="R33" s="30"/>
    </row>
    <row r="34" spans="1:18" ht="15" customHeight="1" x14ac:dyDescent="0.2">
      <c r="A34" s="23"/>
      <c r="B34" s="17"/>
      <c r="D34" s="20"/>
      <c r="E34" s="20"/>
      <c r="F34" s="20"/>
      <c r="G34" s="30"/>
      <c r="H34" s="30"/>
      <c r="I34" s="36"/>
      <c r="J34" s="36"/>
      <c r="K34" s="36"/>
      <c r="L34" s="30"/>
      <c r="M34" s="30"/>
      <c r="N34" s="36"/>
      <c r="O34" s="36"/>
      <c r="P34" s="36"/>
      <c r="Q34" s="30"/>
      <c r="R34" s="30"/>
    </row>
    <row r="35" spans="1:18" ht="12.75" customHeight="1" x14ac:dyDescent="0.2">
      <c r="A35" s="23"/>
      <c r="B35" s="17"/>
      <c r="C35" s="24"/>
      <c r="D35" s="37"/>
      <c r="E35" s="37"/>
      <c r="F35" s="37"/>
      <c r="G35" s="30"/>
      <c r="H35" s="30"/>
      <c r="I35" s="37"/>
      <c r="J35" s="37"/>
      <c r="K35" s="37"/>
      <c r="L35" s="30"/>
      <c r="M35" s="30"/>
      <c r="N35" s="37"/>
      <c r="O35" s="37"/>
      <c r="P35" s="37"/>
      <c r="Q35" s="30"/>
      <c r="R35" s="30"/>
    </row>
    <row r="36" spans="1:18" ht="12.75" customHeight="1" x14ac:dyDescent="0.2">
      <c r="A36" s="25" t="s">
        <v>59</v>
      </c>
      <c r="B36" s="17"/>
      <c r="C36" s="24"/>
      <c r="D36" s="37"/>
      <c r="E36" s="37"/>
      <c r="F36" s="37"/>
      <c r="G36" s="30"/>
      <c r="H36" s="30"/>
      <c r="I36" s="37"/>
      <c r="J36" s="37"/>
      <c r="K36" s="37"/>
      <c r="L36" s="30"/>
      <c r="M36" s="30"/>
      <c r="N36" s="37"/>
      <c r="O36" s="37"/>
      <c r="P36" s="37"/>
      <c r="Q36" s="30"/>
      <c r="R36" s="30"/>
    </row>
    <row r="37" spans="1:18" ht="12.75" customHeight="1" x14ac:dyDescent="0.2">
      <c r="A37" s="23" t="s">
        <v>79</v>
      </c>
      <c r="B37" s="17"/>
      <c r="C37" s="24"/>
      <c r="D37" s="37"/>
      <c r="E37" s="37"/>
      <c r="F37" s="37"/>
      <c r="G37" s="30"/>
      <c r="H37" s="30"/>
      <c r="I37" s="37"/>
      <c r="J37" s="37"/>
      <c r="K37" s="37"/>
      <c r="L37" s="30"/>
      <c r="M37" s="30"/>
      <c r="N37" s="37"/>
      <c r="O37" s="37"/>
      <c r="P37" s="37"/>
      <c r="Q37" s="30"/>
      <c r="R37" s="30"/>
    </row>
    <row r="38" spans="1:18" ht="12.75" customHeight="1" x14ac:dyDescent="0.2">
      <c r="A38" s="23" t="s">
        <v>80</v>
      </c>
      <c r="B38" s="17"/>
      <c r="C38" s="24"/>
      <c r="D38" s="37"/>
      <c r="E38" s="37"/>
      <c r="F38" s="37"/>
      <c r="G38" s="30"/>
      <c r="H38" s="30"/>
      <c r="I38" s="37"/>
      <c r="J38" s="37"/>
      <c r="K38" s="37"/>
      <c r="L38" s="30"/>
      <c r="M38" s="30"/>
      <c r="N38" s="37"/>
      <c r="O38" s="37"/>
      <c r="P38" s="37"/>
      <c r="Q38" s="30"/>
      <c r="R38" s="30"/>
    </row>
    <row r="39" spans="1:18" ht="12.75" customHeight="1" x14ac:dyDescent="0.2">
      <c r="A39" s="23" t="s">
        <v>81</v>
      </c>
      <c r="B39" s="17"/>
      <c r="C39" s="24"/>
      <c r="D39" s="37"/>
      <c r="E39" s="37"/>
      <c r="F39" s="37"/>
      <c r="G39" s="30"/>
      <c r="H39" s="30"/>
      <c r="I39" s="37"/>
      <c r="J39" s="37"/>
      <c r="K39" s="37"/>
      <c r="L39" s="30"/>
      <c r="M39" s="30"/>
      <c r="N39" s="37"/>
      <c r="O39" s="37"/>
      <c r="P39" s="37"/>
      <c r="Q39" s="30"/>
      <c r="R39" s="30"/>
    </row>
    <row r="40" spans="1:18" ht="12.75" customHeight="1" x14ac:dyDescent="0.2">
      <c r="A40" s="23"/>
      <c r="B40" s="17"/>
      <c r="C40" s="24"/>
      <c r="D40" s="37"/>
      <c r="E40" s="37"/>
      <c r="F40" s="37"/>
      <c r="G40" s="30"/>
      <c r="H40" s="30"/>
      <c r="I40" s="37"/>
      <c r="J40" s="37"/>
      <c r="K40" s="37"/>
      <c r="L40" s="30"/>
      <c r="M40" s="30"/>
      <c r="N40" s="37"/>
      <c r="O40" s="37"/>
      <c r="P40" s="37"/>
      <c r="Q40" s="30"/>
      <c r="R40" s="30"/>
    </row>
    <row r="41" spans="1:18" ht="12.75" customHeight="1" x14ac:dyDescent="0.2">
      <c r="A41" s="23"/>
      <c r="B41" s="17"/>
      <c r="C41" s="24"/>
      <c r="D41" s="37"/>
      <c r="E41" s="37"/>
      <c r="F41" s="37"/>
      <c r="G41" s="30"/>
      <c r="H41" s="30"/>
      <c r="I41" s="37"/>
      <c r="J41" s="37"/>
      <c r="K41" s="37"/>
      <c r="L41" s="30"/>
      <c r="M41" s="30"/>
      <c r="N41" s="37"/>
      <c r="O41" s="37"/>
      <c r="P41" s="37"/>
      <c r="Q41" s="30"/>
      <c r="R41" s="30"/>
    </row>
    <row r="42" spans="1:18" ht="12.75" customHeight="1" x14ac:dyDescent="0.2">
      <c r="A42" s="23"/>
      <c r="B42" s="17"/>
      <c r="C42" s="24"/>
      <c r="D42" s="37"/>
      <c r="E42" s="37"/>
      <c r="F42" s="37"/>
      <c r="G42" s="30"/>
      <c r="H42" s="30"/>
      <c r="I42" s="37"/>
      <c r="J42" s="37"/>
      <c r="K42" s="37"/>
      <c r="L42" s="30"/>
      <c r="M42" s="30"/>
      <c r="N42" s="37"/>
      <c r="O42" s="37"/>
      <c r="P42" s="37"/>
      <c r="Q42" s="30"/>
      <c r="R42" s="30"/>
    </row>
    <row r="43" spans="1:18" ht="15.75" x14ac:dyDescent="0.25">
      <c r="A43" s="23"/>
      <c r="B43" s="17"/>
      <c r="C43" s="104" t="s">
        <v>86</v>
      </c>
      <c r="D43" s="37"/>
      <c r="E43" s="37"/>
      <c r="F43" s="37"/>
      <c r="G43" s="30"/>
      <c r="H43" s="30"/>
      <c r="I43" s="37"/>
      <c r="J43" s="37"/>
      <c r="K43" s="37"/>
      <c r="L43" s="30"/>
      <c r="M43" s="30"/>
      <c r="N43" s="37"/>
      <c r="O43" s="37"/>
      <c r="P43" s="37"/>
      <c r="Q43" s="30"/>
      <c r="R43" s="30"/>
    </row>
    <row r="44" spans="1:18" ht="12.75" customHeight="1" x14ac:dyDescent="0.2">
      <c r="A44" s="23"/>
      <c r="B44" s="17"/>
      <c r="C44" s="105" t="s">
        <v>61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12.75" customHeight="1" x14ac:dyDescent="0.2">
      <c r="A45" s="18"/>
      <c r="B45" s="17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t="12.75" customHeight="1" x14ac:dyDescent="0.2">
      <c r="A46" s="26"/>
      <c r="B46" s="19"/>
      <c r="C46" s="87"/>
      <c r="D46" s="192" t="s">
        <v>0</v>
      </c>
      <c r="E46" s="193"/>
      <c r="F46" s="193"/>
      <c r="G46" s="193"/>
      <c r="H46" s="193"/>
      <c r="I46" s="192" t="s">
        <v>4</v>
      </c>
      <c r="J46" s="193"/>
      <c r="K46" s="193"/>
      <c r="L46" s="193"/>
      <c r="M46" s="193"/>
      <c r="N46" s="192" t="s">
        <v>1</v>
      </c>
      <c r="O46" s="193"/>
      <c r="P46" s="193"/>
      <c r="Q46" s="193"/>
      <c r="R46" s="193"/>
    </row>
    <row r="47" spans="1:18" s="19" customFormat="1" ht="12.75" customHeight="1" x14ac:dyDescent="0.2">
      <c r="A47" s="18"/>
      <c r="B47" s="17"/>
      <c r="C47" s="88"/>
      <c r="D47" s="79">
        <v>2016</v>
      </c>
      <c r="E47" s="80">
        <v>2017</v>
      </c>
      <c r="F47" s="80">
        <v>2018</v>
      </c>
      <c r="G47" s="81" t="s">
        <v>56</v>
      </c>
      <c r="H47" s="82" t="s">
        <v>67</v>
      </c>
      <c r="I47" s="79">
        <v>2016</v>
      </c>
      <c r="J47" s="80">
        <v>2017</v>
      </c>
      <c r="K47" s="80">
        <v>2018</v>
      </c>
      <c r="L47" s="81" t="s">
        <v>56</v>
      </c>
      <c r="M47" s="82" t="s">
        <v>67</v>
      </c>
      <c r="N47" s="97">
        <v>2016</v>
      </c>
      <c r="O47" s="89">
        <v>2017</v>
      </c>
      <c r="P47" s="89">
        <v>2018</v>
      </c>
      <c r="Q47" s="90" t="s">
        <v>56</v>
      </c>
      <c r="R47" s="91" t="s">
        <v>67</v>
      </c>
    </row>
    <row r="48" spans="1:18" ht="12.75" customHeight="1" x14ac:dyDescent="0.2">
      <c r="A48" s="18"/>
      <c r="B48" s="17"/>
      <c r="C48" s="92" t="s">
        <v>30</v>
      </c>
      <c r="D48" s="136">
        <v>82520</v>
      </c>
      <c r="E48" s="137">
        <v>82948.5</v>
      </c>
      <c r="F48" s="137">
        <v>69212.346999999994</v>
      </c>
      <c r="G48" s="65">
        <f>E48/D48-1</f>
        <v>5.1926805622879435E-3</v>
      </c>
      <c r="H48" s="66">
        <f>F48/E48-1</f>
        <v>-0.16559857019717061</v>
      </c>
      <c r="I48" s="136">
        <v>41221</v>
      </c>
      <c r="J48" s="137">
        <v>41351.303</v>
      </c>
      <c r="K48" s="137">
        <v>41705</v>
      </c>
      <c r="L48" s="65">
        <f>J48/I48-1</f>
        <v>3.1610829431600873E-3</v>
      </c>
      <c r="M48" s="66">
        <f>K48/J48-1</f>
        <v>8.5534668641518152E-3</v>
      </c>
      <c r="N48" s="136">
        <v>76398</v>
      </c>
      <c r="O48" s="137">
        <v>79885.766000000003</v>
      </c>
      <c r="P48" s="137">
        <v>81967.627000000008</v>
      </c>
      <c r="Q48" s="65">
        <f>O48/N48-1</f>
        <v>4.5652582528338481E-2</v>
      </c>
      <c r="R48" s="66">
        <f>P48/O48-1</f>
        <v>2.606047490362684E-2</v>
      </c>
    </row>
    <row r="49" spans="1:18" ht="12.75" customHeight="1" x14ac:dyDescent="0.2">
      <c r="A49" s="18"/>
      <c r="B49" s="21"/>
      <c r="C49" s="93" t="s">
        <v>31</v>
      </c>
      <c r="D49" s="138"/>
      <c r="E49" s="139"/>
      <c r="F49" s="139"/>
      <c r="G49" s="34"/>
      <c r="H49" s="67"/>
      <c r="I49" s="138"/>
      <c r="J49" s="139"/>
      <c r="K49" s="139"/>
      <c r="L49" s="34"/>
      <c r="M49" s="67"/>
      <c r="N49" s="142"/>
      <c r="O49" s="143"/>
      <c r="P49" s="143"/>
      <c r="Q49" s="34"/>
      <c r="R49" s="67"/>
    </row>
    <row r="50" spans="1:18" ht="12.75" customHeight="1" x14ac:dyDescent="0.2">
      <c r="A50" s="18"/>
      <c r="B50" s="17"/>
      <c r="C50" s="94" t="s">
        <v>32</v>
      </c>
      <c r="D50" s="138">
        <v>30728</v>
      </c>
      <c r="E50" s="139">
        <v>31316</v>
      </c>
      <c r="F50" s="139">
        <v>30092.634999999998</v>
      </c>
      <c r="G50" s="34">
        <f>E50/D50-1</f>
        <v>1.9135641759958411E-2</v>
      </c>
      <c r="H50" s="67">
        <f>F50/E50-1</f>
        <v>-3.906517435176915E-2</v>
      </c>
      <c r="I50" s="138">
        <v>18909</v>
      </c>
      <c r="J50" s="139">
        <v>20234.208999999999</v>
      </c>
      <c r="K50" s="139">
        <v>19334</v>
      </c>
      <c r="L50" s="34">
        <f>J50/I50-1</f>
        <v>7.0083505209159513E-2</v>
      </c>
      <c r="M50" s="67">
        <f>K50/J50-1</f>
        <v>-4.4489458421626438E-2</v>
      </c>
      <c r="N50" s="142">
        <v>47817</v>
      </c>
      <c r="O50" s="143">
        <v>47246.627999999997</v>
      </c>
      <c r="P50" s="143">
        <v>48042.914999999994</v>
      </c>
      <c r="Q50" s="34">
        <f>O50/N50-1</f>
        <v>-1.1928226363009053E-2</v>
      </c>
      <c r="R50" s="67">
        <f>P50/O50-1</f>
        <v>1.6853837696099605E-2</v>
      </c>
    </row>
    <row r="51" spans="1:18" ht="12.75" customHeight="1" x14ac:dyDescent="0.2">
      <c r="A51" s="18"/>
      <c r="B51" s="17"/>
      <c r="C51" s="95" t="s">
        <v>33</v>
      </c>
      <c r="D51" s="138">
        <v>41430</v>
      </c>
      <c r="E51" s="139">
        <v>40128.5</v>
      </c>
      <c r="F51" s="139">
        <v>26995.628000000001</v>
      </c>
      <c r="G51" s="34">
        <f t="shared" ref="G51:G61" si="4">E51/D51-1</f>
        <v>-3.1414433985034962E-2</v>
      </c>
      <c r="H51" s="67">
        <f t="shared" ref="H51:H61" si="5">F51/E51-1</f>
        <v>-0.327270443699615</v>
      </c>
      <c r="I51" s="138">
        <v>14932</v>
      </c>
      <c r="J51" s="139">
        <v>14718.368</v>
      </c>
      <c r="K51" s="139">
        <v>15290</v>
      </c>
      <c r="L51" s="34">
        <f t="shared" ref="L51:L61" si="6">J51/I51-1</f>
        <v>-1.4306991695687055E-2</v>
      </c>
      <c r="M51" s="67">
        <f t="shared" ref="M51:M61" si="7">K51/J51-1</f>
        <v>3.8838001604525774E-2</v>
      </c>
      <c r="N51" s="142">
        <v>22727</v>
      </c>
      <c r="O51" s="143">
        <v>26785.599999999999</v>
      </c>
      <c r="P51" s="143">
        <v>28255.421000000002</v>
      </c>
      <c r="Q51" s="34">
        <f t="shared" ref="Q51:Q61" si="8">O51/N51-1</f>
        <v>0.17858054296651549</v>
      </c>
      <c r="R51" s="67">
        <f t="shared" ref="R51:R61" si="9">P51/O51-1</f>
        <v>5.4873551460486336E-2</v>
      </c>
    </row>
    <row r="52" spans="1:18" ht="12.75" customHeight="1" x14ac:dyDescent="0.2">
      <c r="A52" s="18"/>
      <c r="B52" s="21"/>
      <c r="C52" s="94" t="s">
        <v>41</v>
      </c>
      <c r="D52" s="138">
        <v>1476</v>
      </c>
      <c r="E52" s="139">
        <v>1360.9</v>
      </c>
      <c r="F52" s="139">
        <v>1239.248</v>
      </c>
      <c r="G52" s="34">
        <f t="shared" si="4"/>
        <v>-7.7981029810298086E-2</v>
      </c>
      <c r="H52" s="67">
        <f t="shared" si="5"/>
        <v>-8.9390844294217064E-2</v>
      </c>
      <c r="I52" s="138">
        <v>4535</v>
      </c>
      <c r="J52" s="139">
        <v>3458.0149999999999</v>
      </c>
      <c r="K52" s="139">
        <v>4690</v>
      </c>
      <c r="L52" s="34">
        <f t="shared" si="6"/>
        <v>-0.23748291069459759</v>
      </c>
      <c r="M52" s="67">
        <f t="shared" si="7"/>
        <v>0.35626942046231735</v>
      </c>
      <c r="N52" s="142">
        <v>3169</v>
      </c>
      <c r="O52" s="143">
        <v>3007.4030000000002</v>
      </c>
      <c r="P52" s="143">
        <v>2650.1529999999998</v>
      </c>
      <c r="Q52" s="34">
        <f t="shared" si="8"/>
        <v>-5.0993057746923198E-2</v>
      </c>
      <c r="R52" s="67">
        <f t="shared" si="9"/>
        <v>-0.11879019871962637</v>
      </c>
    </row>
    <row r="53" spans="1:18" ht="12.75" customHeight="1" x14ac:dyDescent="0.2">
      <c r="A53" s="18"/>
      <c r="B53" s="17"/>
      <c r="C53" s="93" t="s">
        <v>66</v>
      </c>
      <c r="D53" s="138">
        <v>1110</v>
      </c>
      <c r="E53" s="139">
        <v>1093.2</v>
      </c>
      <c r="F53" s="139">
        <v>983.19000000000017</v>
      </c>
      <c r="G53" s="34">
        <f t="shared" si="4"/>
        <v>-1.5135135135135092E-2</v>
      </c>
      <c r="H53" s="67">
        <f t="shared" si="5"/>
        <v>-0.10063117453347958</v>
      </c>
      <c r="I53" s="138">
        <v>619</v>
      </c>
      <c r="J53" s="139">
        <v>603.71299999999997</v>
      </c>
      <c r="K53" s="139">
        <v>987</v>
      </c>
      <c r="L53" s="34">
        <f t="shared" si="6"/>
        <v>-2.4696284329563833E-2</v>
      </c>
      <c r="M53" s="67">
        <f t="shared" si="7"/>
        <v>0.63488280027098987</v>
      </c>
      <c r="N53" s="142">
        <v>1186</v>
      </c>
      <c r="O53" s="143">
        <v>1155.492</v>
      </c>
      <c r="P53" s="143">
        <v>1037.3170000000002</v>
      </c>
      <c r="Q53" s="34">
        <f t="shared" si="8"/>
        <v>-2.5723440134907238E-2</v>
      </c>
      <c r="R53" s="67">
        <f t="shared" si="9"/>
        <v>-0.10227245190793166</v>
      </c>
    </row>
    <row r="54" spans="1:18" ht="12.75" customHeight="1" x14ac:dyDescent="0.2">
      <c r="A54" s="18"/>
      <c r="B54" s="17"/>
      <c r="C54" s="94" t="s">
        <v>42</v>
      </c>
      <c r="D54" s="138">
        <v>5340</v>
      </c>
      <c r="E54" s="139">
        <v>6387.9000000000005</v>
      </c>
      <c r="F54" s="139">
        <v>7177.3460000000014</v>
      </c>
      <c r="G54" s="34">
        <f t="shared" si="4"/>
        <v>0.19623595505617986</v>
      </c>
      <c r="H54" s="67">
        <f t="shared" si="5"/>
        <v>0.1235845896147405</v>
      </c>
      <c r="I54" s="138">
        <v>1425</v>
      </c>
      <c r="J54" s="139">
        <v>1504.0630000000001</v>
      </c>
      <c r="K54" s="139">
        <v>1326</v>
      </c>
      <c r="L54" s="34">
        <f t="shared" si="6"/>
        <v>5.5482807017543934E-2</v>
      </c>
      <c r="M54" s="67">
        <f t="shared" si="7"/>
        <v>-0.118387993056142</v>
      </c>
      <c r="N54" s="142">
        <v>488</v>
      </c>
      <c r="O54" s="143">
        <v>581.91700000000003</v>
      </c>
      <c r="P54" s="143">
        <v>600.66999999999996</v>
      </c>
      <c r="Q54" s="34">
        <f t="shared" si="8"/>
        <v>0.19245286885245916</v>
      </c>
      <c r="R54" s="67">
        <f t="shared" si="9"/>
        <v>3.2226245323645708E-2</v>
      </c>
    </row>
    <row r="55" spans="1:18" ht="12.75" customHeight="1" x14ac:dyDescent="0.2">
      <c r="A55" s="18"/>
      <c r="B55" s="17"/>
      <c r="C55" s="94" t="s">
        <v>39</v>
      </c>
      <c r="D55" s="138">
        <v>3070</v>
      </c>
      <c r="E55" s="139">
        <v>3264.2999999999997</v>
      </c>
      <c r="F55" s="139">
        <v>3488.9790000000003</v>
      </c>
      <c r="G55" s="34">
        <f t="shared" si="4"/>
        <v>6.3289902280130095E-2</v>
      </c>
      <c r="H55" s="67">
        <f t="shared" si="5"/>
        <v>6.8829151732377802E-2</v>
      </c>
      <c r="I55" s="138">
        <v>1386</v>
      </c>
      <c r="J55" s="139">
        <v>1402.7660000000001</v>
      </c>
      <c r="K55" s="139">
        <v>1043</v>
      </c>
      <c r="L55" s="34">
        <f t="shared" si="6"/>
        <v>1.2096681096681161E-2</v>
      </c>
      <c r="M55" s="67">
        <f t="shared" si="7"/>
        <v>-0.25646900480907009</v>
      </c>
      <c r="N55" s="142">
        <v>2110</v>
      </c>
      <c r="O55" s="143">
        <v>2168.7399999999998</v>
      </c>
      <c r="P55" s="143">
        <v>2317.645</v>
      </c>
      <c r="Q55" s="34">
        <f t="shared" si="8"/>
        <v>2.7838862559241617E-2</v>
      </c>
      <c r="R55" s="67">
        <f t="shared" si="9"/>
        <v>6.8659682580669124E-2</v>
      </c>
    </row>
    <row r="56" spans="1:18" ht="12.75" customHeight="1" x14ac:dyDescent="0.2">
      <c r="A56" s="18"/>
      <c r="B56" s="17"/>
      <c r="C56" s="94" t="s">
        <v>40</v>
      </c>
      <c r="D56" s="138">
        <v>0</v>
      </c>
      <c r="E56" s="139">
        <v>0</v>
      </c>
      <c r="F56" s="139">
        <v>0</v>
      </c>
      <c r="G56" s="34"/>
      <c r="H56" s="67"/>
      <c r="I56" s="138">
        <v>0</v>
      </c>
      <c r="J56" s="139">
        <v>0</v>
      </c>
      <c r="K56" s="139">
        <v>0</v>
      </c>
      <c r="L56" s="34"/>
      <c r="M56" s="67"/>
      <c r="N56" s="138">
        <v>0</v>
      </c>
      <c r="O56" s="139">
        <v>0</v>
      </c>
      <c r="P56" s="139">
        <v>0</v>
      </c>
      <c r="Q56" s="34"/>
      <c r="R56" s="67"/>
    </row>
    <row r="57" spans="1:18" ht="12.75" customHeight="1" x14ac:dyDescent="0.2">
      <c r="A57" s="18"/>
      <c r="B57" s="17"/>
      <c r="C57" s="94" t="s">
        <v>43</v>
      </c>
      <c r="D57" s="138">
        <v>476</v>
      </c>
      <c r="E57" s="139">
        <v>490.90000000000003</v>
      </c>
      <c r="F57" s="139">
        <v>218.50900000000001</v>
      </c>
      <c r="G57" s="34">
        <f t="shared" si="4"/>
        <v>3.1302521008403472E-2</v>
      </c>
      <c r="H57" s="67">
        <f t="shared" si="5"/>
        <v>-0.55488083112650233</v>
      </c>
      <c r="I57" s="138">
        <v>34</v>
      </c>
      <c r="J57" s="139">
        <v>33.881999999999998</v>
      </c>
      <c r="K57" s="139">
        <v>22</v>
      </c>
      <c r="L57" s="34">
        <f t="shared" si="6"/>
        <v>-3.4705882352942252E-3</v>
      </c>
      <c r="M57" s="67">
        <f t="shared" si="7"/>
        <v>-0.35068768077445245</v>
      </c>
      <c r="N57" s="138">
        <v>87</v>
      </c>
      <c r="O57" s="139">
        <v>95.477999999999994</v>
      </c>
      <c r="P57" s="139">
        <v>100.82600000000001</v>
      </c>
      <c r="Q57" s="34">
        <f t="shared" si="8"/>
        <v>9.7448275862068945E-2</v>
      </c>
      <c r="R57" s="67">
        <f t="shared" si="9"/>
        <v>5.6012903496093447E-2</v>
      </c>
    </row>
    <row r="58" spans="1:18" ht="12.75" customHeight="1" x14ac:dyDescent="0.2">
      <c r="A58" s="18"/>
      <c r="B58" s="17"/>
      <c r="C58" s="94" t="s">
        <v>34</v>
      </c>
      <c r="D58" s="138">
        <v>14648</v>
      </c>
      <c r="E58" s="139">
        <v>14189.4</v>
      </c>
      <c r="F58" s="139">
        <v>21635.907999999999</v>
      </c>
      <c r="G58" s="34">
        <f t="shared" si="4"/>
        <v>-3.1308028399781529E-2</v>
      </c>
      <c r="H58" s="67">
        <f t="shared" si="5"/>
        <v>0.52479371925521878</v>
      </c>
      <c r="I58" s="138">
        <v>4568</v>
      </c>
      <c r="J58" s="139">
        <v>3705.4229999999998</v>
      </c>
      <c r="K58" s="139">
        <v>2223</v>
      </c>
      <c r="L58" s="34">
        <f t="shared" si="6"/>
        <v>-0.18883034150612965</v>
      </c>
      <c r="M58" s="67">
        <f t="shared" si="7"/>
        <v>-0.40006849420430535</v>
      </c>
      <c r="N58" s="138">
        <v>13817</v>
      </c>
      <c r="O58" s="139">
        <v>15072</v>
      </c>
      <c r="P58" s="139">
        <v>11573.411</v>
      </c>
      <c r="Q58" s="34">
        <f t="shared" si="8"/>
        <v>9.0830136788014659E-2</v>
      </c>
      <c r="R58" s="67">
        <f t="shared" si="9"/>
        <v>-0.2321250663481953</v>
      </c>
    </row>
    <row r="59" spans="1:18" ht="12.75" customHeight="1" x14ac:dyDescent="0.2">
      <c r="A59" s="18"/>
      <c r="B59" s="17"/>
      <c r="C59" s="94" t="s">
        <v>35</v>
      </c>
      <c r="D59" s="138">
        <v>8465</v>
      </c>
      <c r="E59" s="139">
        <v>8167.8</v>
      </c>
      <c r="F59" s="139">
        <v>4308.3469999999998</v>
      </c>
      <c r="G59" s="34">
        <f t="shared" si="4"/>
        <v>-3.5109273479031256E-2</v>
      </c>
      <c r="H59" s="67">
        <f t="shared" si="5"/>
        <v>-0.47252050735816253</v>
      </c>
      <c r="I59" s="138">
        <v>10940</v>
      </c>
      <c r="J59" s="139">
        <v>9185.7939999999999</v>
      </c>
      <c r="K59" s="139">
        <v>10030</v>
      </c>
      <c r="L59" s="34">
        <f t="shared" si="6"/>
        <v>-0.1603478976234004</v>
      </c>
      <c r="M59" s="67">
        <f t="shared" si="7"/>
        <v>9.1903432626510018E-2</v>
      </c>
      <c r="N59" s="138">
        <v>24791</v>
      </c>
      <c r="O59" s="139">
        <v>28108.9</v>
      </c>
      <c r="P59" s="139">
        <v>25480.502999999997</v>
      </c>
      <c r="Q59" s="34">
        <f t="shared" si="8"/>
        <v>0.13383485942479134</v>
      </c>
      <c r="R59" s="67">
        <f t="shared" si="9"/>
        <v>-9.3507643486582692E-2</v>
      </c>
    </row>
    <row r="60" spans="1:18" ht="12.75" customHeight="1" x14ac:dyDescent="0.2">
      <c r="A60" s="18"/>
      <c r="B60" s="17"/>
      <c r="C60" s="94" t="s">
        <v>36</v>
      </c>
      <c r="D60" s="146">
        <v>1475</v>
      </c>
      <c r="E60" s="147">
        <v>1485.4</v>
      </c>
      <c r="F60" s="147">
        <v>1347.9010000000001</v>
      </c>
      <c r="G60" s="34">
        <f t="shared" si="4"/>
        <v>7.0508474576271851E-3</v>
      </c>
      <c r="H60" s="67">
        <f t="shared" si="5"/>
        <v>-9.2566985323818463E-2</v>
      </c>
      <c r="I60" s="138">
        <v>918</v>
      </c>
      <c r="J60" s="139">
        <v>949.52700000000004</v>
      </c>
      <c r="K60" s="139">
        <v>425</v>
      </c>
      <c r="L60" s="34">
        <f t="shared" si="6"/>
        <v>3.4343137254901901E-2</v>
      </c>
      <c r="M60" s="67">
        <f t="shared" si="7"/>
        <v>-0.55240872560759202</v>
      </c>
      <c r="N60" s="138">
        <v>1570</v>
      </c>
      <c r="O60" s="139">
        <v>1530.5</v>
      </c>
      <c r="P60" s="139">
        <v>1372.8840000000002</v>
      </c>
      <c r="Q60" s="34">
        <f t="shared" si="8"/>
        <v>-2.5159235668789859E-2</v>
      </c>
      <c r="R60" s="67">
        <f t="shared" si="9"/>
        <v>-0.10298333877817689</v>
      </c>
    </row>
    <row r="61" spans="1:18" ht="12.75" customHeight="1" x14ac:dyDescent="0.2">
      <c r="A61" s="18"/>
      <c r="B61" s="17"/>
      <c r="C61" s="96" t="s">
        <v>37</v>
      </c>
      <c r="D61" s="148">
        <v>87228</v>
      </c>
      <c r="E61" s="149">
        <v>87484.7</v>
      </c>
      <c r="F61" s="149">
        <v>85192.006999999998</v>
      </c>
      <c r="G61" s="35">
        <f t="shared" si="4"/>
        <v>2.9428623836382783E-3</v>
      </c>
      <c r="H61" s="68">
        <f t="shared" si="5"/>
        <v>-2.6206788158386507E-2</v>
      </c>
      <c r="I61" s="140">
        <v>33931</v>
      </c>
      <c r="J61" s="141">
        <v>34921.404999999999</v>
      </c>
      <c r="K61" s="141">
        <v>33473</v>
      </c>
      <c r="L61" s="35">
        <f t="shared" si="6"/>
        <v>2.9188794907311966E-2</v>
      </c>
      <c r="M61" s="68">
        <f t="shared" si="7"/>
        <v>-4.147613762962854E-2</v>
      </c>
      <c r="N61" s="140">
        <v>63854</v>
      </c>
      <c r="O61" s="141">
        <v>65318.366000000009</v>
      </c>
      <c r="P61" s="141">
        <v>66687.650999999998</v>
      </c>
      <c r="Q61" s="35">
        <f t="shared" si="8"/>
        <v>2.2933034735490576E-2</v>
      </c>
      <c r="R61" s="68">
        <f t="shared" si="9"/>
        <v>2.096324638616931E-2</v>
      </c>
    </row>
    <row r="62" spans="1:18" ht="12.75" customHeight="1" x14ac:dyDescent="0.2">
      <c r="B62" s="17"/>
      <c r="C62" s="23"/>
      <c r="D62" s="23"/>
      <c r="E62" s="23"/>
      <c r="F62" s="36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2.75" customHeight="1" x14ac:dyDescent="0.2">
      <c r="A63" s="19"/>
      <c r="B63" s="19"/>
      <c r="C63" s="101"/>
      <c r="D63" s="201" t="s">
        <v>38</v>
      </c>
      <c r="E63" s="202"/>
      <c r="F63" s="202"/>
      <c r="G63" s="202"/>
      <c r="H63" s="202"/>
      <c r="I63" s="203"/>
      <c r="J63" s="203"/>
      <c r="K63" s="203"/>
      <c r="L63" s="203"/>
      <c r="M63" s="203"/>
      <c r="N63" s="203"/>
      <c r="O63" s="203"/>
      <c r="P63" s="203"/>
      <c r="Q63" s="203"/>
      <c r="R63" s="203"/>
    </row>
    <row r="64" spans="1:18" s="19" customFormat="1" ht="12.75" customHeight="1" x14ac:dyDescent="0.2">
      <c r="A64" s="17"/>
      <c r="B64" s="17"/>
      <c r="C64" s="86"/>
      <c r="D64" s="204" t="s">
        <v>0</v>
      </c>
      <c r="E64" s="205"/>
      <c r="F64" s="205"/>
      <c r="G64" s="205"/>
      <c r="H64" s="205"/>
      <c r="I64" s="204" t="s">
        <v>4</v>
      </c>
      <c r="J64" s="205"/>
      <c r="K64" s="205"/>
      <c r="L64" s="205"/>
      <c r="M64" s="205"/>
      <c r="N64" s="204" t="s">
        <v>1</v>
      </c>
      <c r="O64" s="205"/>
      <c r="P64" s="205"/>
      <c r="Q64" s="205"/>
      <c r="R64" s="205"/>
    </row>
    <row r="65" spans="1:18" ht="12.75" customHeight="1" x14ac:dyDescent="0.2">
      <c r="B65" s="17"/>
      <c r="C65" s="88"/>
      <c r="D65" s="79">
        <v>2016</v>
      </c>
      <c r="E65" s="80">
        <v>2017</v>
      </c>
      <c r="F65" s="80">
        <v>2018</v>
      </c>
      <c r="G65" s="114"/>
      <c r="H65" s="91"/>
      <c r="I65" s="79">
        <v>2016</v>
      </c>
      <c r="J65" s="80">
        <v>2017</v>
      </c>
      <c r="K65" s="80">
        <v>2018</v>
      </c>
      <c r="L65" s="114"/>
      <c r="M65" s="91"/>
      <c r="N65" s="79">
        <v>2016</v>
      </c>
      <c r="O65" s="80">
        <v>2017</v>
      </c>
      <c r="P65" s="80">
        <v>2018</v>
      </c>
      <c r="Q65" s="114"/>
      <c r="R65" s="91"/>
    </row>
    <row r="66" spans="1:18" ht="12.75" customHeight="1" x14ac:dyDescent="0.2">
      <c r="B66" s="17"/>
      <c r="C66" s="92" t="s">
        <v>44</v>
      </c>
      <c r="D66" s="98">
        <f>D50/D48*100</f>
        <v>37.237033446437231</v>
      </c>
      <c r="E66" s="83">
        <f>E50/E48*100</f>
        <v>37.753545874850062</v>
      </c>
      <c r="F66" s="83">
        <f>F50/F48*100</f>
        <v>43.478709080621122</v>
      </c>
      <c r="G66" s="115"/>
      <c r="H66" s="116"/>
      <c r="I66" s="98">
        <f>I50/I48*100</f>
        <v>45.872249581523981</v>
      </c>
      <c r="J66" s="83">
        <f>J50/J48*100</f>
        <v>48.932458065468936</v>
      </c>
      <c r="K66" s="83">
        <f>K50/K48*100</f>
        <v>46.358949766215076</v>
      </c>
      <c r="L66" s="115"/>
      <c r="M66" s="116"/>
      <c r="N66" s="98">
        <f>N50/N48*100</f>
        <v>62.5893347993403</v>
      </c>
      <c r="O66" s="83">
        <f>O50/O48*100</f>
        <v>59.142736391862336</v>
      </c>
      <c r="P66" s="83">
        <f>P50/P48*100</f>
        <v>58.612060344262481</v>
      </c>
      <c r="Q66" s="115"/>
      <c r="R66" s="116"/>
    </row>
    <row r="67" spans="1:18" ht="12.75" customHeight="1" x14ac:dyDescent="0.2">
      <c r="B67" s="17"/>
      <c r="C67" s="94" t="s">
        <v>45</v>
      </c>
      <c r="D67" s="99">
        <f>D51/D48*100</f>
        <v>50.206010664081433</v>
      </c>
      <c r="E67" s="57">
        <f>E51/E48*100</f>
        <v>48.377607792787089</v>
      </c>
      <c r="F67" s="57">
        <f>F51/F48*100</f>
        <v>39.004063826935393</v>
      </c>
      <c r="G67" s="117"/>
      <c r="H67" s="118"/>
      <c r="I67" s="99">
        <f>I51/I48*100</f>
        <v>36.224254627495696</v>
      </c>
      <c r="J67" s="57">
        <f>J51/J48*100</f>
        <v>35.593480573030554</v>
      </c>
      <c r="K67" s="57">
        <f>K51/K48*100</f>
        <v>36.662270710945933</v>
      </c>
      <c r="L67" s="117"/>
      <c r="M67" s="118"/>
      <c r="N67" s="99">
        <f>N51/N48*100</f>
        <v>29.748160946621638</v>
      </c>
      <c r="O67" s="57">
        <f>O51/O48*100</f>
        <v>33.529878151259133</v>
      </c>
      <c r="P67" s="57">
        <f>P51/P48*100</f>
        <v>34.471439559913087</v>
      </c>
      <c r="Q67" s="117"/>
      <c r="R67" s="118"/>
    </row>
    <row r="68" spans="1:18" ht="12.75" customHeight="1" x14ac:dyDescent="0.2">
      <c r="B68" s="17"/>
      <c r="C68" s="94" t="s">
        <v>46</v>
      </c>
      <c r="D68" s="99">
        <f>D52/D48*100</f>
        <v>1.7886572952011632</v>
      </c>
      <c r="E68" s="57">
        <f>E52/E48*100</f>
        <v>1.6406565519569372</v>
      </c>
      <c r="F68" s="57">
        <f>F52/F48*100</f>
        <v>1.7905013393058322</v>
      </c>
      <c r="G68" s="117"/>
      <c r="H68" s="118"/>
      <c r="I68" s="99">
        <f>I52/I48*100</f>
        <v>11.001673904078018</v>
      </c>
      <c r="J68" s="57">
        <f>J52/J48*100</f>
        <v>8.3625297127880103</v>
      </c>
      <c r="K68" s="57">
        <f>K52/K48*100</f>
        <v>11.245653998321545</v>
      </c>
      <c r="L68" s="117"/>
      <c r="M68" s="118"/>
      <c r="N68" s="99">
        <f>N52/N48*100</f>
        <v>4.1480143459252865</v>
      </c>
      <c r="O68" s="57">
        <f>O52/O48*100</f>
        <v>3.7646293583765602</v>
      </c>
      <c r="P68" s="57">
        <f>P52/P48*100</f>
        <v>3.2331703344297127</v>
      </c>
      <c r="Q68" s="117"/>
      <c r="R68" s="118"/>
    </row>
    <row r="69" spans="1:18" ht="12.75" customHeight="1" x14ac:dyDescent="0.2">
      <c r="B69" s="17"/>
      <c r="C69" s="94" t="s">
        <v>47</v>
      </c>
      <c r="D69" s="99">
        <f>D54/D48*100</f>
        <v>6.4711585070285986</v>
      </c>
      <c r="E69" s="57">
        <f>E54/E48*100</f>
        <v>7.7010434185066643</v>
      </c>
      <c r="F69" s="57">
        <f>F54/F48*100</f>
        <v>10.370037010881891</v>
      </c>
      <c r="G69" s="117"/>
      <c r="H69" s="118"/>
      <c r="I69" s="99">
        <f>I54/I48*100</f>
        <v>3.4569758132990467</v>
      </c>
      <c r="J69" s="57">
        <f>J54/J48*100</f>
        <v>3.6372807889511973</v>
      </c>
      <c r="K69" s="57">
        <f>K54/K48*100</f>
        <v>3.1794748831075408</v>
      </c>
      <c r="L69" s="117"/>
      <c r="M69" s="118"/>
      <c r="N69" s="99">
        <f>N54/N48*100</f>
        <v>0.63876017696798348</v>
      </c>
      <c r="O69" s="57">
        <f>O54/O48*100</f>
        <v>0.72843640255011144</v>
      </c>
      <c r="P69" s="57">
        <f>P54/P48*100</f>
        <v>0.73281369973050448</v>
      </c>
      <c r="Q69" s="117"/>
      <c r="R69" s="118"/>
    </row>
    <row r="70" spans="1:18" ht="12.75" customHeight="1" x14ac:dyDescent="0.2">
      <c r="B70" s="17"/>
      <c r="C70" s="94" t="s">
        <v>48</v>
      </c>
      <c r="D70" s="99">
        <f>D55/D48*100</f>
        <v>3.7203102278235582</v>
      </c>
      <c r="E70" s="57">
        <f>E55/E48*100</f>
        <v>3.9353333695003525</v>
      </c>
      <c r="F70" s="57">
        <f>F55/F48*100</f>
        <v>5.0409777319067084</v>
      </c>
      <c r="G70" s="117"/>
      <c r="H70" s="118"/>
      <c r="I70" s="99">
        <f>I55/I48*100</f>
        <v>3.3623638436719152</v>
      </c>
      <c r="J70" s="57">
        <f>J55/J48*100</f>
        <v>3.392313901208869</v>
      </c>
      <c r="K70" s="57">
        <f>K55/K48*100</f>
        <v>2.5008991727610597</v>
      </c>
      <c r="L70" s="117"/>
      <c r="M70" s="118"/>
      <c r="N70" s="99">
        <f>N55/N48*100</f>
        <v>2.7618524045132071</v>
      </c>
      <c r="O70" s="57">
        <f>O55/O48*100</f>
        <v>2.7148015329789787</v>
      </c>
      <c r="P70" s="57">
        <f>P55/P48*100</f>
        <v>2.8275126227577623</v>
      </c>
      <c r="Q70" s="117"/>
      <c r="R70" s="118"/>
    </row>
    <row r="71" spans="1:18" ht="12.75" customHeight="1" x14ac:dyDescent="0.2">
      <c r="B71" s="17"/>
      <c r="C71" s="94" t="s">
        <v>49</v>
      </c>
      <c r="D71" s="99">
        <f>D56/D48*100</f>
        <v>0</v>
      </c>
      <c r="E71" s="57">
        <f>E56/E48*100</f>
        <v>0</v>
      </c>
      <c r="F71" s="57">
        <f>F56/F48*100</f>
        <v>0</v>
      </c>
      <c r="G71" s="117"/>
      <c r="H71" s="118"/>
      <c r="I71" s="99">
        <f>I56/I48*100</f>
        <v>0</v>
      </c>
      <c r="J71" s="57">
        <f>J56/J48*100</f>
        <v>0</v>
      </c>
      <c r="K71" s="57">
        <f>K56/K48*100</f>
        <v>0</v>
      </c>
      <c r="L71" s="117"/>
      <c r="M71" s="118"/>
      <c r="N71" s="99">
        <f>N56/N48*100</f>
        <v>0</v>
      </c>
      <c r="O71" s="57">
        <f>O56/O48*100</f>
        <v>0</v>
      </c>
      <c r="P71" s="57">
        <f>P56/P48*100</f>
        <v>0</v>
      </c>
      <c r="Q71" s="117"/>
      <c r="R71" s="118"/>
    </row>
    <row r="72" spans="1:18" ht="12.75" customHeight="1" x14ac:dyDescent="0.2">
      <c r="A72" s="23"/>
      <c r="B72" s="17"/>
      <c r="C72" s="96" t="s">
        <v>50</v>
      </c>
      <c r="D72" s="100">
        <f>D57/D48*100</f>
        <v>0.57682985942801746</v>
      </c>
      <c r="E72" s="58">
        <f>E57/E48*100</f>
        <v>0.59181299239889817</v>
      </c>
      <c r="F72" s="59">
        <f>F57/F48*100</f>
        <v>0.31570812069124032</v>
      </c>
      <c r="G72" s="119"/>
      <c r="H72" s="120"/>
      <c r="I72" s="100">
        <f>I57/I48*100</f>
        <v>8.2482229931345671E-2</v>
      </c>
      <c r="J72" s="58">
        <f>J57/J48*100</f>
        <v>8.1936958552430619E-2</v>
      </c>
      <c r="K72" s="59">
        <f>K57/K48*100</f>
        <v>5.2751468648843065E-2</v>
      </c>
      <c r="L72" s="119"/>
      <c r="M72" s="120"/>
      <c r="N72" s="100">
        <f>N57/N48*100</f>
        <v>0.11387732663158721</v>
      </c>
      <c r="O72" s="58">
        <f>O57/O48*100</f>
        <v>0.11951816297286301</v>
      </c>
      <c r="P72" s="59">
        <f>P57/P48*100</f>
        <v>0.12300709888795487</v>
      </c>
      <c r="Q72" s="119"/>
      <c r="R72" s="120"/>
    </row>
    <row r="73" spans="1:18" ht="15" customHeight="1" x14ac:dyDescent="0.2">
      <c r="A73" s="18"/>
      <c r="B73" s="17"/>
      <c r="C73" s="27" t="s">
        <v>68</v>
      </c>
      <c r="D73" s="20"/>
      <c r="E73" s="20"/>
      <c r="F73" s="20"/>
      <c r="G73" s="30"/>
      <c r="H73" s="30"/>
      <c r="I73" s="36"/>
      <c r="J73" s="36"/>
      <c r="K73" s="36"/>
      <c r="L73" s="30"/>
      <c r="M73" s="30"/>
    </row>
    <row r="74" spans="1:18" ht="15" customHeight="1" x14ac:dyDescent="0.2">
      <c r="A74" s="18"/>
      <c r="B74" s="17"/>
      <c r="C74" s="27" t="s">
        <v>69</v>
      </c>
      <c r="D74" s="20"/>
      <c r="E74" s="20"/>
      <c r="F74" s="20"/>
      <c r="G74" s="30"/>
      <c r="H74" s="30"/>
      <c r="I74" s="36"/>
      <c r="J74" s="36"/>
      <c r="K74" s="36"/>
      <c r="L74" s="30"/>
      <c r="M74" s="30"/>
    </row>
    <row r="75" spans="1:18" ht="15" customHeight="1" x14ac:dyDescent="0.2">
      <c r="A75" s="18"/>
      <c r="B75" s="17"/>
      <c r="C75" s="103" t="s">
        <v>70</v>
      </c>
      <c r="D75" s="20"/>
      <c r="E75" s="20"/>
      <c r="F75" s="20"/>
      <c r="G75" s="30"/>
      <c r="H75" s="30"/>
      <c r="I75" s="36"/>
      <c r="J75" s="36"/>
      <c r="K75" s="36"/>
      <c r="L75" s="30"/>
      <c r="M75" s="30"/>
    </row>
    <row r="76" spans="1:18" ht="12.75" customHeight="1" x14ac:dyDescent="0.2">
      <c r="B76" s="17"/>
      <c r="C76" s="27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 ht="15.75" x14ac:dyDescent="0.25">
      <c r="B77" s="17"/>
      <c r="C77" s="104" t="s">
        <v>87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 ht="12.75" customHeight="1" x14ac:dyDescent="0.2">
      <c r="A78" s="18"/>
      <c r="B78" s="17"/>
      <c r="C78" s="105" t="s">
        <v>61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 ht="12.75" customHeight="1" x14ac:dyDescent="0.2">
      <c r="A79" s="26"/>
      <c r="B79" s="19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s="19" customFormat="1" ht="12.75" customHeight="1" x14ac:dyDescent="0.2">
      <c r="A80" s="18"/>
      <c r="B80" s="17"/>
      <c r="C80" s="87"/>
      <c r="D80" s="192" t="s">
        <v>2</v>
      </c>
      <c r="E80" s="193"/>
      <c r="F80" s="193"/>
      <c r="G80" s="193"/>
      <c r="H80" s="193"/>
      <c r="I80" s="192" t="s">
        <v>3</v>
      </c>
      <c r="J80" s="193"/>
      <c r="K80" s="193"/>
      <c r="L80" s="193"/>
      <c r="M80" s="193"/>
      <c r="N80" s="192" t="s">
        <v>5</v>
      </c>
      <c r="O80" s="193"/>
      <c r="P80" s="193"/>
      <c r="Q80" s="193"/>
      <c r="R80" s="193"/>
    </row>
    <row r="81" spans="1:18" ht="12.75" customHeight="1" x14ac:dyDescent="0.2">
      <c r="A81" s="18"/>
      <c r="B81" s="17"/>
      <c r="C81" s="88"/>
      <c r="D81" s="79">
        <v>2016</v>
      </c>
      <c r="E81" s="80">
        <v>2017</v>
      </c>
      <c r="F81" s="80">
        <v>2018</v>
      </c>
      <c r="G81" s="81" t="s">
        <v>56</v>
      </c>
      <c r="H81" s="82" t="s">
        <v>67</v>
      </c>
      <c r="I81" s="79">
        <v>2016</v>
      </c>
      <c r="J81" s="80">
        <v>2017</v>
      </c>
      <c r="K81" s="80">
        <v>2018</v>
      </c>
      <c r="L81" s="81" t="s">
        <v>56</v>
      </c>
      <c r="M81" s="82" t="s">
        <v>67</v>
      </c>
      <c r="N81" s="97">
        <v>2016</v>
      </c>
      <c r="O81" s="89">
        <v>2017</v>
      </c>
      <c r="P81" s="89">
        <v>2018</v>
      </c>
      <c r="Q81" s="90" t="s">
        <v>56</v>
      </c>
      <c r="R81" s="91" t="s">
        <v>67</v>
      </c>
    </row>
    <row r="82" spans="1:18" ht="12.75" customHeight="1" x14ac:dyDescent="0.2">
      <c r="A82" s="18"/>
      <c r="B82" s="21"/>
      <c r="C82" s="92" t="s">
        <v>30</v>
      </c>
      <c r="D82" s="136">
        <v>29077.932000000001</v>
      </c>
      <c r="E82" s="137">
        <v>29653.682000000001</v>
      </c>
      <c r="F82" s="137">
        <v>28939.089</v>
      </c>
      <c r="G82" s="65">
        <f>E82/D82-1</f>
        <v>1.9800238889065458E-2</v>
      </c>
      <c r="H82" s="66">
        <f>F82/E82-1</f>
        <v>-2.4097951815899354E-2</v>
      </c>
      <c r="I82" s="136">
        <v>614155</v>
      </c>
      <c r="J82" s="137">
        <v>619059</v>
      </c>
      <c r="K82" s="137">
        <v>571799.71300000011</v>
      </c>
      <c r="L82" s="65">
        <f>J82/I82-1</f>
        <v>7.9849549380857088E-3</v>
      </c>
      <c r="M82" s="66">
        <f>K82/J82-1</f>
        <v>-7.6340521662716987E-2</v>
      </c>
      <c r="N82" s="136">
        <v>10424</v>
      </c>
      <c r="O82" s="137">
        <v>11234</v>
      </c>
      <c r="P82" s="137">
        <v>10834.142999999998</v>
      </c>
      <c r="Q82" s="65">
        <f>O82/N82-1</f>
        <v>7.7705295471987679E-2</v>
      </c>
      <c r="R82" s="66">
        <f>P82/O82-1</f>
        <v>-3.559346626312998E-2</v>
      </c>
    </row>
    <row r="83" spans="1:18" ht="12.75" customHeight="1" x14ac:dyDescent="0.2">
      <c r="A83" s="18"/>
      <c r="B83" s="17"/>
      <c r="C83" s="93" t="s">
        <v>31</v>
      </c>
      <c r="D83" s="138"/>
      <c r="E83" s="139"/>
      <c r="F83" s="139"/>
      <c r="G83" s="34"/>
      <c r="H83" s="67"/>
      <c r="I83" s="138"/>
      <c r="J83" s="139"/>
      <c r="K83" s="139"/>
      <c r="L83" s="34"/>
      <c r="M83" s="67"/>
      <c r="N83" s="138"/>
      <c r="O83" s="139"/>
      <c r="P83" s="139"/>
      <c r="Q83" s="34"/>
      <c r="R83" s="67"/>
    </row>
    <row r="84" spans="1:18" ht="12.75" customHeight="1" x14ac:dyDescent="0.2">
      <c r="A84" s="18"/>
      <c r="B84" s="17"/>
      <c r="C84" s="94" t="s">
        <v>32</v>
      </c>
      <c r="D84" s="138">
        <v>15533.149000000001</v>
      </c>
      <c r="E84" s="139">
        <v>14104.325999999999</v>
      </c>
      <c r="F84" s="139">
        <v>14072.337</v>
      </c>
      <c r="G84" s="34">
        <f>E84/D84-1</f>
        <v>-9.1985404891178346E-2</v>
      </c>
      <c r="H84" s="67">
        <f>F84/E84-1</f>
        <v>-2.2680275540993833E-3</v>
      </c>
      <c r="I84" s="138">
        <v>390141</v>
      </c>
      <c r="J84" s="139">
        <v>376128</v>
      </c>
      <c r="K84" s="139">
        <v>320437.701</v>
      </c>
      <c r="L84" s="34">
        <f>J84/I84-1</f>
        <v>-3.5917783570555306E-2</v>
      </c>
      <c r="M84" s="67">
        <f>K84/J84-1</f>
        <v>-0.14806209322358344</v>
      </c>
      <c r="N84" s="138">
        <v>9795</v>
      </c>
      <c r="O84" s="139">
        <v>10485</v>
      </c>
      <c r="P84" s="139">
        <v>10170.042999999998</v>
      </c>
      <c r="Q84" s="34">
        <f>O84/N84-1</f>
        <v>7.0444104134762542E-2</v>
      </c>
      <c r="R84" s="67">
        <f>P84/O84-1</f>
        <v>-3.0038817358130854E-2</v>
      </c>
    </row>
    <row r="85" spans="1:18" ht="12.75" customHeight="1" x14ac:dyDescent="0.2">
      <c r="A85" s="18"/>
      <c r="B85" s="21"/>
      <c r="C85" s="95" t="s">
        <v>33</v>
      </c>
      <c r="D85" s="138">
        <v>0</v>
      </c>
      <c r="E85" s="139">
        <v>0</v>
      </c>
      <c r="F85" s="139">
        <v>0</v>
      </c>
      <c r="G85" s="34"/>
      <c r="H85" s="67"/>
      <c r="I85" s="138">
        <v>80038</v>
      </c>
      <c r="J85" s="139">
        <v>72155</v>
      </c>
      <c r="K85" s="139">
        <v>72274.132999999987</v>
      </c>
      <c r="L85" s="34">
        <f t="shared" ref="L85:L95" si="10">J85/I85-1</f>
        <v>-9.8490716909467979E-2</v>
      </c>
      <c r="M85" s="67">
        <f t="shared" ref="M85:M95" si="11">K85/J85-1</f>
        <v>1.6510706118770813E-3</v>
      </c>
      <c r="N85" s="138">
        <v>0</v>
      </c>
      <c r="O85" s="139">
        <v>0</v>
      </c>
      <c r="P85" s="139">
        <v>0</v>
      </c>
      <c r="Q85" s="34"/>
      <c r="R85" s="67"/>
    </row>
    <row r="86" spans="1:18" ht="12.75" customHeight="1" x14ac:dyDescent="0.2">
      <c r="A86" s="18"/>
      <c r="B86" s="17"/>
      <c r="C86" s="94" t="s">
        <v>41</v>
      </c>
      <c r="D86" s="138">
        <v>19.271999999999998</v>
      </c>
      <c r="E86" s="139">
        <v>17.870999999999999</v>
      </c>
      <c r="F86" s="139">
        <v>14.928999999999998</v>
      </c>
      <c r="G86" s="34">
        <f t="shared" ref="G86:G95" si="12">E86/D86-1</f>
        <v>-7.2696139476961408E-2</v>
      </c>
      <c r="H86" s="67">
        <f t="shared" ref="H86:H95" si="13">F86/E86-1</f>
        <v>-0.16462425158077332</v>
      </c>
      <c r="I86" s="138">
        <v>25690</v>
      </c>
      <c r="J86" s="139">
        <v>25888</v>
      </c>
      <c r="K86" s="139">
        <v>20041.878000000001</v>
      </c>
      <c r="L86" s="34">
        <f t="shared" si="10"/>
        <v>7.7072790969248128E-3</v>
      </c>
      <c r="M86" s="67">
        <f t="shared" si="11"/>
        <v>-0.22582362484548824</v>
      </c>
      <c r="N86" s="138">
        <v>35</v>
      </c>
      <c r="O86" s="139">
        <v>26</v>
      </c>
      <c r="P86" s="139">
        <v>18.2</v>
      </c>
      <c r="Q86" s="34">
        <f t="shared" ref="Q86:Q95" si="14">O86/N86-1</f>
        <v>-0.25714285714285712</v>
      </c>
      <c r="R86" s="67">
        <f t="shared" ref="R86:R95" si="15">P86/O86-1</f>
        <v>-0.30000000000000004</v>
      </c>
    </row>
    <row r="87" spans="1:18" ht="12.75" customHeight="1" x14ac:dyDescent="0.2">
      <c r="A87" s="18"/>
      <c r="B87" s="17"/>
      <c r="C87" s="93" t="s">
        <v>66</v>
      </c>
      <c r="D87" s="138">
        <v>0</v>
      </c>
      <c r="E87" s="139">
        <v>0</v>
      </c>
      <c r="F87" s="139">
        <v>0</v>
      </c>
      <c r="G87" s="34"/>
      <c r="H87" s="67"/>
      <c r="I87" s="138">
        <v>5451</v>
      </c>
      <c r="J87" s="139">
        <v>5910</v>
      </c>
      <c r="K87" s="139">
        <v>6661.0830000000005</v>
      </c>
      <c r="L87" s="34">
        <f t="shared" si="10"/>
        <v>8.4204733076499672E-2</v>
      </c>
      <c r="M87" s="67">
        <f t="shared" si="11"/>
        <v>0.12708680203045697</v>
      </c>
      <c r="N87" s="138">
        <v>0</v>
      </c>
      <c r="O87" s="139">
        <v>0</v>
      </c>
      <c r="P87" s="139">
        <v>0</v>
      </c>
      <c r="Q87" s="34"/>
      <c r="R87" s="67"/>
    </row>
    <row r="88" spans="1:18" ht="12.75" customHeight="1" x14ac:dyDescent="0.2">
      <c r="A88" s="18"/>
      <c r="B88" s="17"/>
      <c r="C88" s="94" t="s">
        <v>42</v>
      </c>
      <c r="D88" s="138">
        <v>12781.731</v>
      </c>
      <c r="E88" s="139">
        <v>14780</v>
      </c>
      <c r="F88" s="139">
        <v>13898.805999999999</v>
      </c>
      <c r="G88" s="34">
        <f t="shared" si="12"/>
        <v>0.15633790133746372</v>
      </c>
      <c r="H88" s="67">
        <f t="shared" si="13"/>
        <v>-5.9620703653586071E-2</v>
      </c>
      <c r="I88" s="138">
        <v>78218</v>
      </c>
      <c r="J88" s="139">
        <v>103707</v>
      </c>
      <c r="K88" s="139">
        <v>112174</v>
      </c>
      <c r="L88" s="34">
        <f t="shared" si="10"/>
        <v>0.32587128282492528</v>
      </c>
      <c r="M88" s="67">
        <f t="shared" si="11"/>
        <v>8.1643476332359466E-2</v>
      </c>
      <c r="N88" s="138">
        <v>594</v>
      </c>
      <c r="O88" s="139">
        <v>723</v>
      </c>
      <c r="P88" s="139">
        <v>645.9</v>
      </c>
      <c r="Q88" s="34">
        <f t="shared" si="14"/>
        <v>0.21717171717171713</v>
      </c>
      <c r="R88" s="67">
        <f t="shared" si="15"/>
        <v>-0.10663900414937766</v>
      </c>
    </row>
    <row r="89" spans="1:18" ht="12.75" customHeight="1" x14ac:dyDescent="0.2">
      <c r="A89" s="18"/>
      <c r="B89" s="17"/>
      <c r="C89" s="94" t="s">
        <v>39</v>
      </c>
      <c r="D89" s="138">
        <v>743.78</v>
      </c>
      <c r="E89" s="139">
        <v>751.48500000000001</v>
      </c>
      <c r="F89" s="139">
        <v>952.97299999999984</v>
      </c>
      <c r="G89" s="34">
        <f t="shared" si="12"/>
        <v>1.035924601360616E-2</v>
      </c>
      <c r="H89" s="67">
        <f t="shared" si="13"/>
        <v>0.26811978948348902</v>
      </c>
      <c r="I89" s="138">
        <v>38098</v>
      </c>
      <c r="J89" s="139">
        <v>39401</v>
      </c>
      <c r="K89" s="139">
        <v>46184</v>
      </c>
      <c r="L89" s="34">
        <f t="shared" si="10"/>
        <v>3.4201270407895334E-2</v>
      </c>
      <c r="M89" s="67">
        <f t="shared" si="11"/>
        <v>0.17215299104083659</v>
      </c>
      <c r="N89" s="138">
        <v>0</v>
      </c>
      <c r="O89" s="139">
        <v>0</v>
      </c>
      <c r="P89" s="139">
        <v>0</v>
      </c>
      <c r="Q89" s="34"/>
      <c r="R89" s="67"/>
    </row>
    <row r="90" spans="1:18" ht="12.75" customHeight="1" x14ac:dyDescent="0.2">
      <c r="A90" s="18"/>
      <c r="B90" s="17"/>
      <c r="C90" s="94" t="s">
        <v>40</v>
      </c>
      <c r="D90" s="138">
        <v>0</v>
      </c>
      <c r="E90" s="139">
        <v>0</v>
      </c>
      <c r="F90" s="139">
        <v>0</v>
      </c>
      <c r="G90" s="34"/>
      <c r="H90" s="67"/>
      <c r="I90" s="138">
        <v>165</v>
      </c>
      <c r="J90" s="139">
        <v>157</v>
      </c>
      <c r="K90" s="139">
        <v>165.25</v>
      </c>
      <c r="L90" s="34">
        <f t="shared" si="10"/>
        <v>-4.8484848484848464E-2</v>
      </c>
      <c r="M90" s="67">
        <f t="shared" si="11"/>
        <v>5.2547770700636987E-2</v>
      </c>
      <c r="N90" s="138">
        <v>0</v>
      </c>
      <c r="O90" s="139">
        <v>0</v>
      </c>
      <c r="P90" s="139">
        <v>0</v>
      </c>
      <c r="Q90" s="34"/>
      <c r="R90" s="67"/>
    </row>
    <row r="91" spans="1:18" ht="12.75" customHeight="1" x14ac:dyDescent="0.2">
      <c r="A91" s="18"/>
      <c r="B91" s="17"/>
      <c r="C91" s="94" t="s">
        <v>43</v>
      </c>
      <c r="D91" s="138">
        <v>0</v>
      </c>
      <c r="E91" s="139">
        <v>0</v>
      </c>
      <c r="F91" s="139">
        <v>4.3999999999999997E-2</v>
      </c>
      <c r="G91" s="34"/>
      <c r="H91" s="67"/>
      <c r="I91" s="138">
        <v>1805</v>
      </c>
      <c r="J91" s="139">
        <v>1623</v>
      </c>
      <c r="K91" s="139">
        <v>522.75099999999998</v>
      </c>
      <c r="L91" s="34">
        <f t="shared" si="10"/>
        <v>-0.10083102493074791</v>
      </c>
      <c r="M91" s="67">
        <f t="shared" si="11"/>
        <v>-0.67791065927295135</v>
      </c>
      <c r="N91" s="138">
        <v>0</v>
      </c>
      <c r="O91" s="139">
        <v>0</v>
      </c>
      <c r="P91" s="139">
        <v>0</v>
      </c>
      <c r="Q91" s="34"/>
      <c r="R91" s="67"/>
    </row>
    <row r="92" spans="1:18" ht="12.75" customHeight="1" x14ac:dyDescent="0.2">
      <c r="A92" s="18"/>
      <c r="B92" s="17"/>
      <c r="C92" s="94" t="s">
        <v>34</v>
      </c>
      <c r="D92" s="138">
        <v>14976.458000000001</v>
      </c>
      <c r="E92" s="139">
        <v>15218.109</v>
      </c>
      <c r="F92" s="139">
        <v>15633.609</v>
      </c>
      <c r="G92" s="34">
        <f t="shared" si="12"/>
        <v>1.6135390624405277E-2</v>
      </c>
      <c r="H92" s="67">
        <f t="shared" si="13"/>
        <v>2.730299802689018E-2</v>
      </c>
      <c r="I92" s="138">
        <v>28338</v>
      </c>
      <c r="J92" s="139">
        <v>27842</v>
      </c>
      <c r="K92" s="139">
        <v>31701.359000000004</v>
      </c>
      <c r="L92" s="34">
        <f t="shared" si="10"/>
        <v>-1.7502999505963679E-2</v>
      </c>
      <c r="M92" s="67">
        <f t="shared" si="11"/>
        <v>0.13861644278428287</v>
      </c>
      <c r="N92" s="138">
        <v>3577</v>
      </c>
      <c r="O92" s="139">
        <v>2281</v>
      </c>
      <c r="P92" s="139">
        <v>3053</v>
      </c>
      <c r="Q92" s="34">
        <f t="shared" si="14"/>
        <v>-0.36231478892927038</v>
      </c>
      <c r="R92" s="67">
        <f t="shared" si="15"/>
        <v>0.33844804910127135</v>
      </c>
    </row>
    <row r="93" spans="1:18" ht="12.75" customHeight="1" x14ac:dyDescent="0.2">
      <c r="A93" s="18"/>
      <c r="B93" s="17"/>
      <c r="C93" s="94" t="s">
        <v>35</v>
      </c>
      <c r="D93" s="138">
        <v>9919.3649999999998</v>
      </c>
      <c r="E93" s="139">
        <v>10655.394</v>
      </c>
      <c r="F93" s="139">
        <v>10409.265999999998</v>
      </c>
      <c r="G93" s="34">
        <f t="shared" si="12"/>
        <v>7.420122154996811E-2</v>
      </c>
      <c r="H93" s="67">
        <f t="shared" si="13"/>
        <v>-2.3098911218111917E-2</v>
      </c>
      <c r="I93" s="138">
        <v>78863</v>
      </c>
      <c r="J93" s="139">
        <v>80301</v>
      </c>
      <c r="K93" s="139">
        <v>80187.327000000005</v>
      </c>
      <c r="L93" s="34">
        <f t="shared" si="10"/>
        <v>1.8234152898063627E-2</v>
      </c>
      <c r="M93" s="67">
        <f t="shared" si="11"/>
        <v>-1.4155863563342086E-3</v>
      </c>
      <c r="N93" s="138">
        <v>5614</v>
      </c>
      <c r="O93" s="139">
        <v>5015</v>
      </c>
      <c r="P93" s="139">
        <v>4949.7</v>
      </c>
      <c r="Q93" s="34">
        <f t="shared" si="14"/>
        <v>-0.10669754185963665</v>
      </c>
      <c r="R93" s="67">
        <f t="shared" si="15"/>
        <v>-1.3020937188434778E-2</v>
      </c>
    </row>
    <row r="94" spans="1:18" ht="12.75" customHeight="1" x14ac:dyDescent="0.2">
      <c r="A94" s="23"/>
      <c r="B94" s="17"/>
      <c r="C94" s="94" t="s">
        <v>36</v>
      </c>
      <c r="D94" s="138">
        <v>0</v>
      </c>
      <c r="E94" s="139">
        <v>0</v>
      </c>
      <c r="F94" s="139">
        <v>0</v>
      </c>
      <c r="G94" s="34"/>
      <c r="H94" s="67"/>
      <c r="I94" s="138">
        <v>7497</v>
      </c>
      <c r="J94" s="139">
        <v>8252</v>
      </c>
      <c r="K94" s="139">
        <v>8347.7060000000001</v>
      </c>
      <c r="L94" s="34">
        <f t="shared" si="10"/>
        <v>0.1007069494464452</v>
      </c>
      <c r="M94" s="67">
        <f t="shared" si="11"/>
        <v>1.1597915656810454E-2</v>
      </c>
      <c r="N94" s="138">
        <v>0</v>
      </c>
      <c r="O94" s="139">
        <v>0</v>
      </c>
      <c r="P94" s="139">
        <v>0</v>
      </c>
      <c r="Q94" s="34"/>
      <c r="R94" s="67"/>
    </row>
    <row r="95" spans="1:18" ht="12.75" customHeight="1" x14ac:dyDescent="0.2">
      <c r="A95" s="18"/>
      <c r="B95" s="17"/>
      <c r="C95" s="96" t="s">
        <v>37</v>
      </c>
      <c r="D95" s="140">
        <v>34135.025000000001</v>
      </c>
      <c r="E95" s="141">
        <v>34216.396999999997</v>
      </c>
      <c r="F95" s="141">
        <v>34163.432000000008</v>
      </c>
      <c r="G95" s="35">
        <f t="shared" si="12"/>
        <v>2.3838271687217638E-3</v>
      </c>
      <c r="H95" s="68">
        <f t="shared" si="13"/>
        <v>-1.5479420583057735E-3</v>
      </c>
      <c r="I95" s="140">
        <v>556133</v>
      </c>
      <c r="J95" s="141">
        <v>558348</v>
      </c>
      <c r="K95" s="141">
        <v>514966.03900000016</v>
      </c>
      <c r="L95" s="35">
        <f t="shared" si="10"/>
        <v>3.9828602150924208E-3</v>
      </c>
      <c r="M95" s="68">
        <f t="shared" si="11"/>
        <v>-7.7696993631211742E-2</v>
      </c>
      <c r="N95" s="140">
        <v>8387</v>
      </c>
      <c r="O95" s="141">
        <v>8500</v>
      </c>
      <c r="P95" s="141">
        <v>8937.4429999999993</v>
      </c>
      <c r="Q95" s="35">
        <f t="shared" si="14"/>
        <v>1.3473232383450551E-2</v>
      </c>
      <c r="R95" s="68">
        <f t="shared" si="15"/>
        <v>5.1463882352941193E-2</v>
      </c>
    </row>
    <row r="96" spans="1:18" ht="12.75" customHeight="1" x14ac:dyDescent="0.2">
      <c r="A96" s="19"/>
      <c r="B96" s="19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s="19" customFormat="1" ht="12.75" customHeight="1" x14ac:dyDescent="0.2">
      <c r="A97" s="17"/>
      <c r="B97" s="17"/>
      <c r="C97" s="101"/>
      <c r="D97" s="201" t="s">
        <v>38</v>
      </c>
      <c r="E97" s="202"/>
      <c r="F97" s="202"/>
      <c r="G97" s="202"/>
      <c r="H97" s="202"/>
      <c r="I97" s="203"/>
      <c r="J97" s="203"/>
      <c r="K97" s="203"/>
      <c r="L97" s="203"/>
      <c r="M97" s="203"/>
      <c r="N97" s="203"/>
      <c r="O97" s="203"/>
      <c r="P97" s="203"/>
      <c r="Q97" s="203"/>
      <c r="R97" s="203"/>
    </row>
    <row r="98" spans="1:18" ht="12.75" customHeight="1" x14ac:dyDescent="0.2">
      <c r="B98" s="17"/>
      <c r="C98" s="86"/>
      <c r="D98" s="204" t="s">
        <v>2</v>
      </c>
      <c r="E98" s="205"/>
      <c r="F98" s="205"/>
      <c r="G98" s="205"/>
      <c r="H98" s="205"/>
      <c r="I98" s="204" t="s">
        <v>3</v>
      </c>
      <c r="J98" s="205"/>
      <c r="K98" s="205"/>
      <c r="L98" s="205"/>
      <c r="M98" s="205"/>
      <c r="N98" s="204" t="s">
        <v>5</v>
      </c>
      <c r="O98" s="205"/>
      <c r="P98" s="205"/>
      <c r="Q98" s="205"/>
      <c r="R98" s="205"/>
    </row>
    <row r="99" spans="1:18" ht="12.75" customHeight="1" x14ac:dyDescent="0.2">
      <c r="B99" s="17"/>
      <c r="C99" s="88"/>
      <c r="D99" s="79">
        <v>2016</v>
      </c>
      <c r="E99" s="80">
        <v>2017</v>
      </c>
      <c r="F99" s="80">
        <v>2018</v>
      </c>
      <c r="G99" s="114"/>
      <c r="H99" s="91"/>
      <c r="I99" s="79">
        <v>2016</v>
      </c>
      <c r="J99" s="80">
        <v>2017</v>
      </c>
      <c r="K99" s="80">
        <v>2018</v>
      </c>
      <c r="L99" s="114"/>
      <c r="M99" s="91"/>
      <c r="N99" s="79">
        <v>2016</v>
      </c>
      <c r="O99" s="80">
        <v>2017</v>
      </c>
      <c r="P99" s="80">
        <v>2018</v>
      </c>
      <c r="Q99" s="114"/>
      <c r="R99" s="91"/>
    </row>
    <row r="100" spans="1:18" ht="12.75" customHeight="1" x14ac:dyDescent="0.2">
      <c r="B100" s="17"/>
      <c r="C100" s="92" t="s">
        <v>44</v>
      </c>
      <c r="D100" s="98">
        <f>D84/D82*100</f>
        <v>53.419029248709982</v>
      </c>
      <c r="E100" s="83">
        <f>E84/E82*100</f>
        <v>47.563489754830442</v>
      </c>
      <c r="F100" s="83">
        <f>F84/F82*100</f>
        <v>48.627436060616837</v>
      </c>
      <c r="G100" s="115"/>
      <c r="H100" s="116"/>
      <c r="I100" s="98">
        <f>I84/I82*100</f>
        <v>63.524843077073378</v>
      </c>
      <c r="J100" s="83">
        <f>J84/J82*100</f>
        <v>60.758021448682598</v>
      </c>
      <c r="K100" s="83">
        <f>K84/K82*100</f>
        <v>56.040199691390882</v>
      </c>
      <c r="L100" s="115"/>
      <c r="M100" s="116"/>
      <c r="N100" s="98">
        <f>N84/N82*100</f>
        <v>93.96584804297774</v>
      </c>
      <c r="O100" s="83">
        <f>O84/O82*100</f>
        <v>93.332739896742041</v>
      </c>
      <c r="P100" s="83">
        <f>P84/P82*100</f>
        <v>93.870304277874112</v>
      </c>
      <c r="Q100" s="115"/>
      <c r="R100" s="116"/>
    </row>
    <row r="101" spans="1:18" ht="12.75" customHeight="1" x14ac:dyDescent="0.2">
      <c r="B101" s="17"/>
      <c r="C101" s="94" t="s">
        <v>45</v>
      </c>
      <c r="D101" s="99">
        <f>D85/D82*100</f>
        <v>0</v>
      </c>
      <c r="E101" s="57">
        <f>E85/E82*100</f>
        <v>0</v>
      </c>
      <c r="F101" s="57">
        <f>F85/F82*100</f>
        <v>0</v>
      </c>
      <c r="G101" s="117"/>
      <c r="H101" s="118"/>
      <c r="I101" s="99">
        <f>I85/I82*100</f>
        <v>13.032214994586058</v>
      </c>
      <c r="J101" s="57">
        <f>J85/J82*100</f>
        <v>11.655593408705794</v>
      </c>
      <c r="K101" s="57">
        <f>K85/K82*100</f>
        <v>12.639763776866388</v>
      </c>
      <c r="L101" s="117"/>
      <c r="M101" s="118"/>
      <c r="N101" s="99">
        <f>N85/N82*100</f>
        <v>0</v>
      </c>
      <c r="O101" s="57">
        <f>O85/O82*100</f>
        <v>0</v>
      </c>
      <c r="P101" s="57">
        <f>P85/P82*100</f>
        <v>0</v>
      </c>
      <c r="Q101" s="117"/>
      <c r="R101" s="118"/>
    </row>
    <row r="102" spans="1:18" ht="12.75" customHeight="1" x14ac:dyDescent="0.2">
      <c r="B102" s="17"/>
      <c r="C102" s="94" t="s">
        <v>46</v>
      </c>
      <c r="D102" s="99">
        <f>D86/D82*100</f>
        <v>6.6277065370398403E-2</v>
      </c>
      <c r="E102" s="57">
        <f>E86/E82*100</f>
        <v>6.026570326072829E-2</v>
      </c>
      <c r="F102" s="57">
        <f>F86/F82*100</f>
        <v>5.1587664006976855E-2</v>
      </c>
      <c r="G102" s="117"/>
      <c r="H102" s="118"/>
      <c r="I102" s="99">
        <f>I86/I82*100</f>
        <v>4.1829831231529502</v>
      </c>
      <c r="J102" s="57">
        <f>J86/J82*100</f>
        <v>4.1818308109566296</v>
      </c>
      <c r="K102" s="57">
        <f>K86/K82*100</f>
        <v>3.5050521265301851</v>
      </c>
      <c r="L102" s="117"/>
      <c r="M102" s="118"/>
      <c r="N102" s="99">
        <f>N86/N82*100</f>
        <v>0.33576362240982349</v>
      </c>
      <c r="O102" s="57">
        <f>O86/O82*100</f>
        <v>0.23144027060708564</v>
      </c>
      <c r="P102" s="57">
        <f>P86/P82*100</f>
        <v>0.16798744487681214</v>
      </c>
      <c r="Q102" s="117"/>
      <c r="R102" s="118"/>
    </row>
    <row r="103" spans="1:18" ht="12.75" customHeight="1" x14ac:dyDescent="0.2">
      <c r="B103" s="17"/>
      <c r="C103" s="94" t="s">
        <v>47</v>
      </c>
      <c r="D103" s="99">
        <f>D88/D82*100</f>
        <v>43.956808895488166</v>
      </c>
      <c r="E103" s="57">
        <f>E88/E82*100</f>
        <v>49.842039851914507</v>
      </c>
      <c r="F103" s="57">
        <f>F88/F82*100</f>
        <v>48.027793825852633</v>
      </c>
      <c r="G103" s="117"/>
      <c r="H103" s="118"/>
      <c r="I103" s="99">
        <f>I88/I82*100</f>
        <v>12.735872865970316</v>
      </c>
      <c r="J103" s="57">
        <f>J88/J82*100</f>
        <v>16.752361245050956</v>
      </c>
      <c r="K103" s="57">
        <f>K88/K82*100</f>
        <v>19.617708342571341</v>
      </c>
      <c r="L103" s="117"/>
      <c r="M103" s="118"/>
      <c r="N103" s="99">
        <f>N88/N82*100</f>
        <v>5.6983883346124333</v>
      </c>
      <c r="O103" s="57">
        <f>O88/O82*100</f>
        <v>6.4358198326508811</v>
      </c>
      <c r="P103" s="57">
        <f>P88/P82*100</f>
        <v>5.9617082772490644</v>
      </c>
      <c r="Q103" s="117"/>
      <c r="R103" s="118"/>
    </row>
    <row r="104" spans="1:18" ht="12.75" customHeight="1" x14ac:dyDescent="0.2">
      <c r="A104" s="18"/>
      <c r="B104" s="17"/>
      <c r="C104" s="94" t="s">
        <v>48</v>
      </c>
      <c r="D104" s="99">
        <f>D89/D82*100</f>
        <v>2.5578847904314514</v>
      </c>
      <c r="E104" s="57">
        <f>E89/E82*100</f>
        <v>2.5342046899943149</v>
      </c>
      <c r="F104" s="57">
        <f>F89/F82*100</f>
        <v>3.2930304060366233</v>
      </c>
      <c r="G104" s="117"/>
      <c r="H104" s="118"/>
      <c r="I104" s="99">
        <f>I89/I82*100</f>
        <v>6.2033200087925682</v>
      </c>
      <c r="J104" s="57">
        <f>J89/J82*100</f>
        <v>6.3646599112524003</v>
      </c>
      <c r="K104" s="57">
        <f>K89/K82*100</f>
        <v>8.0769540365264216</v>
      </c>
      <c r="L104" s="117"/>
      <c r="M104" s="118"/>
      <c r="N104" s="99">
        <f>N89/N82*100</f>
        <v>0</v>
      </c>
      <c r="O104" s="57">
        <f>O89/O82*100</f>
        <v>0</v>
      </c>
      <c r="P104" s="57">
        <f>P89/P82*100</f>
        <v>0</v>
      </c>
      <c r="Q104" s="117"/>
      <c r="R104" s="118"/>
    </row>
    <row r="105" spans="1:18" ht="12.75" customHeight="1" x14ac:dyDescent="0.2">
      <c r="A105" s="23"/>
      <c r="B105" s="17"/>
      <c r="C105" s="94" t="s">
        <v>49</v>
      </c>
      <c r="D105" s="99">
        <f>D90/D82*100</f>
        <v>0</v>
      </c>
      <c r="E105" s="57">
        <f>E90/E82*100</f>
        <v>0</v>
      </c>
      <c r="F105" s="57">
        <f>F90/F82*100</f>
        <v>0</v>
      </c>
      <c r="G105" s="117"/>
      <c r="H105" s="118"/>
      <c r="I105" s="99">
        <f>I90/I82*100</f>
        <v>2.6866181989888546E-2</v>
      </c>
      <c r="J105" s="57">
        <f>J90/J82*100</f>
        <v>2.5361072207980173E-2</v>
      </c>
      <c r="K105" s="57">
        <f>K90/K82*100</f>
        <v>2.8899979528321306E-2</v>
      </c>
      <c r="L105" s="117"/>
      <c r="M105" s="118"/>
      <c r="N105" s="99">
        <f>N90/N82*100</f>
        <v>0</v>
      </c>
      <c r="O105" s="57">
        <f>O90/O82*100</f>
        <v>0</v>
      </c>
      <c r="P105" s="57">
        <f>P90/P82*100</f>
        <v>0</v>
      </c>
      <c r="Q105" s="117"/>
      <c r="R105" s="118"/>
    </row>
    <row r="106" spans="1:18" ht="12.75" customHeight="1" x14ac:dyDescent="0.2">
      <c r="A106" s="18"/>
      <c r="B106" s="17"/>
      <c r="C106" s="96" t="s">
        <v>50</v>
      </c>
      <c r="D106" s="100">
        <f>D91/D82*100</f>
        <v>0</v>
      </c>
      <c r="E106" s="58">
        <f>E91/E82*100</f>
        <v>0</v>
      </c>
      <c r="F106" s="59">
        <f>F91/F82*100</f>
        <v>1.5204348692524492E-4</v>
      </c>
      <c r="G106" s="119"/>
      <c r="H106" s="120"/>
      <c r="I106" s="100">
        <f>I91/I82*100</f>
        <v>0.2938997484348414</v>
      </c>
      <c r="J106" s="58">
        <f>J91/J82*100</f>
        <v>0.2621721031436422</v>
      </c>
      <c r="K106" s="59">
        <f>K91/K82*100</f>
        <v>9.1422046586441694E-2</v>
      </c>
      <c r="L106" s="119"/>
      <c r="M106" s="120"/>
      <c r="N106" s="100">
        <f>N91/N82*100</f>
        <v>0</v>
      </c>
      <c r="O106" s="58">
        <f>O91/O82*100</f>
        <v>0</v>
      </c>
      <c r="P106" s="59">
        <f>P91/P82*100</f>
        <v>0</v>
      </c>
      <c r="Q106" s="119"/>
      <c r="R106" s="120"/>
    </row>
    <row r="107" spans="1:18" ht="15" customHeight="1" x14ac:dyDescent="0.2">
      <c r="A107" s="18"/>
      <c r="B107" s="17"/>
      <c r="C107" s="27" t="s">
        <v>68</v>
      </c>
      <c r="D107" s="20"/>
      <c r="E107" s="20"/>
      <c r="F107" s="20"/>
      <c r="G107" s="30"/>
      <c r="H107" s="30"/>
      <c r="I107" s="36"/>
      <c r="J107" s="36"/>
      <c r="K107" s="36"/>
      <c r="L107" s="30"/>
      <c r="M107" s="30"/>
    </row>
    <row r="108" spans="1:18" ht="15" customHeight="1" x14ac:dyDescent="0.2">
      <c r="A108" s="18"/>
      <c r="B108" s="17"/>
      <c r="C108" s="27" t="s">
        <v>69</v>
      </c>
      <c r="D108" s="20"/>
      <c r="E108" s="20"/>
      <c r="F108" s="20"/>
      <c r="G108" s="30"/>
      <c r="H108" s="30"/>
      <c r="I108" s="36"/>
      <c r="J108" s="36"/>
      <c r="K108" s="36"/>
      <c r="L108" s="30"/>
      <c r="M108" s="30"/>
    </row>
    <row r="109" spans="1:18" ht="15" customHeight="1" x14ac:dyDescent="0.2">
      <c r="A109" s="18"/>
      <c r="B109" s="17"/>
      <c r="C109" s="103" t="s">
        <v>70</v>
      </c>
      <c r="D109" s="20"/>
      <c r="E109" s="20"/>
      <c r="F109" s="20"/>
      <c r="G109" s="30"/>
      <c r="H109" s="30"/>
      <c r="I109" s="36"/>
      <c r="J109" s="36"/>
      <c r="K109" s="36"/>
      <c r="L109" s="30"/>
      <c r="M109" s="30"/>
    </row>
    <row r="110" spans="1:18" ht="12.75" customHeight="1" x14ac:dyDescent="0.2">
      <c r="A110" s="18"/>
      <c r="B110" s="17"/>
      <c r="C110" s="23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1:18" ht="15.75" x14ac:dyDescent="0.25">
      <c r="A111" s="18"/>
      <c r="B111" s="17"/>
      <c r="C111" s="104" t="s">
        <v>88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1:18" ht="12.75" customHeight="1" x14ac:dyDescent="0.2">
      <c r="A112" s="18"/>
      <c r="B112" s="17"/>
      <c r="C112" s="105" t="s">
        <v>61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1:18" ht="12.75" customHeight="1" x14ac:dyDescent="0.2">
      <c r="A113" s="18"/>
      <c r="B113" s="17"/>
      <c r="C113" s="23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1:18" ht="12.75" customHeight="1" x14ac:dyDescent="0.2">
      <c r="A114" s="18"/>
      <c r="B114" s="17"/>
      <c r="C114" s="87"/>
      <c r="D114" s="192" t="s">
        <v>6</v>
      </c>
      <c r="E114" s="193"/>
      <c r="F114" s="193"/>
      <c r="G114" s="193"/>
      <c r="H114" s="193"/>
      <c r="I114" s="192" t="s">
        <v>7</v>
      </c>
      <c r="J114" s="193"/>
      <c r="K114" s="193"/>
      <c r="L114" s="193"/>
      <c r="M114" s="193"/>
      <c r="N114" s="192" t="s">
        <v>8</v>
      </c>
      <c r="O114" s="193"/>
      <c r="P114" s="193"/>
      <c r="Q114" s="193"/>
      <c r="R114" s="193"/>
    </row>
    <row r="115" spans="1:18" ht="12.75" customHeight="1" x14ac:dyDescent="0.2">
      <c r="A115" s="18"/>
      <c r="B115" s="21"/>
      <c r="C115" s="88"/>
      <c r="D115" s="79">
        <v>2016</v>
      </c>
      <c r="E115" s="80">
        <v>2017</v>
      </c>
      <c r="F115" s="80">
        <v>2018</v>
      </c>
      <c r="G115" s="81" t="s">
        <v>56</v>
      </c>
      <c r="H115" s="82" t="s">
        <v>67</v>
      </c>
      <c r="I115" s="79">
        <v>2016</v>
      </c>
      <c r="J115" s="80">
        <v>2017</v>
      </c>
      <c r="K115" s="80">
        <v>2018</v>
      </c>
      <c r="L115" s="81" t="s">
        <v>56</v>
      </c>
      <c r="M115" s="82" t="s">
        <v>67</v>
      </c>
      <c r="N115" s="97">
        <v>2016</v>
      </c>
      <c r="O115" s="89">
        <v>2017</v>
      </c>
      <c r="P115" s="89">
        <v>2018</v>
      </c>
      <c r="Q115" s="90" t="s">
        <v>56</v>
      </c>
      <c r="R115" s="91" t="s">
        <v>67</v>
      </c>
    </row>
    <row r="116" spans="1:18" ht="12.75" customHeight="1" x14ac:dyDescent="0.2">
      <c r="A116" s="18"/>
      <c r="B116" s="17"/>
      <c r="C116" s="92" t="s">
        <v>30</v>
      </c>
      <c r="D116" s="136">
        <v>29689.24</v>
      </c>
      <c r="E116" s="137">
        <v>30086.973999999998</v>
      </c>
      <c r="F116" s="137">
        <v>29234.886000000002</v>
      </c>
      <c r="G116" s="65">
        <f>E116/D116-1</f>
        <v>1.3396570609419234E-2</v>
      </c>
      <c r="H116" s="66">
        <f>F116/E116-1</f>
        <v>-2.8320827478363064E-2</v>
      </c>
      <c r="I116" s="136">
        <v>50227</v>
      </c>
      <c r="J116" s="137">
        <v>50589.214999999997</v>
      </c>
      <c r="K116" s="137">
        <v>50708.949000000008</v>
      </c>
      <c r="L116" s="65">
        <f>J116/I116-1</f>
        <v>7.2115595197801419E-3</v>
      </c>
      <c r="M116" s="66">
        <f>K116/J116-1</f>
        <v>2.3667890478240583E-3</v>
      </c>
      <c r="N116" s="136">
        <v>264344</v>
      </c>
      <c r="O116" s="137">
        <v>264918</v>
      </c>
      <c r="P116" s="137">
        <v>261071.19100000005</v>
      </c>
      <c r="Q116" s="65">
        <f>O116/N116-1</f>
        <v>2.1714130072936211E-3</v>
      </c>
      <c r="R116" s="66">
        <f>P116/O116-1</f>
        <v>-1.452075359167726E-2</v>
      </c>
    </row>
    <row r="117" spans="1:18" ht="12.75" customHeight="1" x14ac:dyDescent="0.2">
      <c r="A117" s="18"/>
      <c r="B117" s="17"/>
      <c r="C117" s="93" t="s">
        <v>31</v>
      </c>
      <c r="D117" s="138"/>
      <c r="E117" s="139"/>
      <c r="F117" s="139"/>
      <c r="G117" s="34"/>
      <c r="H117" s="67"/>
      <c r="I117" s="142"/>
      <c r="J117" s="143"/>
      <c r="K117" s="143"/>
      <c r="L117" s="34"/>
      <c r="M117" s="67"/>
      <c r="N117" s="138"/>
      <c r="O117" s="139"/>
      <c r="P117" s="139"/>
      <c r="Q117" s="34"/>
      <c r="R117" s="67"/>
    </row>
    <row r="118" spans="1:18" ht="12.75" customHeight="1" x14ac:dyDescent="0.2">
      <c r="A118" s="18"/>
      <c r="B118" s="21"/>
      <c r="C118" s="94" t="s">
        <v>32</v>
      </c>
      <c r="D118" s="138">
        <v>22571.710999999999</v>
      </c>
      <c r="E118" s="139">
        <v>21745.666000000001</v>
      </c>
      <c r="F118" s="139">
        <v>19963.734</v>
      </c>
      <c r="G118" s="34">
        <f>E118/D118-1</f>
        <v>-3.6596472460594498E-2</v>
      </c>
      <c r="H118" s="67">
        <f>F118/E118-1</f>
        <v>-8.1944236612481847E-2</v>
      </c>
      <c r="I118" s="142">
        <v>35586</v>
      </c>
      <c r="J118" s="143">
        <v>37021.750999999997</v>
      </c>
      <c r="K118" s="143">
        <v>34803.243999999999</v>
      </c>
      <c r="L118" s="34">
        <f>J118/I118-1</f>
        <v>4.0345950654751883E-2</v>
      </c>
      <c r="M118" s="67">
        <f>K118/J118-1</f>
        <v>-5.9924421186885457E-2</v>
      </c>
      <c r="N118" s="138">
        <v>108210</v>
      </c>
      <c r="O118" s="139">
        <v>126885</v>
      </c>
      <c r="P118" s="139">
        <v>110084.23800000001</v>
      </c>
      <c r="Q118" s="34">
        <f>O118/N118-1</f>
        <v>0.17258109232048802</v>
      </c>
      <c r="R118" s="67">
        <f>P118/O118-1</f>
        <v>-0.13240936280884252</v>
      </c>
    </row>
    <row r="119" spans="1:18" ht="12.75" customHeight="1" x14ac:dyDescent="0.2">
      <c r="A119" s="18"/>
      <c r="B119" s="17"/>
      <c r="C119" s="95" t="s">
        <v>33</v>
      </c>
      <c r="D119" s="138">
        <v>0</v>
      </c>
      <c r="E119" s="139">
        <v>0</v>
      </c>
      <c r="F119" s="139">
        <v>0</v>
      </c>
      <c r="G119" s="34"/>
      <c r="H119" s="67"/>
      <c r="I119" s="142">
        <v>0</v>
      </c>
      <c r="J119" s="143">
        <v>0</v>
      </c>
      <c r="K119" s="143">
        <v>0</v>
      </c>
      <c r="L119" s="34"/>
      <c r="M119" s="67"/>
      <c r="N119" s="138">
        <v>56100</v>
      </c>
      <c r="O119" s="139">
        <v>55540</v>
      </c>
      <c r="P119" s="139">
        <v>53270.8</v>
      </c>
      <c r="Q119" s="34">
        <f t="shared" ref="Q119:Q129" si="16">O119/N119-1</f>
        <v>-9.9821746880570661E-3</v>
      </c>
      <c r="R119" s="67">
        <f t="shared" ref="R119:R129" si="17">P119/O119-1</f>
        <v>-4.0857039971191833E-2</v>
      </c>
    </row>
    <row r="120" spans="1:18" ht="12.75" customHeight="1" x14ac:dyDescent="0.2">
      <c r="A120" s="18"/>
      <c r="B120" s="17"/>
      <c r="C120" s="94" t="s">
        <v>41</v>
      </c>
      <c r="D120" s="138">
        <v>962.86099999999999</v>
      </c>
      <c r="E120" s="139">
        <v>885.76499999999999</v>
      </c>
      <c r="F120" s="139">
        <v>921.97900000000004</v>
      </c>
      <c r="G120" s="34">
        <f t="shared" ref="G120:G129" si="18">E120/D120-1</f>
        <v>-8.0069708919563665E-2</v>
      </c>
      <c r="H120" s="67">
        <f t="shared" ref="H120:H129" si="19">F120/E120-1</f>
        <v>4.0884433230032879E-2</v>
      </c>
      <c r="I120" s="142">
        <v>5565</v>
      </c>
      <c r="J120" s="143">
        <v>4039</v>
      </c>
      <c r="K120" s="143">
        <v>5802.4169999999995</v>
      </c>
      <c r="L120" s="34">
        <f t="shared" ref="L120:L129" si="20">J120/I120-1</f>
        <v>-0.27421383647798747</v>
      </c>
      <c r="M120" s="67">
        <f t="shared" ref="M120:M129" si="21">K120/J120-1</f>
        <v>0.43659742510522404</v>
      </c>
      <c r="N120" s="138">
        <v>39180</v>
      </c>
      <c r="O120" s="139">
        <v>20708</v>
      </c>
      <c r="P120" s="139">
        <v>36083.635999999999</v>
      </c>
      <c r="Q120" s="34">
        <f t="shared" si="16"/>
        <v>-0.47146503318019395</v>
      </c>
      <c r="R120" s="67">
        <f t="shared" si="17"/>
        <v>0.74249739231214984</v>
      </c>
    </row>
    <row r="121" spans="1:18" ht="12.75" customHeight="1" x14ac:dyDescent="0.2">
      <c r="A121" s="18"/>
      <c r="B121" s="17"/>
      <c r="C121" s="93" t="s">
        <v>66</v>
      </c>
      <c r="D121" s="138">
        <v>288.67599999999999</v>
      </c>
      <c r="E121" s="139">
        <v>201.184</v>
      </c>
      <c r="F121" s="139">
        <v>234.93600000000004</v>
      </c>
      <c r="G121" s="34">
        <f t="shared" si="18"/>
        <v>-0.30308026992198867</v>
      </c>
      <c r="H121" s="67">
        <f t="shared" si="19"/>
        <v>0.16776682042309554</v>
      </c>
      <c r="I121" s="142">
        <v>22</v>
      </c>
      <c r="J121" s="143">
        <v>77.259</v>
      </c>
      <c r="K121" s="143">
        <v>636.1</v>
      </c>
      <c r="L121" s="34">
        <f t="shared" si="20"/>
        <v>2.5117727272727275</v>
      </c>
      <c r="M121" s="67">
        <f t="shared" si="21"/>
        <v>7.2333449824615901</v>
      </c>
      <c r="N121" s="138">
        <v>3410</v>
      </c>
      <c r="O121" s="139">
        <v>2249</v>
      </c>
      <c r="P121" s="139">
        <v>2009.4079999999999</v>
      </c>
      <c r="Q121" s="34">
        <f t="shared" si="16"/>
        <v>-0.34046920821114368</v>
      </c>
      <c r="R121" s="67">
        <f t="shared" si="17"/>
        <v>-0.10653268119164072</v>
      </c>
    </row>
    <row r="122" spans="1:18" ht="12.75" customHeight="1" x14ac:dyDescent="0.2">
      <c r="A122" s="18"/>
      <c r="B122" s="17"/>
      <c r="C122" s="94" t="s">
        <v>42</v>
      </c>
      <c r="D122" s="138">
        <v>6148.5079999999998</v>
      </c>
      <c r="E122" s="139">
        <v>7444.7420000000002</v>
      </c>
      <c r="F122" s="139">
        <v>8349.1720000000005</v>
      </c>
      <c r="G122" s="34">
        <f t="shared" si="18"/>
        <v>0.21082090159108535</v>
      </c>
      <c r="H122" s="67">
        <f t="shared" si="19"/>
        <v>0.12148574121171696</v>
      </c>
      <c r="I122" s="142">
        <v>5146</v>
      </c>
      <c r="J122" s="143">
        <v>5536.9870000000001</v>
      </c>
      <c r="K122" s="143">
        <v>6300.26</v>
      </c>
      <c r="L122" s="34">
        <f t="shared" si="20"/>
        <v>7.5978818499805589E-2</v>
      </c>
      <c r="M122" s="67">
        <f t="shared" si="21"/>
        <v>0.13784988117183583</v>
      </c>
      <c r="N122" s="138">
        <v>47712</v>
      </c>
      <c r="O122" s="139">
        <v>47929</v>
      </c>
      <c r="P122" s="139">
        <v>49495.207000000002</v>
      </c>
      <c r="Q122" s="34">
        <f t="shared" si="16"/>
        <v>4.5481220657277444E-3</v>
      </c>
      <c r="R122" s="67">
        <f t="shared" si="17"/>
        <v>3.2677648187944719E-2</v>
      </c>
    </row>
    <row r="123" spans="1:18" ht="12.75" customHeight="1" x14ac:dyDescent="0.2">
      <c r="A123" s="18"/>
      <c r="B123" s="17"/>
      <c r="C123" s="94" t="s">
        <v>39</v>
      </c>
      <c r="D123" s="138">
        <v>6.16</v>
      </c>
      <c r="E123" s="139">
        <v>10.801</v>
      </c>
      <c r="F123" s="139">
        <v>0</v>
      </c>
      <c r="G123" s="34">
        <f t="shared" si="18"/>
        <v>0.75340909090909092</v>
      </c>
      <c r="H123" s="67">
        <f t="shared" si="19"/>
        <v>-1</v>
      </c>
      <c r="I123" s="142">
        <v>3930</v>
      </c>
      <c r="J123" s="143">
        <v>3991.4769999999999</v>
      </c>
      <c r="K123" s="143">
        <v>3792.0379999999996</v>
      </c>
      <c r="L123" s="34">
        <f t="shared" si="20"/>
        <v>1.5643002544529327E-2</v>
      </c>
      <c r="M123" s="67">
        <f t="shared" si="21"/>
        <v>-4.9966215513705947E-2</v>
      </c>
      <c r="N123" s="138">
        <v>13051</v>
      </c>
      <c r="O123" s="139">
        <v>13778</v>
      </c>
      <c r="P123" s="139">
        <v>12137.315000000001</v>
      </c>
      <c r="Q123" s="34">
        <f t="shared" si="16"/>
        <v>5.5704543713125387E-2</v>
      </c>
      <c r="R123" s="67">
        <f t="shared" si="17"/>
        <v>-0.11908005516040066</v>
      </c>
    </row>
    <row r="124" spans="1:18" ht="12.75" customHeight="1" x14ac:dyDescent="0.2">
      <c r="A124" s="18"/>
      <c r="B124" s="17"/>
      <c r="C124" s="94" t="s">
        <v>40</v>
      </c>
      <c r="D124" s="138">
        <v>0</v>
      </c>
      <c r="E124" s="139">
        <v>0</v>
      </c>
      <c r="F124" s="139">
        <v>0</v>
      </c>
      <c r="G124" s="34"/>
      <c r="H124" s="67"/>
      <c r="I124" s="142">
        <v>0</v>
      </c>
      <c r="J124" s="143">
        <v>0</v>
      </c>
      <c r="K124" s="143">
        <v>0</v>
      </c>
      <c r="L124" s="34"/>
      <c r="M124" s="67"/>
      <c r="N124" s="138">
        <v>0</v>
      </c>
      <c r="O124" s="139">
        <v>0</v>
      </c>
      <c r="P124" s="139">
        <v>0</v>
      </c>
      <c r="Q124" s="34"/>
      <c r="R124" s="67"/>
    </row>
    <row r="125" spans="1:18" ht="12.75" customHeight="1" x14ac:dyDescent="0.2">
      <c r="A125" s="18"/>
      <c r="B125" s="17"/>
      <c r="C125" s="94" t="s">
        <v>43</v>
      </c>
      <c r="D125" s="138">
        <v>0</v>
      </c>
      <c r="E125" s="139">
        <v>0</v>
      </c>
      <c r="F125" s="139">
        <v>0</v>
      </c>
      <c r="G125" s="34"/>
      <c r="H125" s="67"/>
      <c r="I125" s="142">
        <v>0</v>
      </c>
      <c r="J125" s="143">
        <v>0</v>
      </c>
      <c r="K125" s="143">
        <v>10.99</v>
      </c>
      <c r="L125" s="34"/>
      <c r="M125" s="67"/>
      <c r="N125" s="138">
        <v>91</v>
      </c>
      <c r="O125" s="139">
        <v>78</v>
      </c>
      <c r="P125" s="139">
        <v>0</v>
      </c>
      <c r="Q125" s="34">
        <f t="shared" si="16"/>
        <v>-0.1428571428571429</v>
      </c>
      <c r="R125" s="67">
        <f t="shared" si="17"/>
        <v>-1</v>
      </c>
    </row>
    <row r="126" spans="1:18" ht="12.75" customHeight="1" x14ac:dyDescent="0.2">
      <c r="A126" s="18"/>
      <c r="B126" s="17"/>
      <c r="C126" s="94" t="s">
        <v>34</v>
      </c>
      <c r="D126" s="138">
        <v>871.26300000000003</v>
      </c>
      <c r="E126" s="139">
        <v>1116.4079999999999</v>
      </c>
      <c r="F126" s="139">
        <v>1621.5190000000002</v>
      </c>
      <c r="G126" s="34">
        <f t="shared" si="18"/>
        <v>0.28136739423113322</v>
      </c>
      <c r="H126" s="67">
        <f t="shared" si="19"/>
        <v>0.4524430136652553</v>
      </c>
      <c r="I126" s="142">
        <v>9833</v>
      </c>
      <c r="J126" s="143">
        <v>8696</v>
      </c>
      <c r="K126" s="143">
        <v>8705.56</v>
      </c>
      <c r="L126" s="34">
        <f t="shared" si="20"/>
        <v>-0.11563103834028277</v>
      </c>
      <c r="M126" s="67">
        <f t="shared" si="21"/>
        <v>1.0993560257588353E-3</v>
      </c>
      <c r="N126" s="138">
        <v>21845</v>
      </c>
      <c r="O126" s="139">
        <v>23762</v>
      </c>
      <c r="P126" s="139">
        <v>24017.904999999999</v>
      </c>
      <c r="Q126" s="34">
        <f t="shared" si="16"/>
        <v>8.7754634927901032E-2</v>
      </c>
      <c r="R126" s="67">
        <f t="shared" si="17"/>
        <v>1.0769505933843959E-2</v>
      </c>
    </row>
    <row r="127" spans="1:18" ht="12.75" customHeight="1" x14ac:dyDescent="0.2">
      <c r="A127" s="18"/>
      <c r="B127" s="17"/>
      <c r="C127" s="94" t="s">
        <v>35</v>
      </c>
      <c r="D127" s="138">
        <v>1583.011</v>
      </c>
      <c r="E127" s="139">
        <v>1794.91</v>
      </c>
      <c r="F127" s="139">
        <v>1649.2490000000003</v>
      </c>
      <c r="G127" s="34">
        <f t="shared" si="18"/>
        <v>0.13385819807948285</v>
      </c>
      <c r="H127" s="67">
        <f t="shared" si="19"/>
        <v>-8.1152258330501104E-2</v>
      </c>
      <c r="I127" s="142">
        <v>1037</v>
      </c>
      <c r="J127" s="143">
        <v>2459</v>
      </c>
      <c r="K127" s="143">
        <v>2186.6799999999998</v>
      </c>
      <c r="L127" s="34">
        <f t="shared" si="20"/>
        <v>1.3712632594021215</v>
      </c>
      <c r="M127" s="67">
        <f t="shared" si="21"/>
        <v>-0.1107442049613665</v>
      </c>
      <c r="N127" s="138">
        <v>14178</v>
      </c>
      <c r="O127" s="139">
        <v>14593</v>
      </c>
      <c r="P127" s="139">
        <v>12915.79</v>
      </c>
      <c r="Q127" s="34">
        <f t="shared" si="16"/>
        <v>2.9270701086189899E-2</v>
      </c>
      <c r="R127" s="67">
        <f t="shared" si="17"/>
        <v>-0.11493250188446513</v>
      </c>
    </row>
    <row r="128" spans="1:18" ht="12.75" customHeight="1" x14ac:dyDescent="0.2">
      <c r="A128" s="23"/>
      <c r="B128" s="17"/>
      <c r="C128" s="94" t="s">
        <v>36</v>
      </c>
      <c r="D128" s="138">
        <v>532.404</v>
      </c>
      <c r="E128" s="139">
        <v>398.64299999999997</v>
      </c>
      <c r="F128" s="139">
        <v>499.32800000000003</v>
      </c>
      <c r="G128" s="34">
        <f t="shared" si="18"/>
        <v>-0.25123966010773779</v>
      </c>
      <c r="H128" s="67">
        <f t="shared" si="19"/>
        <v>0.2525693414910084</v>
      </c>
      <c r="I128" s="142">
        <v>32</v>
      </c>
      <c r="J128" s="143">
        <v>110</v>
      </c>
      <c r="K128" s="143">
        <v>28.49</v>
      </c>
      <c r="L128" s="34">
        <f t="shared" si="20"/>
        <v>2.4375</v>
      </c>
      <c r="M128" s="67">
        <f t="shared" si="21"/>
        <v>-0.74099999999999999</v>
      </c>
      <c r="N128" s="138">
        <v>4819</v>
      </c>
      <c r="O128" s="139">
        <v>3675</v>
      </c>
      <c r="P128" s="139">
        <v>3197.636</v>
      </c>
      <c r="Q128" s="34">
        <f t="shared" si="16"/>
        <v>-0.23739365013488278</v>
      </c>
      <c r="R128" s="67">
        <f t="shared" si="17"/>
        <v>-0.12989496598639461</v>
      </c>
    </row>
    <row r="129" spans="1:18" ht="12.75" customHeight="1" x14ac:dyDescent="0.2">
      <c r="A129" s="18"/>
      <c r="B129" s="17"/>
      <c r="C129" s="96" t="s">
        <v>37</v>
      </c>
      <c r="D129" s="140">
        <v>28445.088000000003</v>
      </c>
      <c r="E129" s="141">
        <v>29009.828999999998</v>
      </c>
      <c r="F129" s="141">
        <v>28707.828000000001</v>
      </c>
      <c r="G129" s="35">
        <f t="shared" si="18"/>
        <v>1.9853726590685739E-2</v>
      </c>
      <c r="H129" s="68">
        <f t="shared" si="19"/>
        <v>-1.0410299212725294E-2</v>
      </c>
      <c r="I129" s="144">
        <v>58991</v>
      </c>
      <c r="J129" s="145">
        <v>56716.214999999997</v>
      </c>
      <c r="K129" s="145">
        <v>57199.339000000007</v>
      </c>
      <c r="L129" s="35">
        <f t="shared" si="20"/>
        <v>-3.8561560238002501E-2</v>
      </c>
      <c r="M129" s="68">
        <f t="shared" si="21"/>
        <v>8.5182694225982569E-3</v>
      </c>
      <c r="N129" s="140">
        <v>267192</v>
      </c>
      <c r="O129" s="141">
        <v>270412</v>
      </c>
      <c r="P129" s="141">
        <v>268975.67000000004</v>
      </c>
      <c r="Q129" s="35">
        <f t="shared" si="16"/>
        <v>1.2051259019731031E-2</v>
      </c>
      <c r="R129" s="68">
        <f t="shared" si="17"/>
        <v>-5.3116355783026092E-3</v>
      </c>
    </row>
    <row r="130" spans="1:18" s="19" customFormat="1" ht="12.75" customHeight="1" x14ac:dyDescent="0.2">
      <c r="A130" s="17"/>
      <c r="B130" s="17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2.75" customHeight="1" x14ac:dyDescent="0.2">
      <c r="B131" s="17"/>
      <c r="C131" s="101"/>
      <c r="D131" s="201" t="s">
        <v>38</v>
      </c>
      <c r="E131" s="202"/>
      <c r="F131" s="202"/>
      <c r="G131" s="202"/>
      <c r="H131" s="202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</row>
    <row r="132" spans="1:18" ht="12.75" customHeight="1" x14ac:dyDescent="0.2">
      <c r="B132" s="17"/>
      <c r="C132" s="86"/>
      <c r="D132" s="204" t="s">
        <v>6</v>
      </c>
      <c r="E132" s="205"/>
      <c r="F132" s="205"/>
      <c r="G132" s="205"/>
      <c r="H132" s="205"/>
      <c r="I132" s="204" t="s">
        <v>7</v>
      </c>
      <c r="J132" s="205"/>
      <c r="K132" s="205"/>
      <c r="L132" s="205"/>
      <c r="M132" s="205"/>
      <c r="N132" s="204" t="s">
        <v>8</v>
      </c>
      <c r="O132" s="205"/>
      <c r="P132" s="205"/>
      <c r="Q132" s="205"/>
      <c r="R132" s="205"/>
    </row>
    <row r="133" spans="1:18" ht="12.75" customHeight="1" x14ac:dyDescent="0.2">
      <c r="B133" s="17"/>
      <c r="C133" s="88"/>
      <c r="D133" s="79">
        <v>2016</v>
      </c>
      <c r="E133" s="80">
        <v>2017</v>
      </c>
      <c r="F133" s="80">
        <v>2018</v>
      </c>
      <c r="G133" s="114"/>
      <c r="H133" s="91"/>
      <c r="I133" s="79">
        <v>2016</v>
      </c>
      <c r="J133" s="80">
        <v>2017</v>
      </c>
      <c r="K133" s="80">
        <v>2018</v>
      </c>
      <c r="L133" s="114"/>
      <c r="M133" s="91"/>
      <c r="N133" s="79">
        <v>2016</v>
      </c>
      <c r="O133" s="80">
        <v>2017</v>
      </c>
      <c r="P133" s="80">
        <v>2018</v>
      </c>
      <c r="Q133" s="114"/>
      <c r="R133" s="91"/>
    </row>
    <row r="134" spans="1:18" ht="12.75" customHeight="1" x14ac:dyDescent="0.2">
      <c r="B134" s="17"/>
      <c r="C134" s="92" t="s">
        <v>32</v>
      </c>
      <c r="D134" s="98">
        <f>D118/D116*100</f>
        <v>76.026570569000754</v>
      </c>
      <c r="E134" s="83">
        <f>E118/E116*100</f>
        <v>72.276015527517004</v>
      </c>
      <c r="F134" s="83">
        <f>F118/F116*100</f>
        <v>68.287367359667485</v>
      </c>
      <c r="G134" s="115"/>
      <c r="H134" s="116"/>
      <c r="I134" s="98">
        <f>I118/I116*100</f>
        <v>70.850339458856794</v>
      </c>
      <c r="J134" s="83">
        <f>J118/J116*100</f>
        <v>73.181113800639125</v>
      </c>
      <c r="K134" s="83">
        <f>K118/K116*100</f>
        <v>68.633337283326441</v>
      </c>
      <c r="L134" s="115"/>
      <c r="M134" s="116"/>
      <c r="N134" s="98">
        <f>N118/N116*100</f>
        <v>40.93529643192204</v>
      </c>
      <c r="O134" s="83">
        <f>O118/O116*100</f>
        <v>47.895952709895141</v>
      </c>
      <c r="P134" s="83">
        <f>P118/P116*100</f>
        <v>42.166367563704107</v>
      </c>
      <c r="Q134" s="115"/>
      <c r="R134" s="116"/>
    </row>
    <row r="135" spans="1:18" ht="12.75" customHeight="1" x14ac:dyDescent="0.2">
      <c r="B135" s="17"/>
      <c r="C135" s="94" t="s">
        <v>33</v>
      </c>
      <c r="D135" s="99">
        <f>D119/D116*100</f>
        <v>0</v>
      </c>
      <c r="E135" s="57">
        <f>E119/E116*100</f>
        <v>0</v>
      </c>
      <c r="F135" s="57">
        <f>F119/F116*100</f>
        <v>0</v>
      </c>
      <c r="G135" s="117"/>
      <c r="H135" s="118"/>
      <c r="I135" s="99">
        <f>I119/I116*100</f>
        <v>0</v>
      </c>
      <c r="J135" s="57">
        <f>J119/J116*100</f>
        <v>0</v>
      </c>
      <c r="K135" s="57">
        <f>K119/K116*100</f>
        <v>0</v>
      </c>
      <c r="L135" s="117"/>
      <c r="M135" s="118"/>
      <c r="N135" s="99">
        <f>N119/N116*100</f>
        <v>21.222346639227673</v>
      </c>
      <c r="O135" s="57">
        <f>O119/O116*100</f>
        <v>20.964977842200227</v>
      </c>
      <c r="P135" s="57">
        <f>P119/P116*100</f>
        <v>20.404702562528236</v>
      </c>
      <c r="Q135" s="117"/>
      <c r="R135" s="118"/>
    </row>
    <row r="136" spans="1:18" ht="12.75" customHeight="1" x14ac:dyDescent="0.2">
      <c r="B136" s="17"/>
      <c r="C136" s="94" t="s">
        <v>41</v>
      </c>
      <c r="D136" s="99">
        <f>D120/D116*100</f>
        <v>3.243131181532434</v>
      </c>
      <c r="E136" s="57">
        <f>E120/E116*100</f>
        <v>2.9440149082456748</v>
      </c>
      <c r="F136" s="57">
        <f>F120/F116*100</f>
        <v>3.1536945278322617</v>
      </c>
      <c r="G136" s="117"/>
      <c r="H136" s="118"/>
      <c r="I136" s="99">
        <f>I120/I116*100</f>
        <v>11.079698170306806</v>
      </c>
      <c r="J136" s="57">
        <f>J120/J116*100</f>
        <v>7.983915148713022</v>
      </c>
      <c r="K136" s="57">
        <f>K120/K116*100</f>
        <v>11.442589748803506</v>
      </c>
      <c r="L136" s="117"/>
      <c r="M136" s="118"/>
      <c r="N136" s="99">
        <f>N120/N116*100</f>
        <v>14.821596102048845</v>
      </c>
      <c r="O136" s="57">
        <f>O120/O116*100</f>
        <v>7.816758393163167</v>
      </c>
      <c r="P136" s="57">
        <f>P120/P116*100</f>
        <v>13.821377939781948</v>
      </c>
      <c r="Q136" s="117"/>
      <c r="R136" s="118"/>
    </row>
    <row r="137" spans="1:18" ht="12.75" customHeight="1" x14ac:dyDescent="0.2">
      <c r="B137" s="17"/>
      <c r="C137" s="94" t="s">
        <v>42</v>
      </c>
      <c r="D137" s="99">
        <f>D122/D116*100</f>
        <v>20.709549991848895</v>
      </c>
      <c r="E137" s="57">
        <f>E122/E116*100</f>
        <v>24.744070307635461</v>
      </c>
      <c r="F137" s="57">
        <f>F122/F116*100</f>
        <v>28.558934691929359</v>
      </c>
      <c r="G137" s="117"/>
      <c r="H137" s="118"/>
      <c r="I137" s="99">
        <f>I122/I116*100</f>
        <v>10.245485495848847</v>
      </c>
      <c r="J137" s="57">
        <f>J122/J116*100</f>
        <v>10.944994896639532</v>
      </c>
      <c r="K137" s="57">
        <f>K122/K116*100</f>
        <v>12.42435531448305</v>
      </c>
      <c r="L137" s="117"/>
      <c r="M137" s="118"/>
      <c r="N137" s="99">
        <f>N122/N116*100</f>
        <v>18.04920860696668</v>
      </c>
      <c r="O137" s="57">
        <f>O122/O116*100</f>
        <v>18.092013377724427</v>
      </c>
      <c r="P137" s="57">
        <f>P122/P116*100</f>
        <v>18.958509673325079</v>
      </c>
      <c r="Q137" s="117"/>
      <c r="R137" s="118"/>
    </row>
    <row r="138" spans="1:18" ht="12.75" customHeight="1" x14ac:dyDescent="0.2">
      <c r="A138" s="18"/>
      <c r="B138" s="17"/>
      <c r="C138" s="94" t="s">
        <v>39</v>
      </c>
      <c r="D138" s="99">
        <f>D123/D116*100</f>
        <v>2.0748257617911405E-2</v>
      </c>
      <c r="E138" s="57">
        <f>E123/E116*100</f>
        <v>3.5899256601876949E-2</v>
      </c>
      <c r="F138" s="57">
        <f>F123/F116*100</f>
        <v>0</v>
      </c>
      <c r="G138" s="117"/>
      <c r="H138" s="118"/>
      <c r="I138" s="99">
        <f>I123/I116*100</f>
        <v>7.8244768749875568</v>
      </c>
      <c r="J138" s="57">
        <f>J123/J116*100</f>
        <v>7.8899761540083198</v>
      </c>
      <c r="K138" s="57">
        <f>K123/K116*100</f>
        <v>7.4780449502118431</v>
      </c>
      <c r="L138" s="117"/>
      <c r="M138" s="118"/>
      <c r="N138" s="99">
        <f>N123/N116*100</f>
        <v>4.9371273794752293</v>
      </c>
      <c r="O138" s="57">
        <f>O123/O116*100</f>
        <v>5.2008546040661638</v>
      </c>
      <c r="P138" s="57">
        <f>P123/P116*100</f>
        <v>4.6490441758470382</v>
      </c>
      <c r="Q138" s="117"/>
      <c r="R138" s="118"/>
    </row>
    <row r="139" spans="1:18" ht="12.75" customHeight="1" x14ac:dyDescent="0.2">
      <c r="A139" s="23"/>
      <c r="B139" s="17"/>
      <c r="C139" s="94" t="s">
        <v>40</v>
      </c>
      <c r="D139" s="99">
        <f>D124/D116*100</f>
        <v>0</v>
      </c>
      <c r="E139" s="57">
        <f>E124/E116*100</f>
        <v>0</v>
      </c>
      <c r="F139" s="57">
        <f>F124/F116*100</f>
        <v>0</v>
      </c>
      <c r="G139" s="117"/>
      <c r="H139" s="118"/>
      <c r="I139" s="99">
        <f>I124/I116*100</f>
        <v>0</v>
      </c>
      <c r="J139" s="57">
        <f>J124/J116*100</f>
        <v>0</v>
      </c>
      <c r="K139" s="57">
        <f>K124/K116*100</f>
        <v>0</v>
      </c>
      <c r="L139" s="117"/>
      <c r="M139" s="118"/>
      <c r="N139" s="99">
        <f>N124/N116*100</f>
        <v>0</v>
      </c>
      <c r="O139" s="57">
        <f>O124/O116*100</f>
        <v>0</v>
      </c>
      <c r="P139" s="57">
        <f>P124/P116*100</f>
        <v>0</v>
      </c>
      <c r="Q139" s="117"/>
      <c r="R139" s="118"/>
    </row>
    <row r="140" spans="1:18" ht="12.75" customHeight="1" x14ac:dyDescent="0.2">
      <c r="A140" s="18"/>
      <c r="B140" s="17"/>
      <c r="C140" s="96" t="s">
        <v>43</v>
      </c>
      <c r="D140" s="100">
        <f>D125/D116*100</f>
        <v>0</v>
      </c>
      <c r="E140" s="58">
        <f>E125/E116*100</f>
        <v>0</v>
      </c>
      <c r="F140" s="59">
        <f>F125/F116*100</f>
        <v>0</v>
      </c>
      <c r="G140" s="119"/>
      <c r="H140" s="120"/>
      <c r="I140" s="100">
        <f>I125/I116*100</f>
        <v>0</v>
      </c>
      <c r="J140" s="58">
        <f>J125/J116*100</f>
        <v>0</v>
      </c>
      <c r="K140" s="59">
        <f>K125/K116*100</f>
        <v>2.1672703175133836E-2</v>
      </c>
      <c r="L140" s="119"/>
      <c r="M140" s="120"/>
      <c r="N140" s="100">
        <f>N125/N116*100</f>
        <v>3.4424840359531514E-2</v>
      </c>
      <c r="O140" s="58">
        <f>O125/O116*100</f>
        <v>2.9443072950875362E-2</v>
      </c>
      <c r="P140" s="59">
        <f>P125/P116*100</f>
        <v>0</v>
      </c>
      <c r="Q140" s="119"/>
      <c r="R140" s="120"/>
    </row>
    <row r="141" spans="1:18" ht="15" customHeight="1" x14ac:dyDescent="0.2">
      <c r="A141" s="18"/>
      <c r="B141" s="17"/>
      <c r="C141" s="27" t="s">
        <v>68</v>
      </c>
      <c r="D141" s="20"/>
      <c r="E141" s="20"/>
      <c r="F141" s="20"/>
      <c r="G141" s="30"/>
      <c r="H141" s="30"/>
      <c r="I141" s="36"/>
      <c r="J141" s="36"/>
      <c r="K141" s="36"/>
      <c r="L141" s="30"/>
      <c r="M141" s="30"/>
    </row>
    <row r="142" spans="1:18" ht="15" customHeight="1" x14ac:dyDescent="0.2">
      <c r="A142" s="18"/>
      <c r="B142" s="17"/>
      <c r="C142" s="27" t="s">
        <v>69</v>
      </c>
      <c r="D142" s="20"/>
      <c r="E142" s="20"/>
      <c r="F142" s="20"/>
      <c r="G142" s="30"/>
      <c r="H142" s="30"/>
      <c r="I142" s="36"/>
      <c r="J142" s="36"/>
      <c r="K142" s="36"/>
      <c r="L142" s="30"/>
      <c r="M142" s="30"/>
    </row>
    <row r="143" spans="1:18" ht="15" customHeight="1" x14ac:dyDescent="0.2">
      <c r="A143" s="18"/>
      <c r="B143" s="17"/>
      <c r="C143" s="103" t="s">
        <v>70</v>
      </c>
      <c r="D143" s="20"/>
      <c r="E143" s="20"/>
      <c r="F143" s="20"/>
      <c r="G143" s="30"/>
      <c r="H143" s="30"/>
      <c r="I143" s="36"/>
      <c r="J143" s="36"/>
      <c r="K143" s="36"/>
      <c r="L143" s="30"/>
      <c r="M143" s="30"/>
    </row>
    <row r="144" spans="1:18" ht="13.5" customHeight="1" x14ac:dyDescent="0.2">
      <c r="B144" s="17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2.75" customHeight="1" x14ac:dyDescent="0.25">
      <c r="A145" s="18"/>
      <c r="B145" s="17"/>
      <c r="C145" s="104" t="s">
        <v>89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2.75" customHeight="1" x14ac:dyDescent="0.2">
      <c r="A146" s="18"/>
      <c r="B146" s="17"/>
      <c r="C146" s="105" t="s">
        <v>61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1:18" ht="12.75" customHeight="1" x14ac:dyDescent="0.2">
      <c r="A147" s="18"/>
      <c r="B147" s="17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2.75" customHeight="1" x14ac:dyDescent="0.2">
      <c r="A148" s="18"/>
      <c r="B148" s="21"/>
      <c r="C148" s="87"/>
      <c r="D148" s="192" t="s">
        <v>9</v>
      </c>
      <c r="E148" s="193"/>
      <c r="F148" s="193"/>
      <c r="G148" s="193"/>
      <c r="H148" s="193"/>
      <c r="I148" s="192" t="s">
        <v>28</v>
      </c>
      <c r="J148" s="193"/>
      <c r="K148" s="193"/>
      <c r="L148" s="193"/>
      <c r="M148" s="193"/>
      <c r="N148" s="192" t="s">
        <v>10</v>
      </c>
      <c r="O148" s="193"/>
      <c r="P148" s="193"/>
      <c r="Q148" s="193"/>
      <c r="R148" s="193"/>
    </row>
    <row r="149" spans="1:18" ht="12.75" customHeight="1" x14ac:dyDescent="0.2">
      <c r="A149" s="18"/>
      <c r="B149" s="17"/>
      <c r="C149" s="88"/>
      <c r="D149" s="79">
        <v>2016</v>
      </c>
      <c r="E149" s="80">
        <v>2017</v>
      </c>
      <c r="F149" s="80">
        <v>2018</v>
      </c>
      <c r="G149" s="81" t="s">
        <v>56</v>
      </c>
      <c r="H149" s="82" t="s">
        <v>67</v>
      </c>
      <c r="I149" s="79">
        <v>2016</v>
      </c>
      <c r="J149" s="80">
        <v>2017</v>
      </c>
      <c r="K149" s="80">
        <v>2018</v>
      </c>
      <c r="L149" s="81" t="s">
        <v>56</v>
      </c>
      <c r="M149" s="82" t="s">
        <v>67</v>
      </c>
      <c r="N149" s="97">
        <v>2016</v>
      </c>
      <c r="O149" s="89">
        <v>2017</v>
      </c>
      <c r="P149" s="89">
        <v>2018</v>
      </c>
      <c r="Q149" s="90" t="s">
        <v>56</v>
      </c>
      <c r="R149" s="91" t="s">
        <v>67</v>
      </c>
    </row>
    <row r="150" spans="1:18" ht="12.75" customHeight="1" x14ac:dyDescent="0.2">
      <c r="A150" s="18"/>
      <c r="B150" s="17"/>
      <c r="C150" s="92" t="s">
        <v>30</v>
      </c>
      <c r="D150" s="136">
        <v>540767.95400000003</v>
      </c>
      <c r="E150" s="137">
        <v>538042.32299999997</v>
      </c>
      <c r="F150" s="137">
        <v>551685.82300000009</v>
      </c>
      <c r="G150" s="65">
        <f>E150/D150-1</f>
        <v>-5.0402968220266686E-3</v>
      </c>
      <c r="H150" s="66">
        <f>F150/E150-1</f>
        <v>2.5357670608377347E-2</v>
      </c>
      <c r="I150" s="136">
        <v>12284</v>
      </c>
      <c r="J150" s="137">
        <v>11522.9</v>
      </c>
      <c r="K150" s="137">
        <v>13256.54</v>
      </c>
      <c r="L150" s="65">
        <f>J150/I150-1</f>
        <v>-6.1958645392380385E-2</v>
      </c>
      <c r="M150" s="66">
        <f>K150/J150-1</f>
        <v>0.15045170920514805</v>
      </c>
      <c r="N150" s="136">
        <v>279702.62199999997</v>
      </c>
      <c r="O150" s="137">
        <v>285265.64899999998</v>
      </c>
      <c r="P150" s="137">
        <v>280234</v>
      </c>
      <c r="Q150" s="65">
        <f>O150/N150-1</f>
        <v>1.9889077049838999E-2</v>
      </c>
      <c r="R150" s="66">
        <f>P150/O150-1</f>
        <v>-1.7638467925032097E-2</v>
      </c>
    </row>
    <row r="151" spans="1:18" ht="12.75" customHeight="1" x14ac:dyDescent="0.2">
      <c r="A151" s="18"/>
      <c r="B151" s="21"/>
      <c r="C151" s="93" t="s">
        <v>31</v>
      </c>
      <c r="D151" s="138"/>
      <c r="E151" s="139"/>
      <c r="F151" s="139"/>
      <c r="G151" s="34"/>
      <c r="H151" s="67"/>
      <c r="I151" s="138"/>
      <c r="J151" s="139"/>
      <c r="K151" s="139"/>
      <c r="L151" s="34"/>
      <c r="M151" s="67"/>
      <c r="N151" s="138"/>
      <c r="O151" s="139"/>
      <c r="P151" s="139"/>
      <c r="Q151" s="34"/>
      <c r="R151" s="67"/>
    </row>
    <row r="152" spans="1:18" ht="12.75" customHeight="1" x14ac:dyDescent="0.2">
      <c r="A152" s="18"/>
      <c r="B152" s="17"/>
      <c r="C152" s="94" t="s">
        <v>32</v>
      </c>
      <c r="D152" s="138">
        <v>60607.853999999999</v>
      </c>
      <c r="E152" s="139">
        <v>68922.948999999993</v>
      </c>
      <c r="F152" s="139">
        <v>53956.439999999995</v>
      </c>
      <c r="G152" s="34">
        <f>E152/D152-1</f>
        <v>0.13719500776252525</v>
      </c>
      <c r="H152" s="67">
        <f>F152/E152-1</f>
        <v>-0.21714841307791399</v>
      </c>
      <c r="I152" s="138">
        <v>4241</v>
      </c>
      <c r="J152" s="139">
        <v>4808</v>
      </c>
      <c r="K152" s="139">
        <v>4155.6540000000005</v>
      </c>
      <c r="L152" s="34">
        <f>J152/I152-1</f>
        <v>0.13369488328224466</v>
      </c>
      <c r="M152" s="67">
        <f>K152/J152-1</f>
        <v>-0.13567928452579026</v>
      </c>
      <c r="N152" s="138">
        <v>190121</v>
      </c>
      <c r="O152" s="139">
        <v>199722.44399999999</v>
      </c>
      <c r="P152" s="139">
        <v>185046</v>
      </c>
      <c r="Q152" s="34">
        <f>O152/N152-1</f>
        <v>5.0501754146043742E-2</v>
      </c>
      <c r="R152" s="67">
        <f>P152/O152-1</f>
        <v>-7.3484199902941305E-2</v>
      </c>
    </row>
    <row r="153" spans="1:18" ht="12.75" customHeight="1" x14ac:dyDescent="0.2">
      <c r="A153" s="18"/>
      <c r="B153" s="17"/>
      <c r="C153" s="95" t="s">
        <v>33</v>
      </c>
      <c r="D153" s="138">
        <v>384008.125</v>
      </c>
      <c r="E153" s="139">
        <v>379093.95500000002</v>
      </c>
      <c r="F153" s="139">
        <v>393153.25399999996</v>
      </c>
      <c r="G153" s="34">
        <f t="shared" ref="G153:G163" si="22">E153/D153-1</f>
        <v>-1.2797046937483403E-2</v>
      </c>
      <c r="H153" s="67">
        <f t="shared" ref="H153:H163" si="23">F153/E153-1</f>
        <v>3.7086581873878588E-2</v>
      </c>
      <c r="I153" s="138">
        <v>0</v>
      </c>
      <c r="J153" s="139">
        <v>0</v>
      </c>
      <c r="K153" s="139">
        <v>0</v>
      </c>
      <c r="L153" s="34"/>
      <c r="M153" s="67"/>
      <c r="N153" s="138">
        <v>0</v>
      </c>
      <c r="O153" s="139">
        <v>0</v>
      </c>
      <c r="P153" s="139">
        <v>0</v>
      </c>
      <c r="Q153" s="34"/>
      <c r="R153" s="67"/>
    </row>
    <row r="154" spans="1:18" ht="12.75" customHeight="1" x14ac:dyDescent="0.2">
      <c r="A154" s="18"/>
      <c r="B154" s="17"/>
      <c r="C154" s="94" t="s">
        <v>41</v>
      </c>
      <c r="D154" s="138">
        <v>64879.955999999998</v>
      </c>
      <c r="E154" s="139">
        <v>54432.863999999994</v>
      </c>
      <c r="F154" s="139">
        <v>68706.551999999996</v>
      </c>
      <c r="G154" s="34">
        <f t="shared" si="22"/>
        <v>-0.16102187245626376</v>
      </c>
      <c r="H154" s="67">
        <f t="shared" si="23"/>
        <v>0.26222555550264648</v>
      </c>
      <c r="I154" s="138">
        <v>6967</v>
      </c>
      <c r="J154" s="139">
        <v>5437.8</v>
      </c>
      <c r="K154" s="139">
        <v>7681.3369999999986</v>
      </c>
      <c r="L154" s="34">
        <f t="shared" ref="L154:L163" si="24">J154/I154-1</f>
        <v>-0.21949189034017513</v>
      </c>
      <c r="M154" s="67">
        <f t="shared" ref="M154:M163" si="25">K154/J154-1</f>
        <v>0.41258174261649905</v>
      </c>
      <c r="N154" s="138">
        <v>43784.621999999996</v>
      </c>
      <c r="O154" s="139">
        <v>37556.721000000005</v>
      </c>
      <c r="P154" s="139">
        <v>49275</v>
      </c>
      <c r="Q154" s="34">
        <f t="shared" ref="Q154:Q163" si="26">O154/N154-1</f>
        <v>-0.1422394602378888</v>
      </c>
      <c r="R154" s="67">
        <f t="shared" ref="R154:R163" si="27">P154/O154-1</f>
        <v>0.31201549783858917</v>
      </c>
    </row>
    <row r="155" spans="1:18" ht="12.75" customHeight="1" x14ac:dyDescent="0.2">
      <c r="A155" s="18"/>
      <c r="B155" s="17"/>
      <c r="C155" s="93" t="s">
        <v>66</v>
      </c>
      <c r="D155" s="138">
        <v>4786.9790000000003</v>
      </c>
      <c r="E155" s="139">
        <v>5070.7910000000002</v>
      </c>
      <c r="F155" s="139">
        <v>9082.0429999999997</v>
      </c>
      <c r="G155" s="34">
        <f t="shared" si="22"/>
        <v>5.9288331952155993E-2</v>
      </c>
      <c r="H155" s="67">
        <f t="shared" si="23"/>
        <v>0.79105054812947317</v>
      </c>
      <c r="I155" s="138">
        <v>205</v>
      </c>
      <c r="J155" s="139">
        <v>200.3</v>
      </c>
      <c r="K155" s="139">
        <v>583.98800000000006</v>
      </c>
      <c r="L155" s="34">
        <f t="shared" si="24"/>
        <v>-2.2926829268292592E-2</v>
      </c>
      <c r="M155" s="67">
        <f t="shared" si="25"/>
        <v>1.9155666500249628</v>
      </c>
      <c r="N155" s="138">
        <v>1825.204</v>
      </c>
      <c r="O155" s="139">
        <v>1825.96</v>
      </c>
      <c r="P155" s="139">
        <v>1632</v>
      </c>
      <c r="Q155" s="34">
        <f t="shared" si="26"/>
        <v>4.1420027569527562E-4</v>
      </c>
      <c r="R155" s="67">
        <f t="shared" si="27"/>
        <v>-0.10622357554382356</v>
      </c>
    </row>
    <row r="156" spans="1:18" ht="12.75" customHeight="1" x14ac:dyDescent="0.2">
      <c r="A156" s="18"/>
      <c r="B156" s="17"/>
      <c r="C156" s="94" t="s">
        <v>42</v>
      </c>
      <c r="D156" s="138">
        <v>21472.915999999997</v>
      </c>
      <c r="E156" s="139">
        <v>24710.749</v>
      </c>
      <c r="F156" s="139">
        <v>26134.019999999997</v>
      </c>
      <c r="G156" s="34">
        <f t="shared" si="22"/>
        <v>0.15078683305052754</v>
      </c>
      <c r="H156" s="67">
        <f t="shared" si="23"/>
        <v>5.7597242398439441E-2</v>
      </c>
      <c r="I156" s="138">
        <v>1010</v>
      </c>
      <c r="J156" s="139">
        <v>1198.4000000000001</v>
      </c>
      <c r="K156" s="139">
        <v>1350.356</v>
      </c>
      <c r="L156" s="34">
        <f t="shared" si="24"/>
        <v>0.1865346534653467</v>
      </c>
      <c r="M156" s="67">
        <f t="shared" si="25"/>
        <v>0.12679906542056063</v>
      </c>
      <c r="N156" s="138">
        <v>17523</v>
      </c>
      <c r="O156" s="139">
        <v>17565.331999999999</v>
      </c>
      <c r="P156" s="139">
        <v>17318</v>
      </c>
      <c r="Q156" s="34">
        <f t="shared" si="26"/>
        <v>2.4157963818980388E-3</v>
      </c>
      <c r="R156" s="67">
        <f t="shared" si="27"/>
        <v>-1.4080690305198762E-2</v>
      </c>
    </row>
    <row r="157" spans="1:18" ht="12.75" customHeight="1" x14ac:dyDescent="0.2">
      <c r="A157" s="18"/>
      <c r="B157" s="17"/>
      <c r="C157" s="94" t="s">
        <v>39</v>
      </c>
      <c r="D157" s="138">
        <v>8657.27</v>
      </c>
      <c r="E157" s="139">
        <v>9572.8430000000008</v>
      </c>
      <c r="F157" s="139">
        <v>9651.478000000001</v>
      </c>
      <c r="G157" s="34">
        <f t="shared" si="22"/>
        <v>0.10575770421853536</v>
      </c>
      <c r="H157" s="67">
        <f t="shared" si="23"/>
        <v>8.2143831252639021E-3</v>
      </c>
      <c r="I157" s="138">
        <v>66</v>
      </c>
      <c r="J157" s="139">
        <v>78.7</v>
      </c>
      <c r="K157" s="139">
        <v>69.192999999999998</v>
      </c>
      <c r="L157" s="34">
        <f t="shared" si="24"/>
        <v>0.19242424242424239</v>
      </c>
      <c r="M157" s="67">
        <f t="shared" si="25"/>
        <v>-0.12080050825921229</v>
      </c>
      <c r="N157" s="138">
        <v>21757</v>
      </c>
      <c r="O157" s="139">
        <v>24016.821</v>
      </c>
      <c r="P157" s="139">
        <v>22887</v>
      </c>
      <c r="Q157" s="34">
        <f t="shared" si="26"/>
        <v>0.10386638782920432</v>
      </c>
      <c r="R157" s="67">
        <f t="shared" si="27"/>
        <v>-4.704290380479581E-2</v>
      </c>
    </row>
    <row r="158" spans="1:18" ht="12.75" customHeight="1" x14ac:dyDescent="0.2">
      <c r="A158" s="18"/>
      <c r="B158" s="17"/>
      <c r="C158" s="94" t="s">
        <v>40</v>
      </c>
      <c r="D158" s="138">
        <v>87.932999999999993</v>
      </c>
      <c r="E158" s="139">
        <v>119.937</v>
      </c>
      <c r="F158" s="139">
        <v>84.084000000000003</v>
      </c>
      <c r="G158" s="34">
        <f t="shared" si="22"/>
        <v>0.36395892327112689</v>
      </c>
      <c r="H158" s="67">
        <f t="shared" si="23"/>
        <v>-0.29893193926811568</v>
      </c>
      <c r="I158" s="138">
        <v>0</v>
      </c>
      <c r="J158" s="139">
        <v>0</v>
      </c>
      <c r="K158" s="139">
        <v>0</v>
      </c>
      <c r="L158" s="34"/>
      <c r="M158" s="67"/>
      <c r="N158" s="138">
        <v>5867</v>
      </c>
      <c r="O158" s="139">
        <v>5821.46</v>
      </c>
      <c r="P158" s="139">
        <v>5708</v>
      </c>
      <c r="Q158" s="34">
        <f t="shared" si="26"/>
        <v>-7.7620589739219037E-3</v>
      </c>
      <c r="R158" s="67">
        <f t="shared" si="27"/>
        <v>-1.948995612784421E-2</v>
      </c>
    </row>
    <row r="159" spans="1:18" ht="12.75" customHeight="1" x14ac:dyDescent="0.2">
      <c r="A159" s="18"/>
      <c r="B159" s="17"/>
      <c r="C159" s="94" t="s">
        <v>43</v>
      </c>
      <c r="D159" s="138">
        <v>559.51499999999999</v>
      </c>
      <c r="E159" s="139">
        <v>673.71</v>
      </c>
      <c r="F159" s="139">
        <v>0</v>
      </c>
      <c r="G159" s="34">
        <f t="shared" si="22"/>
        <v>0.20409640492212011</v>
      </c>
      <c r="H159" s="67">
        <f t="shared" si="23"/>
        <v>-1</v>
      </c>
      <c r="I159" s="138">
        <v>0</v>
      </c>
      <c r="J159" s="139">
        <v>0</v>
      </c>
      <c r="K159" s="139">
        <v>0</v>
      </c>
      <c r="L159" s="34"/>
      <c r="M159" s="67"/>
      <c r="N159" s="138">
        <v>650</v>
      </c>
      <c r="O159" s="139">
        <v>582.87099999999998</v>
      </c>
      <c r="P159" s="139">
        <v>0</v>
      </c>
      <c r="Q159" s="34">
        <f t="shared" si="26"/>
        <v>-0.10327538461538466</v>
      </c>
      <c r="R159" s="67">
        <f t="shared" si="27"/>
        <v>-1</v>
      </c>
    </row>
    <row r="160" spans="1:18" ht="12.75" customHeight="1" x14ac:dyDescent="0.2">
      <c r="A160" s="18"/>
      <c r="B160" s="17"/>
      <c r="C160" s="94" t="s">
        <v>34</v>
      </c>
      <c r="D160" s="138">
        <v>19903</v>
      </c>
      <c r="E160" s="139">
        <v>21134</v>
      </c>
      <c r="F160" s="139">
        <v>12826.094999999999</v>
      </c>
      <c r="G160" s="34">
        <f t="shared" si="22"/>
        <v>6.1849972365974892E-2</v>
      </c>
      <c r="H160" s="67">
        <f t="shared" si="23"/>
        <v>-0.39310613229866564</v>
      </c>
      <c r="I160" s="138">
        <v>12398</v>
      </c>
      <c r="J160" s="139">
        <v>12157.9</v>
      </c>
      <c r="K160" s="139">
        <v>12692.328999999998</v>
      </c>
      <c r="L160" s="34">
        <f t="shared" si="24"/>
        <v>-1.9366026778512735E-2</v>
      </c>
      <c r="M160" s="67">
        <f t="shared" si="25"/>
        <v>4.3957344607209903E-2</v>
      </c>
      <c r="N160" s="138">
        <v>43181</v>
      </c>
      <c r="O160" s="139">
        <v>42894.881000000001</v>
      </c>
      <c r="P160" s="139">
        <v>47179</v>
      </c>
      <c r="Q160" s="34">
        <f t="shared" si="26"/>
        <v>-6.6260392302169846E-3</v>
      </c>
      <c r="R160" s="67">
        <f t="shared" si="27"/>
        <v>9.9874831218205173E-2</v>
      </c>
    </row>
    <row r="161" spans="1:18" ht="12.75" customHeight="1" x14ac:dyDescent="0.2">
      <c r="A161" s="23"/>
      <c r="B161" s="17"/>
      <c r="C161" s="94" t="s">
        <v>35</v>
      </c>
      <c r="D161" s="138">
        <v>61404</v>
      </c>
      <c r="E161" s="139">
        <v>61248</v>
      </c>
      <c r="F161" s="139">
        <v>76094.985000000001</v>
      </c>
      <c r="G161" s="34">
        <f t="shared" si="22"/>
        <v>-2.540551104162625E-3</v>
      </c>
      <c r="H161" s="67">
        <f t="shared" si="23"/>
        <v>0.24240767045454548</v>
      </c>
      <c r="I161" s="138">
        <v>6867</v>
      </c>
      <c r="J161" s="139">
        <v>5204.2</v>
      </c>
      <c r="K161" s="139">
        <v>7292.9529999999995</v>
      </c>
      <c r="L161" s="34">
        <f t="shared" si="24"/>
        <v>-0.24214358526285129</v>
      </c>
      <c r="M161" s="67">
        <f t="shared" si="25"/>
        <v>0.40135909457745655</v>
      </c>
      <c r="N161" s="138">
        <v>6154</v>
      </c>
      <c r="O161" s="139">
        <v>5134.2309999999998</v>
      </c>
      <c r="P161" s="139">
        <v>3270</v>
      </c>
      <c r="Q161" s="34">
        <f t="shared" si="26"/>
        <v>-0.16570831979200529</v>
      </c>
      <c r="R161" s="67">
        <f t="shared" si="27"/>
        <v>-0.36309838805460837</v>
      </c>
    </row>
    <row r="162" spans="1:18" ht="12.75" customHeight="1" x14ac:dyDescent="0.2">
      <c r="A162" s="18"/>
      <c r="B162" s="17"/>
      <c r="C162" s="94" t="s">
        <v>36</v>
      </c>
      <c r="D162" s="138">
        <v>6723.585</v>
      </c>
      <c r="E162" s="139">
        <v>7104.3250000000007</v>
      </c>
      <c r="F162" s="139">
        <v>7331.3169999999982</v>
      </c>
      <c r="G162" s="34">
        <f t="shared" si="22"/>
        <v>5.6627528320085219E-2</v>
      </c>
      <c r="H162" s="67">
        <f t="shared" si="23"/>
        <v>3.1951240969409156E-2</v>
      </c>
      <c r="I162" s="142">
        <v>294</v>
      </c>
      <c r="J162" s="143">
        <v>286.2</v>
      </c>
      <c r="K162" s="143">
        <v>118.55200000000001</v>
      </c>
      <c r="L162" s="34">
        <f t="shared" si="24"/>
        <v>-2.6530612244897944E-2</v>
      </c>
      <c r="M162" s="67">
        <f t="shared" si="25"/>
        <v>-0.58577218728162128</v>
      </c>
      <c r="N162" s="138">
        <v>2468</v>
      </c>
      <c r="O162" s="139">
        <v>2478.1619999999998</v>
      </c>
      <c r="P162" s="139">
        <v>2233</v>
      </c>
      <c r="Q162" s="34">
        <f t="shared" si="26"/>
        <v>4.1175040518637296E-3</v>
      </c>
      <c r="R162" s="67">
        <f t="shared" si="27"/>
        <v>-9.8928964288855892E-2</v>
      </c>
    </row>
    <row r="163" spans="1:18" ht="12.75" customHeight="1" x14ac:dyDescent="0.2">
      <c r="A163" s="18"/>
      <c r="B163" s="17"/>
      <c r="C163" s="96" t="s">
        <v>37</v>
      </c>
      <c r="D163" s="140">
        <v>492543.36900000001</v>
      </c>
      <c r="E163" s="141">
        <v>490823.99799999996</v>
      </c>
      <c r="F163" s="141">
        <v>481085.6160000001</v>
      </c>
      <c r="G163" s="35">
        <f t="shared" si="22"/>
        <v>-3.4908012333834115E-3</v>
      </c>
      <c r="H163" s="68">
        <f t="shared" si="23"/>
        <v>-1.9840883982204738E-2</v>
      </c>
      <c r="I163" s="140">
        <v>17521</v>
      </c>
      <c r="J163" s="141">
        <v>18190.399999999998</v>
      </c>
      <c r="K163" s="141">
        <v>18537.363999999998</v>
      </c>
      <c r="L163" s="35">
        <f t="shared" si="24"/>
        <v>3.8205581873180572E-2</v>
      </c>
      <c r="M163" s="68">
        <f t="shared" si="25"/>
        <v>1.9074017063945847E-2</v>
      </c>
      <c r="N163" s="140">
        <v>314261.62199999997</v>
      </c>
      <c r="O163" s="141">
        <v>320548.13699999999</v>
      </c>
      <c r="P163" s="141">
        <v>321910</v>
      </c>
      <c r="Q163" s="35">
        <f t="shared" si="26"/>
        <v>2.0004081185579947E-2</v>
      </c>
      <c r="R163" s="68">
        <f t="shared" si="27"/>
        <v>4.2485444237663206E-3</v>
      </c>
    </row>
    <row r="164" spans="1:18" ht="12.75" customHeight="1" x14ac:dyDescent="0.2">
      <c r="B164" s="17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2.75" customHeight="1" x14ac:dyDescent="0.2">
      <c r="B165" s="17"/>
      <c r="C165" s="101"/>
      <c r="D165" s="201" t="s">
        <v>38</v>
      </c>
      <c r="E165" s="202"/>
      <c r="F165" s="202"/>
      <c r="G165" s="202"/>
      <c r="H165" s="202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</row>
    <row r="166" spans="1:18" ht="12.75" customHeight="1" x14ac:dyDescent="0.2">
      <c r="B166" s="17"/>
      <c r="C166" s="86"/>
      <c r="D166" s="204" t="s">
        <v>9</v>
      </c>
      <c r="E166" s="205"/>
      <c r="F166" s="205"/>
      <c r="G166" s="205"/>
      <c r="H166" s="205"/>
      <c r="I166" s="204" t="s">
        <v>28</v>
      </c>
      <c r="J166" s="205"/>
      <c r="K166" s="205"/>
      <c r="L166" s="205"/>
      <c r="M166" s="205"/>
      <c r="N166" s="204" t="s">
        <v>10</v>
      </c>
      <c r="O166" s="205"/>
      <c r="P166" s="205"/>
      <c r="Q166" s="205"/>
      <c r="R166" s="205"/>
    </row>
    <row r="167" spans="1:18" ht="12.75" customHeight="1" x14ac:dyDescent="0.2">
      <c r="B167" s="17"/>
      <c r="C167" s="88"/>
      <c r="D167" s="79">
        <v>2016</v>
      </c>
      <c r="E167" s="80">
        <v>2017</v>
      </c>
      <c r="F167" s="80">
        <v>2018</v>
      </c>
      <c r="G167" s="114"/>
      <c r="H167" s="91"/>
      <c r="I167" s="79">
        <v>2016</v>
      </c>
      <c r="J167" s="80">
        <v>2017</v>
      </c>
      <c r="K167" s="80">
        <v>2018</v>
      </c>
      <c r="L167" s="114"/>
      <c r="M167" s="91"/>
      <c r="N167" s="79">
        <v>2016</v>
      </c>
      <c r="O167" s="80">
        <v>2017</v>
      </c>
      <c r="P167" s="80">
        <v>2018</v>
      </c>
      <c r="Q167" s="114"/>
      <c r="R167" s="91"/>
    </row>
    <row r="168" spans="1:18" ht="12.75" customHeight="1" x14ac:dyDescent="0.2">
      <c r="B168" s="17"/>
      <c r="C168" s="92" t="s">
        <v>32</v>
      </c>
      <c r="D168" s="98">
        <f>D152/D150*100</f>
        <v>11.207737727742646</v>
      </c>
      <c r="E168" s="83">
        <f>E152/E150*100</f>
        <v>12.809949339245566</v>
      </c>
      <c r="F168" s="83">
        <f>F152/F150*100</f>
        <v>9.7802839497653693</v>
      </c>
      <c r="G168" s="115"/>
      <c r="H168" s="116"/>
      <c r="I168" s="98">
        <f>I152/I150*100</f>
        <v>34.524584825789645</v>
      </c>
      <c r="J168" s="83">
        <f>J152/J150*100</f>
        <v>41.725607269003461</v>
      </c>
      <c r="K168" s="83">
        <f>K152/K150*100</f>
        <v>31.347953538404443</v>
      </c>
      <c r="L168" s="115"/>
      <c r="M168" s="116"/>
      <c r="N168" s="98">
        <f>N152/N150*100</f>
        <v>67.9725483588781</v>
      </c>
      <c r="O168" s="83">
        <f>O152/O150*100</f>
        <v>70.012791480547307</v>
      </c>
      <c r="P168" s="83">
        <f>P152/P150*100</f>
        <v>66.032672694962073</v>
      </c>
      <c r="Q168" s="115"/>
      <c r="R168" s="116"/>
    </row>
    <row r="169" spans="1:18" ht="12.75" customHeight="1" x14ac:dyDescent="0.2">
      <c r="B169" s="17"/>
      <c r="C169" s="94" t="s">
        <v>33</v>
      </c>
      <c r="D169" s="99">
        <f>D153/D150*100</f>
        <v>71.011627475247906</v>
      </c>
      <c r="E169" s="57">
        <f>E153/E150*100</f>
        <v>70.458017667877783</v>
      </c>
      <c r="F169" s="57">
        <f>F153/F150*100</f>
        <v>71.263976272234189</v>
      </c>
      <c r="G169" s="117"/>
      <c r="H169" s="118"/>
      <c r="I169" s="99">
        <f>I153/I150*100</f>
        <v>0</v>
      </c>
      <c r="J169" s="57">
        <f>J153/J150*100</f>
        <v>0</v>
      </c>
      <c r="K169" s="57">
        <f>K153/K150*100</f>
        <v>0</v>
      </c>
      <c r="L169" s="117"/>
      <c r="M169" s="118"/>
      <c r="N169" s="99">
        <f>N153/N150*100</f>
        <v>0</v>
      </c>
      <c r="O169" s="57">
        <f>O153/O150*100</f>
        <v>0</v>
      </c>
      <c r="P169" s="57">
        <f>P153/P150*100</f>
        <v>0</v>
      </c>
      <c r="Q169" s="117"/>
      <c r="R169" s="118"/>
    </row>
    <row r="170" spans="1:18" ht="12.75" customHeight="1" x14ac:dyDescent="0.2">
      <c r="A170" s="18"/>
      <c r="B170" s="17"/>
      <c r="C170" s="94" t="s">
        <v>41</v>
      </c>
      <c r="D170" s="99">
        <f>D154/D150*100</f>
        <v>11.99774423023595</v>
      </c>
      <c r="E170" s="57">
        <f>E154/E150*100</f>
        <v>10.116836849654296</v>
      </c>
      <c r="F170" s="57">
        <f>F154/F150*100</f>
        <v>12.453927423108711</v>
      </c>
      <c r="G170" s="117"/>
      <c r="H170" s="118"/>
      <c r="I170" s="99">
        <f>I154/I150*100</f>
        <v>56.716053402800391</v>
      </c>
      <c r="J170" s="57">
        <f>J154/J150*100</f>
        <v>47.191245259439903</v>
      </c>
      <c r="K170" s="57">
        <f>K154/K150*100</f>
        <v>57.943754554355799</v>
      </c>
      <c r="L170" s="117"/>
      <c r="M170" s="118"/>
      <c r="N170" s="99">
        <f>N154/N150*100</f>
        <v>15.653990544285994</v>
      </c>
      <c r="O170" s="57">
        <f>O154/O150*100</f>
        <v>13.165525232938233</v>
      </c>
      <c r="P170" s="57">
        <f>P154/P150*100</f>
        <v>17.583519487285628</v>
      </c>
      <c r="Q170" s="117"/>
      <c r="R170" s="118"/>
    </row>
    <row r="171" spans="1:18" ht="12.75" customHeight="1" x14ac:dyDescent="0.2">
      <c r="A171" s="18"/>
      <c r="B171" s="17"/>
      <c r="C171" s="94" t="s">
        <v>42</v>
      </c>
      <c r="D171" s="99">
        <f>D156/D150*100</f>
        <v>3.9708188773331043</v>
      </c>
      <c r="E171" s="57">
        <f>E156/E150*100</f>
        <v>4.592714725900847</v>
      </c>
      <c r="F171" s="57">
        <f>F156/F150*100</f>
        <v>4.7371200981541257</v>
      </c>
      <c r="G171" s="117"/>
      <c r="H171" s="118"/>
      <c r="I171" s="99">
        <f>I156/I150*100</f>
        <v>8.2220774991859322</v>
      </c>
      <c r="J171" s="57">
        <f>J156/J150*100</f>
        <v>10.400159682024492</v>
      </c>
      <c r="K171" s="57">
        <f>K156/K150*100</f>
        <v>10.186338214948998</v>
      </c>
      <c r="L171" s="117"/>
      <c r="M171" s="118"/>
      <c r="N171" s="99">
        <f>N156/N150*100</f>
        <v>6.2648679782486987</v>
      </c>
      <c r="O171" s="57">
        <f>O156/O150*100</f>
        <v>6.1575349368475836</v>
      </c>
      <c r="P171" s="57">
        <f>P156/P150*100</f>
        <v>6.1798354232534241</v>
      </c>
      <c r="Q171" s="117"/>
      <c r="R171" s="118"/>
    </row>
    <row r="172" spans="1:18" ht="12.75" customHeight="1" x14ac:dyDescent="0.2">
      <c r="A172" s="23"/>
      <c r="B172" s="17"/>
      <c r="C172" s="94" t="s">
        <v>39</v>
      </c>
      <c r="D172" s="99">
        <f>D157/D150*100</f>
        <v>1.6009214185055056</v>
      </c>
      <c r="E172" s="57">
        <f>E157/E150*100</f>
        <v>1.7791988828358398</v>
      </c>
      <c r="F172" s="57">
        <f>F157/F150*100</f>
        <v>1.7494518796072087</v>
      </c>
      <c r="G172" s="117"/>
      <c r="H172" s="118"/>
      <c r="I172" s="99">
        <f>I157/I150*100</f>
        <v>0.5372842722240313</v>
      </c>
      <c r="J172" s="57">
        <f>J157/J150*100</f>
        <v>0.682987789532149</v>
      </c>
      <c r="K172" s="57">
        <f>K157/K150*100</f>
        <v>0.52195369229074851</v>
      </c>
      <c r="L172" s="117"/>
      <c r="M172" s="118"/>
      <c r="N172" s="99">
        <f>N157/N150*100</f>
        <v>7.7786185357962081</v>
      </c>
      <c r="O172" s="57">
        <f>O157/O150*100</f>
        <v>8.4191072721833411</v>
      </c>
      <c r="P172" s="57">
        <f>P157/P150*100</f>
        <v>8.1671032066059084</v>
      </c>
      <c r="Q172" s="117"/>
      <c r="R172" s="118"/>
    </row>
    <row r="173" spans="1:18" ht="12.75" customHeight="1" x14ac:dyDescent="0.2">
      <c r="A173" s="18"/>
      <c r="B173" s="17"/>
      <c r="C173" s="94" t="s">
        <v>40</v>
      </c>
      <c r="D173" s="99">
        <f>D158/D150*100</f>
        <v>1.6260763854361086E-2</v>
      </c>
      <c r="E173" s="57">
        <f>E158/E150*100</f>
        <v>2.2291369075068096E-2</v>
      </c>
      <c r="F173" s="57">
        <f>F158/F150*100</f>
        <v>1.524128344331226E-2</v>
      </c>
      <c r="G173" s="117"/>
      <c r="H173" s="118"/>
      <c r="I173" s="99">
        <f>I158/I150*100</f>
        <v>0</v>
      </c>
      <c r="J173" s="57">
        <f>J158/J150*100</f>
        <v>0</v>
      </c>
      <c r="K173" s="57">
        <f>K158/K150*100</f>
        <v>0</v>
      </c>
      <c r="L173" s="117"/>
      <c r="M173" s="118"/>
      <c r="N173" s="99">
        <f>N158/N150*100</f>
        <v>2.0975849128793653</v>
      </c>
      <c r="O173" s="57">
        <f>O158/O150*100</f>
        <v>2.0407153894649266</v>
      </c>
      <c r="P173" s="57">
        <f>P158/P150*100</f>
        <v>2.0368691878929752</v>
      </c>
      <c r="Q173" s="117"/>
      <c r="R173" s="118"/>
    </row>
    <row r="174" spans="1:18" ht="12.75" customHeight="1" x14ac:dyDescent="0.2">
      <c r="A174" s="18"/>
      <c r="B174" s="17"/>
      <c r="C174" s="96" t="s">
        <v>43</v>
      </c>
      <c r="D174" s="100">
        <f>D159/D150*100</f>
        <v>0.10346674499872453</v>
      </c>
      <c r="E174" s="58">
        <f>E159/E150*100</f>
        <v>0.12521505673448668</v>
      </c>
      <c r="F174" s="59">
        <f>F159/F150*100</f>
        <v>0</v>
      </c>
      <c r="G174" s="119"/>
      <c r="H174" s="120"/>
      <c r="I174" s="100">
        <f>I159/I150*100</f>
        <v>0</v>
      </c>
      <c r="J174" s="58">
        <f>J159/J150*100</f>
        <v>0</v>
      </c>
      <c r="K174" s="59">
        <f>K159/K150*100</f>
        <v>0</v>
      </c>
      <c r="L174" s="119"/>
      <c r="M174" s="120"/>
      <c r="N174" s="100">
        <f>N159/N150*100</f>
        <v>0.23238966991163926</v>
      </c>
      <c r="O174" s="58">
        <f>O159/O150*100</f>
        <v>0.20432568801860893</v>
      </c>
      <c r="P174" s="59">
        <f>P159/P150*100</f>
        <v>0</v>
      </c>
      <c r="Q174" s="119"/>
      <c r="R174" s="120"/>
    </row>
    <row r="175" spans="1:18" ht="15" customHeight="1" x14ac:dyDescent="0.2">
      <c r="A175" s="18"/>
      <c r="B175" s="17"/>
      <c r="C175" s="27" t="s">
        <v>68</v>
      </c>
      <c r="D175" s="20"/>
      <c r="E175" s="20"/>
      <c r="F175" s="20"/>
      <c r="G175" s="30"/>
      <c r="H175" s="30"/>
      <c r="I175" s="36"/>
      <c r="J175" s="36"/>
      <c r="K175" s="36"/>
      <c r="L175" s="30"/>
      <c r="M175" s="30"/>
    </row>
    <row r="176" spans="1:18" ht="15" customHeight="1" x14ac:dyDescent="0.2">
      <c r="A176" s="18"/>
      <c r="B176" s="17"/>
      <c r="C176" s="27" t="s">
        <v>69</v>
      </c>
      <c r="D176" s="20"/>
      <c r="E176" s="20"/>
      <c r="F176" s="20"/>
      <c r="G176" s="30"/>
      <c r="H176" s="30"/>
      <c r="I176" s="36"/>
      <c r="J176" s="36"/>
      <c r="K176" s="36"/>
      <c r="L176" s="30"/>
      <c r="M176" s="30"/>
    </row>
    <row r="177" spans="1:18" ht="15" customHeight="1" x14ac:dyDescent="0.2">
      <c r="A177" s="18"/>
      <c r="B177" s="17"/>
      <c r="C177" s="103" t="s">
        <v>70</v>
      </c>
      <c r="D177" s="20"/>
      <c r="E177" s="20"/>
      <c r="F177" s="20"/>
      <c r="G177" s="30"/>
      <c r="H177" s="30"/>
      <c r="I177" s="36"/>
      <c r="J177" s="36"/>
      <c r="K177" s="36"/>
      <c r="L177" s="30"/>
      <c r="M177" s="30"/>
    </row>
    <row r="178" spans="1:18" ht="12.75" customHeight="1" x14ac:dyDescent="0.2">
      <c r="A178" s="18"/>
      <c r="B178" s="17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x14ac:dyDescent="0.25">
      <c r="A179" s="18"/>
      <c r="B179" s="17"/>
      <c r="C179" s="104" t="s">
        <v>90</v>
      </c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1:18" ht="12.75" customHeight="1" x14ac:dyDescent="0.2">
      <c r="A180" s="18"/>
      <c r="B180" s="17"/>
      <c r="C180" s="105" t="s">
        <v>61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1:18" ht="12.75" customHeight="1" x14ac:dyDescent="0.2">
      <c r="A181" s="18"/>
      <c r="B181" s="21"/>
      <c r="C181" s="23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1:18" ht="12.75" customHeight="1" x14ac:dyDescent="0.2">
      <c r="A182" s="18"/>
      <c r="B182" s="17"/>
      <c r="C182" s="87"/>
      <c r="D182" s="192" t="s">
        <v>11</v>
      </c>
      <c r="E182" s="193"/>
      <c r="F182" s="193"/>
      <c r="G182" s="193"/>
      <c r="H182" s="193"/>
      <c r="I182" s="192" t="s">
        <v>12</v>
      </c>
      <c r="J182" s="193"/>
      <c r="K182" s="193"/>
      <c r="L182" s="193"/>
      <c r="M182" s="193"/>
      <c r="N182" s="192" t="s">
        <v>13</v>
      </c>
      <c r="O182" s="193"/>
      <c r="P182" s="193"/>
      <c r="Q182" s="193"/>
      <c r="R182" s="193"/>
    </row>
    <row r="183" spans="1:18" ht="12.75" customHeight="1" x14ac:dyDescent="0.2">
      <c r="A183" s="18"/>
      <c r="B183" s="17"/>
      <c r="C183" s="88"/>
      <c r="D183" s="79">
        <v>2016</v>
      </c>
      <c r="E183" s="80">
        <v>2017</v>
      </c>
      <c r="F183" s="80">
        <v>2018</v>
      </c>
      <c r="G183" s="81" t="s">
        <v>56</v>
      </c>
      <c r="H183" s="82" t="s">
        <v>67</v>
      </c>
      <c r="I183" s="79">
        <v>2016</v>
      </c>
      <c r="J183" s="80">
        <v>2017</v>
      </c>
      <c r="K183" s="80">
        <v>2018</v>
      </c>
      <c r="L183" s="81" t="s">
        <v>56</v>
      </c>
      <c r="M183" s="82" t="s">
        <v>67</v>
      </c>
      <c r="N183" s="97">
        <v>2016</v>
      </c>
      <c r="O183" s="89">
        <v>2017</v>
      </c>
      <c r="P183" s="89">
        <v>2018</v>
      </c>
      <c r="Q183" s="90" t="s">
        <v>56</v>
      </c>
      <c r="R183" s="91" t="s">
        <v>67</v>
      </c>
    </row>
    <row r="184" spans="1:18" ht="12.75" customHeight="1" x14ac:dyDescent="0.2">
      <c r="A184" s="18"/>
      <c r="B184" s="21"/>
      <c r="C184" s="92" t="s">
        <v>30</v>
      </c>
      <c r="D184" s="136">
        <v>4667.6379999999999</v>
      </c>
      <c r="E184" s="137">
        <v>4778.2800000000007</v>
      </c>
      <c r="F184" s="137">
        <v>4791.0849999999991</v>
      </c>
      <c r="G184" s="65">
        <f>E184/D184-1</f>
        <v>2.3704066167941962E-2</v>
      </c>
      <c r="H184" s="66">
        <f>F184/E184-1</f>
        <v>2.6798345848293437E-3</v>
      </c>
      <c r="I184" s="136">
        <v>5927</v>
      </c>
      <c r="J184" s="137">
        <v>7024.8589999999995</v>
      </c>
      <c r="K184" s="137">
        <v>6500</v>
      </c>
      <c r="L184" s="65">
        <f>J184/I184-1</f>
        <v>0.18523013328834148</v>
      </c>
      <c r="M184" s="66">
        <f>K184/J184-1</f>
        <v>-7.4714524519282066E-2</v>
      </c>
      <c r="N184" s="136">
        <v>4051</v>
      </c>
      <c r="O184" s="137">
        <v>3996.1</v>
      </c>
      <c r="P184" s="137">
        <v>3183.0950000000003</v>
      </c>
      <c r="Q184" s="65">
        <f>O184/N184-1</f>
        <v>-1.3552209331029408E-2</v>
      </c>
      <c r="R184" s="66">
        <f>P184/O184-1</f>
        <v>-0.20344961337303868</v>
      </c>
    </row>
    <row r="185" spans="1:18" ht="12.75" customHeight="1" x14ac:dyDescent="0.2">
      <c r="A185" s="18"/>
      <c r="B185" s="17"/>
      <c r="C185" s="93" t="s">
        <v>31</v>
      </c>
      <c r="D185" s="138"/>
      <c r="E185" s="139"/>
      <c r="F185" s="139"/>
      <c r="G185" s="34"/>
      <c r="H185" s="67"/>
      <c r="I185" s="138"/>
      <c r="J185" s="139"/>
      <c r="K185" s="139"/>
      <c r="L185" s="34"/>
      <c r="M185" s="67"/>
      <c r="N185" s="138"/>
      <c r="O185" s="139"/>
      <c r="P185" s="139"/>
      <c r="Q185" s="34"/>
      <c r="R185" s="67"/>
    </row>
    <row r="186" spans="1:18" ht="12.75" customHeight="1" x14ac:dyDescent="0.2">
      <c r="A186" s="18"/>
      <c r="B186" s="17"/>
      <c r="C186" s="94" t="s">
        <v>32</v>
      </c>
      <c r="D186" s="138">
        <v>4295</v>
      </c>
      <c r="E186" s="139">
        <v>4394.8190000000004</v>
      </c>
      <c r="F186" s="139">
        <v>4380.1429999999991</v>
      </c>
      <c r="G186" s="34">
        <f>E186/D186-1</f>
        <v>2.3240745052386602E-2</v>
      </c>
      <c r="H186" s="67">
        <f>F186/E186-1</f>
        <v>-3.3393866732626121E-3</v>
      </c>
      <c r="I186" s="138">
        <v>3277</v>
      </c>
      <c r="J186" s="139">
        <v>2520.3830000000003</v>
      </c>
      <c r="K186" s="139">
        <v>3962</v>
      </c>
      <c r="L186" s="34">
        <f>J186/I186-1</f>
        <v>-0.23088709185230383</v>
      </c>
      <c r="M186" s="67">
        <f>K186/J186-1</f>
        <v>0.57198330571186973</v>
      </c>
      <c r="N186" s="138">
        <v>1566</v>
      </c>
      <c r="O186" s="139">
        <v>1165.3000000000002</v>
      </c>
      <c r="P186" s="139">
        <v>802.83500000000015</v>
      </c>
      <c r="Q186" s="34">
        <f>O186/N186-1</f>
        <v>-0.25587484035759889</v>
      </c>
      <c r="R186" s="67">
        <f>P186/O186-1</f>
        <v>-0.31104865699819784</v>
      </c>
    </row>
    <row r="187" spans="1:18" ht="12.75" customHeight="1" x14ac:dyDescent="0.2">
      <c r="A187" s="18"/>
      <c r="B187" s="17"/>
      <c r="C187" s="95" t="s">
        <v>33</v>
      </c>
      <c r="D187" s="138">
        <v>0</v>
      </c>
      <c r="E187" s="139">
        <v>0</v>
      </c>
      <c r="F187" s="139">
        <v>0</v>
      </c>
      <c r="G187" s="34"/>
      <c r="H187" s="67"/>
      <c r="I187" s="138">
        <v>0</v>
      </c>
      <c r="J187" s="139">
        <v>0</v>
      </c>
      <c r="K187" s="139">
        <v>0</v>
      </c>
      <c r="L187" s="34"/>
      <c r="M187" s="67"/>
      <c r="N187" s="138">
        <v>0</v>
      </c>
      <c r="O187" s="139">
        <v>0</v>
      </c>
      <c r="P187" s="139">
        <v>0</v>
      </c>
      <c r="Q187" s="34"/>
      <c r="R187" s="67"/>
    </row>
    <row r="188" spans="1:18" ht="12.75" customHeight="1" x14ac:dyDescent="0.2">
      <c r="A188" s="18"/>
      <c r="B188" s="17"/>
      <c r="C188" s="94" t="s">
        <v>41</v>
      </c>
      <c r="D188" s="138">
        <v>0</v>
      </c>
      <c r="E188" s="139">
        <v>0</v>
      </c>
      <c r="F188" s="139">
        <v>0</v>
      </c>
      <c r="G188" s="34"/>
      <c r="H188" s="67"/>
      <c r="I188" s="138">
        <v>2523</v>
      </c>
      <c r="J188" s="139">
        <v>4355.5129999999999</v>
      </c>
      <c r="K188" s="139">
        <v>2418</v>
      </c>
      <c r="L188" s="34">
        <f t="shared" ref="L188:L197" si="28">J188/I188-1</f>
        <v>0.72632302814110172</v>
      </c>
      <c r="M188" s="67">
        <f t="shared" ref="M188:M197" si="29">K188/J188-1</f>
        <v>-0.44484151465051303</v>
      </c>
      <c r="N188" s="138">
        <v>1027</v>
      </c>
      <c r="O188" s="139">
        <v>1164.5999999999999</v>
      </c>
      <c r="P188" s="139">
        <v>940.67700000000013</v>
      </c>
      <c r="Q188" s="34">
        <f t="shared" ref="Q188:Q197" si="30">O188/N188-1</f>
        <v>0.13398247322297951</v>
      </c>
      <c r="R188" s="67">
        <f t="shared" ref="R188:R197" si="31">P188/O188-1</f>
        <v>-0.19227460072127756</v>
      </c>
    </row>
    <row r="189" spans="1:18" ht="12.75" customHeight="1" x14ac:dyDescent="0.2">
      <c r="A189" s="18"/>
      <c r="B189" s="17"/>
      <c r="C189" s="93" t="s">
        <v>66</v>
      </c>
      <c r="D189" s="138">
        <v>0</v>
      </c>
      <c r="E189" s="139">
        <v>0</v>
      </c>
      <c r="F189" s="139">
        <v>0</v>
      </c>
      <c r="G189" s="34"/>
      <c r="H189" s="67"/>
      <c r="I189" s="138">
        <v>0</v>
      </c>
      <c r="J189" s="139">
        <v>0</v>
      </c>
      <c r="K189" s="139">
        <v>0</v>
      </c>
      <c r="L189" s="34"/>
      <c r="M189" s="67"/>
      <c r="N189" s="138">
        <v>577</v>
      </c>
      <c r="O189" s="139">
        <v>567.5</v>
      </c>
      <c r="P189" s="139">
        <v>513.68400000000008</v>
      </c>
      <c r="Q189" s="34">
        <f t="shared" si="30"/>
        <v>-1.6464471403812797E-2</v>
      </c>
      <c r="R189" s="67">
        <f t="shared" si="31"/>
        <v>-9.4829955947136391E-2</v>
      </c>
    </row>
    <row r="190" spans="1:18" ht="12.75" customHeight="1" x14ac:dyDescent="0.2">
      <c r="A190" s="18"/>
      <c r="B190" s="17"/>
      <c r="C190" s="94" t="s">
        <v>42</v>
      </c>
      <c r="D190" s="138">
        <v>226.70099999999999</v>
      </c>
      <c r="E190" s="139">
        <v>211.44800000000001</v>
      </c>
      <c r="F190" s="139">
        <v>220.613</v>
      </c>
      <c r="G190" s="34">
        <f t="shared" ref="G190:G191" si="32">E190/D190-1</f>
        <v>-6.7282455745673708E-2</v>
      </c>
      <c r="H190" s="67">
        <f t="shared" ref="H190:H191" si="33">F190/E190-1</f>
        <v>4.3343990011728506E-2</v>
      </c>
      <c r="I190" s="138">
        <v>127</v>
      </c>
      <c r="J190" s="139">
        <v>148.523</v>
      </c>
      <c r="K190" s="139">
        <v>120</v>
      </c>
      <c r="L190" s="34">
        <f t="shared" si="28"/>
        <v>0.16947244094488179</v>
      </c>
      <c r="M190" s="67">
        <f t="shared" si="29"/>
        <v>-0.19204432983443642</v>
      </c>
      <c r="N190" s="138">
        <v>1130</v>
      </c>
      <c r="O190" s="139">
        <v>1356.2</v>
      </c>
      <c r="P190" s="139">
        <v>1136.357</v>
      </c>
      <c r="Q190" s="34">
        <f t="shared" si="30"/>
        <v>0.20017699115044252</v>
      </c>
      <c r="R190" s="67">
        <f t="shared" si="31"/>
        <v>-0.16210219731603015</v>
      </c>
    </row>
    <row r="191" spans="1:18" ht="12.75" customHeight="1" x14ac:dyDescent="0.2">
      <c r="A191" s="18"/>
      <c r="B191" s="17"/>
      <c r="C191" s="94" t="s">
        <v>39</v>
      </c>
      <c r="D191" s="138">
        <v>145.93700000000001</v>
      </c>
      <c r="E191" s="139">
        <v>172.01300000000001</v>
      </c>
      <c r="F191" s="139">
        <v>190.32900000000001</v>
      </c>
      <c r="G191" s="34">
        <f t="shared" si="32"/>
        <v>0.17867984130138348</v>
      </c>
      <c r="H191" s="67">
        <f t="shared" si="33"/>
        <v>0.10648032416154596</v>
      </c>
      <c r="I191" s="138">
        <v>0</v>
      </c>
      <c r="J191" s="139">
        <v>0.44</v>
      </c>
      <c r="K191" s="139">
        <v>0</v>
      </c>
      <c r="L191" s="34"/>
      <c r="M191" s="67">
        <f t="shared" si="29"/>
        <v>-1</v>
      </c>
      <c r="N191" s="138">
        <v>66</v>
      </c>
      <c r="O191" s="139">
        <v>67</v>
      </c>
      <c r="P191" s="139">
        <v>80.01400000000001</v>
      </c>
      <c r="Q191" s="34">
        <f t="shared" si="30"/>
        <v>1.5151515151515138E-2</v>
      </c>
      <c r="R191" s="67">
        <f t="shared" si="31"/>
        <v>0.19423880597014942</v>
      </c>
    </row>
    <row r="192" spans="1:18" ht="12.75" customHeight="1" x14ac:dyDescent="0.2">
      <c r="A192" s="18"/>
      <c r="B192" s="17"/>
      <c r="C192" s="94" t="s">
        <v>40</v>
      </c>
      <c r="D192" s="138">
        <v>0</v>
      </c>
      <c r="E192" s="139">
        <v>0</v>
      </c>
      <c r="F192" s="139">
        <v>0</v>
      </c>
      <c r="G192" s="34"/>
      <c r="H192" s="67"/>
      <c r="I192" s="138">
        <v>0</v>
      </c>
      <c r="J192" s="139">
        <v>0</v>
      </c>
      <c r="K192" s="139">
        <v>0</v>
      </c>
      <c r="L192" s="34"/>
      <c r="M192" s="67"/>
      <c r="N192" s="138">
        <v>0</v>
      </c>
      <c r="O192" s="139">
        <v>0</v>
      </c>
      <c r="P192" s="139">
        <v>0</v>
      </c>
      <c r="Q192" s="34"/>
      <c r="R192" s="67"/>
    </row>
    <row r="193" spans="1:18" ht="12.75" customHeight="1" x14ac:dyDescent="0.2">
      <c r="A193" s="23"/>
      <c r="B193" s="17"/>
      <c r="C193" s="94" t="s">
        <v>43</v>
      </c>
      <c r="D193" s="138">
        <v>0</v>
      </c>
      <c r="E193" s="139">
        <v>0</v>
      </c>
      <c r="F193" s="139">
        <v>0</v>
      </c>
      <c r="G193" s="34"/>
      <c r="H193" s="67"/>
      <c r="I193" s="138">
        <v>0</v>
      </c>
      <c r="J193" s="139">
        <v>0</v>
      </c>
      <c r="K193" s="139">
        <v>0</v>
      </c>
      <c r="L193" s="34"/>
      <c r="M193" s="67"/>
      <c r="N193" s="138">
        <v>262</v>
      </c>
      <c r="O193" s="139">
        <v>243</v>
      </c>
      <c r="P193" s="139">
        <v>223.21199999999999</v>
      </c>
      <c r="Q193" s="34">
        <f t="shared" si="30"/>
        <v>-7.2519083969465603E-2</v>
      </c>
      <c r="R193" s="67">
        <f t="shared" si="31"/>
        <v>-8.1432098765432115E-2</v>
      </c>
    </row>
    <row r="194" spans="1:18" ht="12.75" customHeight="1" x14ac:dyDescent="0.2">
      <c r="A194" s="18"/>
      <c r="B194" s="17"/>
      <c r="C194" s="94" t="s">
        <v>34</v>
      </c>
      <c r="D194" s="138">
        <v>0</v>
      </c>
      <c r="E194" s="139">
        <v>0</v>
      </c>
      <c r="F194" s="139">
        <v>0</v>
      </c>
      <c r="G194" s="34"/>
      <c r="H194" s="67"/>
      <c r="I194" s="138">
        <v>4828</v>
      </c>
      <c r="J194" s="139">
        <v>4072.9119999999998</v>
      </c>
      <c r="K194" s="139">
        <v>5172</v>
      </c>
      <c r="L194" s="34">
        <f t="shared" si="28"/>
        <v>-0.15639768019884015</v>
      </c>
      <c r="M194" s="67">
        <f t="shared" si="29"/>
        <v>0.269853117376462</v>
      </c>
      <c r="N194" s="138">
        <v>11106</v>
      </c>
      <c r="O194" s="139">
        <v>11926.2</v>
      </c>
      <c r="P194" s="139">
        <v>12847.483</v>
      </c>
      <c r="Q194" s="34">
        <f t="shared" si="30"/>
        <v>7.3851971907077374E-2</v>
      </c>
      <c r="R194" s="67">
        <f t="shared" si="31"/>
        <v>7.7248662608374818E-2</v>
      </c>
    </row>
    <row r="195" spans="1:18" ht="12.75" customHeight="1" x14ac:dyDescent="0.2">
      <c r="A195" s="18"/>
      <c r="B195" s="17"/>
      <c r="C195" s="94" t="s">
        <v>35</v>
      </c>
      <c r="D195" s="138">
        <v>0</v>
      </c>
      <c r="E195" s="139">
        <v>0</v>
      </c>
      <c r="F195" s="139">
        <v>0</v>
      </c>
      <c r="G195" s="34"/>
      <c r="H195" s="67"/>
      <c r="I195" s="138">
        <v>3795</v>
      </c>
      <c r="J195" s="139">
        <v>4137.0770000000002</v>
      </c>
      <c r="K195" s="139">
        <v>4264</v>
      </c>
      <c r="L195" s="34">
        <f t="shared" si="28"/>
        <v>9.0138866930171258E-2</v>
      </c>
      <c r="M195" s="67">
        <f t="shared" si="29"/>
        <v>3.0679390303830489E-2</v>
      </c>
      <c r="N195" s="138">
        <v>2831</v>
      </c>
      <c r="O195" s="139">
        <v>3249</v>
      </c>
      <c r="P195" s="139">
        <v>3215.07</v>
      </c>
      <c r="Q195" s="34">
        <f t="shared" si="30"/>
        <v>0.1476510067114094</v>
      </c>
      <c r="R195" s="67">
        <f t="shared" si="31"/>
        <v>-1.0443213296398857E-2</v>
      </c>
    </row>
    <row r="196" spans="1:18" ht="12.75" customHeight="1" x14ac:dyDescent="0.2">
      <c r="B196" s="17"/>
      <c r="C196" s="94" t="s">
        <v>36</v>
      </c>
      <c r="D196" s="138">
        <v>0</v>
      </c>
      <c r="E196" s="139">
        <v>0</v>
      </c>
      <c r="F196" s="139">
        <v>0</v>
      </c>
      <c r="G196" s="34"/>
      <c r="H196" s="67"/>
      <c r="I196" s="138">
        <v>0</v>
      </c>
      <c r="J196" s="139">
        <v>0</v>
      </c>
      <c r="K196" s="139">
        <v>0</v>
      </c>
      <c r="L196" s="34"/>
      <c r="M196" s="67"/>
      <c r="N196" s="138">
        <v>790</v>
      </c>
      <c r="O196" s="139">
        <v>799.1</v>
      </c>
      <c r="P196" s="139">
        <v>726.31999999999994</v>
      </c>
      <c r="Q196" s="34">
        <f t="shared" si="30"/>
        <v>1.1518987341772258E-2</v>
      </c>
      <c r="R196" s="67">
        <f t="shared" si="31"/>
        <v>-9.1077462144913079E-2</v>
      </c>
    </row>
    <row r="197" spans="1:18" ht="12.75" customHeight="1" x14ac:dyDescent="0.2">
      <c r="B197" s="17"/>
      <c r="C197" s="96" t="s">
        <v>37</v>
      </c>
      <c r="D197" s="140">
        <v>4667.6379999999999</v>
      </c>
      <c r="E197" s="141">
        <v>4778.2800000000007</v>
      </c>
      <c r="F197" s="141">
        <v>4791.0849999999991</v>
      </c>
      <c r="G197" s="130">
        <f t="shared" ref="G197" si="34">E197/D197-1</f>
        <v>2.3704066167941962E-2</v>
      </c>
      <c r="H197" s="131">
        <f t="shared" ref="H197" si="35">F197/E197-1</f>
        <v>2.6798345848293437E-3</v>
      </c>
      <c r="I197" s="140">
        <v>6960</v>
      </c>
      <c r="J197" s="141">
        <v>6960.6939999999986</v>
      </c>
      <c r="K197" s="141">
        <v>7408</v>
      </c>
      <c r="L197" s="35">
        <f t="shared" si="28"/>
        <v>9.9712643677918322E-5</v>
      </c>
      <c r="M197" s="68">
        <f t="shared" si="29"/>
        <v>6.4261695744706193E-2</v>
      </c>
      <c r="N197" s="140">
        <v>11536</v>
      </c>
      <c r="O197" s="141">
        <v>11874.2</v>
      </c>
      <c r="P197" s="141">
        <v>12089.188000000002</v>
      </c>
      <c r="Q197" s="35">
        <f t="shared" si="30"/>
        <v>2.9316920943134539E-2</v>
      </c>
      <c r="R197" s="68">
        <f t="shared" si="31"/>
        <v>1.8105472368664888E-2</v>
      </c>
    </row>
    <row r="198" spans="1:18" ht="12.75" customHeight="1" x14ac:dyDescent="0.2">
      <c r="A198" s="28"/>
      <c r="B198" s="17"/>
      <c r="C198" s="23"/>
      <c r="D198" s="36"/>
      <c r="E198" s="36"/>
      <c r="F198" s="36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2.75" customHeight="1" x14ac:dyDescent="0.2">
      <c r="A199" s="28"/>
      <c r="B199" s="17"/>
      <c r="C199" s="101"/>
      <c r="D199" s="201" t="s">
        <v>38</v>
      </c>
      <c r="E199" s="202"/>
      <c r="F199" s="202"/>
      <c r="G199" s="202"/>
      <c r="H199" s="202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</row>
    <row r="200" spans="1:18" ht="12.75" customHeight="1" x14ac:dyDescent="0.2">
      <c r="A200" s="28"/>
      <c r="B200" s="17"/>
      <c r="C200" s="86"/>
      <c r="D200" s="204" t="s">
        <v>11</v>
      </c>
      <c r="E200" s="205"/>
      <c r="F200" s="205"/>
      <c r="G200" s="205"/>
      <c r="H200" s="205"/>
      <c r="I200" s="204" t="s">
        <v>12</v>
      </c>
      <c r="J200" s="205"/>
      <c r="K200" s="205"/>
      <c r="L200" s="205"/>
      <c r="M200" s="205"/>
      <c r="N200" s="204" t="s">
        <v>13</v>
      </c>
      <c r="O200" s="205"/>
      <c r="P200" s="205"/>
      <c r="Q200" s="205"/>
      <c r="R200" s="205"/>
    </row>
    <row r="201" spans="1:18" ht="12.75" customHeight="1" x14ac:dyDescent="0.2">
      <c r="A201" s="28"/>
      <c r="B201" s="17"/>
      <c r="C201" s="88"/>
      <c r="D201" s="79">
        <v>2016</v>
      </c>
      <c r="E201" s="80">
        <v>2017</v>
      </c>
      <c r="F201" s="80">
        <v>2018</v>
      </c>
      <c r="G201" s="114"/>
      <c r="H201" s="91"/>
      <c r="I201" s="79">
        <v>2016</v>
      </c>
      <c r="J201" s="80">
        <v>2017</v>
      </c>
      <c r="K201" s="80">
        <v>2018</v>
      </c>
      <c r="L201" s="114"/>
      <c r="M201" s="91"/>
      <c r="N201" s="79">
        <v>2016</v>
      </c>
      <c r="O201" s="80">
        <v>2017</v>
      </c>
      <c r="P201" s="80">
        <v>2018</v>
      </c>
      <c r="Q201" s="114"/>
      <c r="R201" s="91"/>
    </row>
    <row r="202" spans="1:18" ht="12.75" customHeight="1" x14ac:dyDescent="0.2">
      <c r="A202" s="28"/>
      <c r="B202" s="17"/>
      <c r="C202" s="92" t="s">
        <v>32</v>
      </c>
      <c r="D202" s="98">
        <f>D186/D184*100</f>
        <v>92.016561695658496</v>
      </c>
      <c r="E202" s="83">
        <f>E186/E184*100</f>
        <v>91.974915660028287</v>
      </c>
      <c r="F202" s="83">
        <f>F186/F184*100</f>
        <v>91.422777930260054</v>
      </c>
      <c r="G202" s="115"/>
      <c r="H202" s="116"/>
      <c r="I202" s="98">
        <f>I186/I184*100</f>
        <v>55.289353804622912</v>
      </c>
      <c r="J202" s="83">
        <f>J186/J184*100</f>
        <v>35.87805819305413</v>
      </c>
      <c r="K202" s="83">
        <f>K186/K184*100</f>
        <v>60.953846153846158</v>
      </c>
      <c r="L202" s="115"/>
      <c r="M202" s="116"/>
      <c r="N202" s="98">
        <f>N186/N184*100</f>
        <v>38.657121698346089</v>
      </c>
      <c r="O202" s="83">
        <f>O186/O184*100</f>
        <v>29.160931908610898</v>
      </c>
      <c r="P202" s="83">
        <f>P186/P184*100</f>
        <v>25.221835980390157</v>
      </c>
      <c r="Q202" s="115"/>
      <c r="R202" s="116"/>
    </row>
    <row r="203" spans="1:18" ht="12.75" customHeight="1" x14ac:dyDescent="0.2">
      <c r="B203" s="17"/>
      <c r="C203" s="94" t="s">
        <v>33</v>
      </c>
      <c r="D203" s="99">
        <f>D187/D184*100</f>
        <v>0</v>
      </c>
      <c r="E203" s="57">
        <f>E187/E184*100</f>
        <v>0</v>
      </c>
      <c r="F203" s="57">
        <f>F187/F184*100</f>
        <v>0</v>
      </c>
      <c r="G203" s="117"/>
      <c r="H203" s="118"/>
      <c r="I203" s="99">
        <f>I187/I184*100</f>
        <v>0</v>
      </c>
      <c r="J203" s="57">
        <f>J187/J184*100</f>
        <v>0</v>
      </c>
      <c r="K203" s="57">
        <f>K187/K184*100</f>
        <v>0</v>
      </c>
      <c r="L203" s="117"/>
      <c r="M203" s="118"/>
      <c r="N203" s="99">
        <f>N187/N184*100</f>
        <v>0</v>
      </c>
      <c r="O203" s="57">
        <f>O187/O184*100</f>
        <v>0</v>
      </c>
      <c r="P203" s="57">
        <f>P187/P184*100</f>
        <v>0</v>
      </c>
      <c r="Q203" s="117"/>
      <c r="R203" s="118"/>
    </row>
    <row r="204" spans="1:18" ht="12.75" customHeight="1" x14ac:dyDescent="0.2">
      <c r="A204" s="23"/>
      <c r="B204" s="17"/>
      <c r="C204" s="94" t="s">
        <v>41</v>
      </c>
      <c r="D204" s="99">
        <f>D188/D184*100</f>
        <v>0</v>
      </c>
      <c r="E204" s="57">
        <f>E188/E184*100</f>
        <v>0</v>
      </c>
      <c r="F204" s="57">
        <f>F188/F184*100</f>
        <v>0</v>
      </c>
      <c r="G204" s="117"/>
      <c r="H204" s="118"/>
      <c r="I204" s="99">
        <f>I188/I184*100</f>
        <v>42.567909566391094</v>
      </c>
      <c r="J204" s="57">
        <f>J188/J184*100</f>
        <v>62.001429494883823</v>
      </c>
      <c r="K204" s="57">
        <f>K188/K184*100</f>
        <v>37.200000000000003</v>
      </c>
      <c r="L204" s="117"/>
      <c r="M204" s="118"/>
      <c r="N204" s="99">
        <f>N188/N184*100</f>
        <v>25.351764996297209</v>
      </c>
      <c r="O204" s="57">
        <f>O188/O184*100</f>
        <v>29.14341482945872</v>
      </c>
      <c r="P204" s="57">
        <f>P188/P184*100</f>
        <v>29.552275379779747</v>
      </c>
      <c r="Q204" s="117"/>
      <c r="R204" s="118"/>
    </row>
    <row r="205" spans="1:18" ht="12.75" customHeight="1" x14ac:dyDescent="0.2">
      <c r="A205" s="23"/>
      <c r="B205" s="17"/>
      <c r="C205" s="94" t="s">
        <v>42</v>
      </c>
      <c r="D205" s="99">
        <f>D190/D184*100</f>
        <v>4.8568676491193186</v>
      </c>
      <c r="E205" s="57">
        <f>E190/E184*100</f>
        <v>4.4251906543777251</v>
      </c>
      <c r="F205" s="57">
        <f>F190/F184*100</f>
        <v>4.6046563565455427</v>
      </c>
      <c r="G205" s="117"/>
      <c r="H205" s="118"/>
      <c r="I205" s="99">
        <f>I190/I184*100</f>
        <v>2.1427366289859964</v>
      </c>
      <c r="J205" s="57">
        <f>J190/J184*100</f>
        <v>2.114248841151118</v>
      </c>
      <c r="K205" s="57">
        <f>K190/K184*100</f>
        <v>1.8461538461538463</v>
      </c>
      <c r="L205" s="117"/>
      <c r="M205" s="118"/>
      <c r="N205" s="99">
        <f>N190/N184*100</f>
        <v>27.894347074796343</v>
      </c>
      <c r="O205" s="57">
        <f>O190/O184*100</f>
        <v>33.938089637396459</v>
      </c>
      <c r="P205" s="57">
        <f>P190/P184*100</f>
        <v>35.699751342639786</v>
      </c>
      <c r="Q205" s="117"/>
      <c r="R205" s="118"/>
    </row>
    <row r="206" spans="1:18" ht="12.75" customHeight="1" x14ac:dyDescent="0.2">
      <c r="A206" s="23"/>
      <c r="B206" s="17"/>
      <c r="C206" s="94" t="s">
        <v>39</v>
      </c>
      <c r="D206" s="99">
        <f>D191/D184*100</f>
        <v>3.1265706552221917</v>
      </c>
      <c r="E206" s="57">
        <f>E191/E184*100</f>
        <v>3.5998936855939792</v>
      </c>
      <c r="F206" s="57">
        <f>F191/F184*100</f>
        <v>3.9725657131944021</v>
      </c>
      <c r="G206" s="117"/>
      <c r="H206" s="118"/>
      <c r="I206" s="99">
        <f>I191/I184*100</f>
        <v>0</v>
      </c>
      <c r="J206" s="57">
        <f>J191/J184*100</f>
        <v>6.2634709109463975E-3</v>
      </c>
      <c r="K206" s="57">
        <f>K191/K184*100</f>
        <v>0</v>
      </c>
      <c r="L206" s="117"/>
      <c r="M206" s="118"/>
      <c r="N206" s="99">
        <f>N191/N184*100</f>
        <v>1.6292273512712909</v>
      </c>
      <c r="O206" s="57">
        <f>O191/O184*100</f>
        <v>1.6766347188508797</v>
      </c>
      <c r="P206" s="57">
        <f>P191/P184*100</f>
        <v>2.5137169955656367</v>
      </c>
      <c r="Q206" s="117"/>
      <c r="R206" s="118"/>
    </row>
    <row r="207" spans="1:18" ht="12.75" customHeight="1" x14ac:dyDescent="0.2">
      <c r="A207" s="23"/>
      <c r="B207" s="17"/>
      <c r="C207" s="94" t="s">
        <v>40</v>
      </c>
      <c r="D207" s="99">
        <f>D192/D184*100</f>
        <v>0</v>
      </c>
      <c r="E207" s="57">
        <f>E192/E184*100</f>
        <v>0</v>
      </c>
      <c r="F207" s="57">
        <f>F192/F184*100</f>
        <v>0</v>
      </c>
      <c r="G207" s="117"/>
      <c r="H207" s="118"/>
      <c r="I207" s="99">
        <f>I192/I184*100</f>
        <v>0</v>
      </c>
      <c r="J207" s="57">
        <f>J192/J184*100</f>
        <v>0</v>
      </c>
      <c r="K207" s="57">
        <f>K192/K184*100</f>
        <v>0</v>
      </c>
      <c r="L207" s="117"/>
      <c r="M207" s="118"/>
      <c r="N207" s="99">
        <f>N192/N184*100</f>
        <v>0</v>
      </c>
      <c r="O207" s="57">
        <f>O192/O184*100</f>
        <v>0</v>
      </c>
      <c r="P207" s="57">
        <f>P192/P184*100</f>
        <v>0</v>
      </c>
      <c r="Q207" s="117"/>
      <c r="R207" s="118"/>
    </row>
    <row r="208" spans="1:18" ht="12.75" customHeight="1" x14ac:dyDescent="0.2">
      <c r="A208" s="18"/>
      <c r="B208" s="17"/>
      <c r="C208" s="96" t="s">
        <v>43</v>
      </c>
      <c r="D208" s="100">
        <f>D193/D184*100</f>
        <v>0</v>
      </c>
      <c r="E208" s="58">
        <f>E193/E184*100</f>
        <v>0</v>
      </c>
      <c r="F208" s="59">
        <f>F193/F184*100</f>
        <v>0</v>
      </c>
      <c r="G208" s="119"/>
      <c r="H208" s="120"/>
      <c r="I208" s="100">
        <f>I193/I184*100</f>
        <v>0</v>
      </c>
      <c r="J208" s="58">
        <f>J193/J184*100</f>
        <v>0</v>
      </c>
      <c r="K208" s="59">
        <f>K193/K184*100</f>
        <v>0</v>
      </c>
      <c r="L208" s="119"/>
      <c r="M208" s="120"/>
      <c r="N208" s="100">
        <f>N193/N184*100</f>
        <v>6.467538879289064</v>
      </c>
      <c r="O208" s="58">
        <f>O193/O184*100</f>
        <v>6.0809289056830407</v>
      </c>
      <c r="P208" s="59">
        <f>P193/P184*100</f>
        <v>7.012420301624676</v>
      </c>
      <c r="Q208" s="119"/>
      <c r="R208" s="120"/>
    </row>
    <row r="209" spans="1:18" ht="15" customHeight="1" x14ac:dyDescent="0.2">
      <c r="A209" s="18"/>
      <c r="B209" s="17"/>
      <c r="C209" s="27" t="s">
        <v>68</v>
      </c>
      <c r="D209" s="20"/>
      <c r="E209" s="20"/>
      <c r="F209" s="20"/>
      <c r="G209" s="30"/>
      <c r="H209" s="30"/>
      <c r="I209" s="36"/>
      <c r="J209" s="36"/>
      <c r="K209" s="36"/>
      <c r="L209" s="30"/>
      <c r="M209" s="30"/>
    </row>
    <row r="210" spans="1:18" ht="15" customHeight="1" x14ac:dyDescent="0.2">
      <c r="A210" s="18"/>
      <c r="B210" s="17"/>
      <c r="C210" s="27" t="s">
        <v>69</v>
      </c>
      <c r="D210" s="20"/>
      <c r="E210" s="20"/>
      <c r="F210" s="20"/>
      <c r="G210" s="30"/>
      <c r="H210" s="30"/>
      <c r="I210" s="36"/>
      <c r="J210" s="36"/>
      <c r="K210" s="36"/>
      <c r="L210" s="30"/>
      <c r="M210" s="30"/>
    </row>
    <row r="211" spans="1:18" ht="15" customHeight="1" x14ac:dyDescent="0.2">
      <c r="A211" s="18"/>
      <c r="B211" s="17"/>
      <c r="C211" s="103" t="s">
        <v>70</v>
      </c>
      <c r="D211" s="20"/>
      <c r="E211" s="20"/>
      <c r="F211" s="20"/>
      <c r="G211" s="30"/>
      <c r="H211" s="30"/>
      <c r="I211" s="36"/>
      <c r="J211" s="36"/>
      <c r="K211" s="36"/>
      <c r="L211" s="30"/>
      <c r="M211" s="30"/>
    </row>
    <row r="212" spans="1:18" ht="12.75" customHeight="1" x14ac:dyDescent="0.2">
      <c r="A212" s="18"/>
      <c r="B212" s="17"/>
      <c r="C212" s="27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1:18" ht="15.75" x14ac:dyDescent="0.25">
      <c r="A213" s="18"/>
      <c r="B213" s="17"/>
      <c r="C213" s="104" t="s">
        <v>91</v>
      </c>
      <c r="D213" s="36"/>
      <c r="E213" s="36"/>
      <c r="F213" s="36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2.75" customHeight="1" x14ac:dyDescent="0.2">
      <c r="A214" s="18"/>
      <c r="B214" s="21"/>
      <c r="C214" s="105" t="s">
        <v>61</v>
      </c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1:18" ht="12.75" customHeight="1" x14ac:dyDescent="0.2">
      <c r="A215" s="18"/>
      <c r="B215" s="17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2.75" customHeight="1" x14ac:dyDescent="0.2">
      <c r="A216" s="18"/>
      <c r="B216" s="17"/>
      <c r="C216" s="87"/>
      <c r="D216" s="192" t="s">
        <v>14</v>
      </c>
      <c r="E216" s="193"/>
      <c r="F216" s="193"/>
      <c r="G216" s="193"/>
      <c r="H216" s="193"/>
      <c r="I216" s="192" t="s">
        <v>15</v>
      </c>
      <c r="J216" s="193"/>
      <c r="K216" s="193"/>
      <c r="L216" s="193"/>
      <c r="M216" s="193"/>
      <c r="N216" s="192" t="s">
        <v>16</v>
      </c>
      <c r="O216" s="193"/>
      <c r="P216" s="193"/>
      <c r="Q216" s="193"/>
      <c r="R216" s="193"/>
    </row>
    <row r="217" spans="1:18" ht="12.75" customHeight="1" x14ac:dyDescent="0.2">
      <c r="A217" s="18"/>
      <c r="B217" s="21"/>
      <c r="C217" s="88"/>
      <c r="D217" s="79">
        <v>2016</v>
      </c>
      <c r="E217" s="80">
        <v>2017</v>
      </c>
      <c r="F217" s="80">
        <v>2018</v>
      </c>
      <c r="G217" s="81" t="s">
        <v>56</v>
      </c>
      <c r="H217" s="82" t="s">
        <v>67</v>
      </c>
      <c r="I217" s="79">
        <v>2016</v>
      </c>
      <c r="J217" s="80">
        <v>2017</v>
      </c>
      <c r="K217" s="80">
        <v>2018</v>
      </c>
      <c r="L217" s="81" t="s">
        <v>56</v>
      </c>
      <c r="M217" s="82" t="s">
        <v>67</v>
      </c>
      <c r="N217" s="97">
        <v>2016</v>
      </c>
      <c r="O217" s="89">
        <v>2017</v>
      </c>
      <c r="P217" s="89">
        <v>2018</v>
      </c>
      <c r="Q217" s="90" t="s">
        <v>56</v>
      </c>
      <c r="R217" s="91" t="s">
        <v>67</v>
      </c>
    </row>
    <row r="218" spans="1:18" ht="12.75" customHeight="1" x14ac:dyDescent="0.2">
      <c r="A218" s="18"/>
      <c r="B218" s="17"/>
      <c r="C218" s="92" t="s">
        <v>30</v>
      </c>
      <c r="D218" s="136">
        <v>2167.69</v>
      </c>
      <c r="E218" s="137">
        <v>2204.7379999999998</v>
      </c>
      <c r="F218" s="137">
        <v>2164.8620000000001</v>
      </c>
      <c r="G218" s="65">
        <f>E218/D218-1</f>
        <v>1.7091004710082958E-2</v>
      </c>
      <c r="H218" s="66">
        <f>F218/E218-1</f>
        <v>-1.8086502795343407E-2</v>
      </c>
      <c r="I218" s="136">
        <v>29548</v>
      </c>
      <c r="J218" s="137">
        <v>30676</v>
      </c>
      <c r="K218" s="137">
        <v>29749.879000000001</v>
      </c>
      <c r="L218" s="65">
        <f>J218/I218-1</f>
        <v>3.8175172600514395E-2</v>
      </c>
      <c r="M218" s="66">
        <f>K218/J218-1</f>
        <v>-3.0190409440605026E-2</v>
      </c>
      <c r="N218" s="136">
        <v>807.16</v>
      </c>
      <c r="O218" s="137">
        <v>1594.4589999999998</v>
      </c>
      <c r="P218" s="137">
        <v>1888.3980000000001</v>
      </c>
      <c r="Q218" s="65">
        <f>O218/N218-1</f>
        <v>0.97539397393329685</v>
      </c>
      <c r="R218" s="66">
        <f>P218/O218-1</f>
        <v>0.18435030314357426</v>
      </c>
    </row>
    <row r="219" spans="1:18" ht="12.75" customHeight="1" x14ac:dyDescent="0.2">
      <c r="A219" s="18"/>
      <c r="B219" s="17"/>
      <c r="C219" s="93" t="s">
        <v>31</v>
      </c>
      <c r="D219" s="138"/>
      <c r="E219" s="139"/>
      <c r="F219" s="139"/>
      <c r="G219" s="34"/>
      <c r="H219" s="67"/>
      <c r="I219" s="138"/>
      <c r="J219" s="139"/>
      <c r="K219" s="139"/>
      <c r="L219" s="34"/>
      <c r="M219" s="67"/>
      <c r="N219" s="138"/>
      <c r="O219" s="139"/>
      <c r="P219" s="139"/>
      <c r="Q219" s="34"/>
      <c r="R219" s="67"/>
    </row>
    <row r="220" spans="1:18" ht="12.75" customHeight="1" x14ac:dyDescent="0.2">
      <c r="A220" s="18"/>
      <c r="B220" s="17"/>
      <c r="C220" s="94" t="s">
        <v>32</v>
      </c>
      <c r="D220" s="138">
        <v>449.56400000000002</v>
      </c>
      <c r="E220" s="139">
        <v>450.16699999999997</v>
      </c>
      <c r="F220" s="139">
        <v>463.13200000000001</v>
      </c>
      <c r="G220" s="34">
        <f>E220/D220-1</f>
        <v>1.3412995702501984E-3</v>
      </c>
      <c r="H220" s="67">
        <f>F220/E220-1</f>
        <v>2.8800422954148308E-2</v>
      </c>
      <c r="I220" s="138">
        <v>13156</v>
      </c>
      <c r="J220" s="139">
        <v>14096</v>
      </c>
      <c r="K220" s="139">
        <v>13489.644</v>
      </c>
      <c r="L220" s="34">
        <f>J220/I220-1</f>
        <v>7.1450288841593101E-2</v>
      </c>
      <c r="M220" s="67">
        <f>K220/J220-1</f>
        <v>-4.3016174801362106E-2</v>
      </c>
      <c r="N220" s="138">
        <v>680</v>
      </c>
      <c r="O220" s="139">
        <v>1439.1559999999999</v>
      </c>
      <c r="P220" s="139">
        <v>1716.4900000000002</v>
      </c>
      <c r="Q220" s="34">
        <f>O220/N220-1</f>
        <v>1.1164058823529412</v>
      </c>
      <c r="R220" s="67">
        <f>P220/O220-1</f>
        <v>0.19270600268490723</v>
      </c>
    </row>
    <row r="221" spans="1:18" ht="12.75" customHeight="1" x14ac:dyDescent="0.2">
      <c r="A221" s="18"/>
      <c r="B221" s="17"/>
      <c r="C221" s="95" t="s">
        <v>33</v>
      </c>
      <c r="D221" s="138">
        <v>0</v>
      </c>
      <c r="E221" s="139">
        <v>0</v>
      </c>
      <c r="F221" s="139">
        <v>0</v>
      </c>
      <c r="G221" s="34"/>
      <c r="H221" s="67"/>
      <c r="I221" s="138">
        <v>15162</v>
      </c>
      <c r="J221" s="139">
        <v>15206</v>
      </c>
      <c r="K221" s="139">
        <v>14854.662</v>
      </c>
      <c r="L221" s="34">
        <f t="shared" ref="L221:L231" si="36">J221/I221-1</f>
        <v>2.9019918216595109E-3</v>
      </c>
      <c r="M221" s="67">
        <f t="shared" ref="M221:M231" si="37">K221/J221-1</f>
        <v>-2.3105221623043515E-2</v>
      </c>
      <c r="N221" s="138">
        <v>0</v>
      </c>
      <c r="O221" s="139">
        <v>0</v>
      </c>
      <c r="P221" s="139">
        <v>0</v>
      </c>
      <c r="Q221" s="34"/>
      <c r="R221" s="67"/>
    </row>
    <row r="222" spans="1:18" ht="12.75" customHeight="1" x14ac:dyDescent="0.2">
      <c r="A222" s="18"/>
      <c r="B222" s="17"/>
      <c r="C222" s="94" t="s">
        <v>41</v>
      </c>
      <c r="D222" s="138">
        <v>1516.3520000000001</v>
      </c>
      <c r="E222" s="139">
        <v>1411.2860000000001</v>
      </c>
      <c r="F222" s="139">
        <v>1326.3289999999997</v>
      </c>
      <c r="G222" s="34">
        <f t="shared" ref="G222:G231" si="38">E222/D222-1</f>
        <v>-6.9288661207951741E-2</v>
      </c>
      <c r="H222" s="67">
        <f t="shared" ref="H222:H231" si="39">F222/E222-1</f>
        <v>-6.0198287235897152E-2</v>
      </c>
      <c r="I222" s="138">
        <v>253</v>
      </c>
      <c r="J222" s="139">
        <v>214</v>
      </c>
      <c r="K222" s="139">
        <v>215.86200000000002</v>
      </c>
      <c r="L222" s="34">
        <f t="shared" si="36"/>
        <v>-0.1541501976284585</v>
      </c>
      <c r="M222" s="67">
        <f t="shared" si="37"/>
        <v>8.7009345794393234E-3</v>
      </c>
      <c r="N222" s="138">
        <v>0</v>
      </c>
      <c r="O222" s="139">
        <v>0</v>
      </c>
      <c r="P222" s="139">
        <v>0</v>
      </c>
      <c r="Q222" s="34"/>
      <c r="R222" s="67"/>
    </row>
    <row r="223" spans="1:18" ht="12.75" customHeight="1" x14ac:dyDescent="0.2">
      <c r="A223" s="18"/>
      <c r="B223" s="17"/>
      <c r="C223" s="93" t="s">
        <v>66</v>
      </c>
      <c r="D223" s="138">
        <v>1404.6669999999999</v>
      </c>
      <c r="E223" s="139">
        <v>1329.3979999999999</v>
      </c>
      <c r="F223" s="139">
        <v>1237.5540000000001</v>
      </c>
      <c r="G223" s="34">
        <f t="shared" si="38"/>
        <v>-5.3584942196264307E-2</v>
      </c>
      <c r="H223" s="67">
        <f t="shared" si="39"/>
        <v>-6.9086910014908853E-2</v>
      </c>
      <c r="I223" s="138">
        <v>0</v>
      </c>
      <c r="J223" s="139">
        <v>0</v>
      </c>
      <c r="K223" s="139">
        <v>0</v>
      </c>
      <c r="L223" s="34"/>
      <c r="M223" s="67"/>
      <c r="N223" s="138">
        <v>0</v>
      </c>
      <c r="O223" s="139">
        <v>0</v>
      </c>
      <c r="P223" s="139">
        <v>0</v>
      </c>
      <c r="Q223" s="34"/>
      <c r="R223" s="67"/>
    </row>
    <row r="224" spans="1:18" ht="12.75" customHeight="1" x14ac:dyDescent="0.2">
      <c r="A224" s="18"/>
      <c r="B224" s="17"/>
      <c r="C224" s="94" t="s">
        <v>42</v>
      </c>
      <c r="D224" s="138">
        <v>101.486</v>
      </c>
      <c r="E224" s="139">
        <v>234.82300000000001</v>
      </c>
      <c r="F224" s="139">
        <v>263.70799999999997</v>
      </c>
      <c r="G224" s="34">
        <f t="shared" si="38"/>
        <v>1.3138462448022388</v>
      </c>
      <c r="H224" s="67">
        <f t="shared" si="39"/>
        <v>0.12300754185067042</v>
      </c>
      <c r="I224" s="138">
        <v>665</v>
      </c>
      <c r="J224" s="139">
        <v>737</v>
      </c>
      <c r="K224" s="139">
        <v>589.40599999999995</v>
      </c>
      <c r="L224" s="34">
        <f t="shared" si="36"/>
        <v>0.10827067669172941</v>
      </c>
      <c r="M224" s="67">
        <f t="shared" si="37"/>
        <v>-0.20026322930800544</v>
      </c>
      <c r="N224" s="138">
        <v>0</v>
      </c>
      <c r="O224" s="139">
        <v>5.8000000000000003E-2</v>
      </c>
      <c r="P224" s="139">
        <v>0</v>
      </c>
      <c r="Q224" s="34"/>
      <c r="R224" s="67">
        <f t="shared" ref="R224:R231" si="40">P224/O224-1</f>
        <v>-1</v>
      </c>
    </row>
    <row r="225" spans="1:18" ht="12.75" customHeight="1" x14ac:dyDescent="0.2">
      <c r="A225" s="18"/>
      <c r="B225" s="17"/>
      <c r="C225" s="94" t="s">
        <v>39</v>
      </c>
      <c r="D225" s="138">
        <v>100.288</v>
      </c>
      <c r="E225" s="139">
        <v>108.462</v>
      </c>
      <c r="F225" s="139">
        <v>111.69300000000001</v>
      </c>
      <c r="G225" s="34">
        <f t="shared" si="38"/>
        <v>8.1505264837268721E-2</v>
      </c>
      <c r="H225" s="67">
        <f t="shared" si="39"/>
        <v>2.9789234939425979E-2</v>
      </c>
      <c r="I225" s="138">
        <v>241</v>
      </c>
      <c r="J225" s="150">
        <v>346</v>
      </c>
      <c r="K225" s="150">
        <v>594.25800000000004</v>
      </c>
      <c r="L225" s="34">
        <f t="shared" si="36"/>
        <v>0.43568464730290457</v>
      </c>
      <c r="M225" s="67">
        <f t="shared" si="37"/>
        <v>0.71750867052023137</v>
      </c>
      <c r="N225" s="138">
        <v>127.16</v>
      </c>
      <c r="O225" s="139">
        <v>155.245</v>
      </c>
      <c r="P225" s="139">
        <v>0</v>
      </c>
      <c r="Q225" s="34">
        <f t="shared" ref="Q225:Q228" si="41">O225/N225-1</f>
        <v>0.2208634790814723</v>
      </c>
      <c r="R225" s="67">
        <f t="shared" si="40"/>
        <v>-1</v>
      </c>
    </row>
    <row r="226" spans="1:18" ht="12.75" customHeight="1" x14ac:dyDescent="0.2">
      <c r="A226" s="18"/>
      <c r="B226" s="17"/>
      <c r="C226" s="94" t="s">
        <v>40</v>
      </c>
      <c r="D226" s="138">
        <v>0</v>
      </c>
      <c r="E226" s="139">
        <v>0</v>
      </c>
      <c r="F226" s="139">
        <v>0</v>
      </c>
      <c r="G226" s="34"/>
      <c r="H226" s="67"/>
      <c r="I226" s="138">
        <v>0</v>
      </c>
      <c r="J226" s="150">
        <v>1</v>
      </c>
      <c r="K226" s="150">
        <v>6.0469999999999997</v>
      </c>
      <c r="L226" s="34"/>
      <c r="M226" s="67">
        <f t="shared" si="37"/>
        <v>5.0469999999999997</v>
      </c>
      <c r="N226" s="138">
        <v>0</v>
      </c>
      <c r="O226" s="139">
        <v>0</v>
      </c>
      <c r="P226" s="139">
        <v>0</v>
      </c>
      <c r="Q226" s="34"/>
      <c r="R226" s="67"/>
    </row>
    <row r="227" spans="1:18" ht="12.75" customHeight="1" x14ac:dyDescent="0.2">
      <c r="A227" s="23"/>
      <c r="B227" s="17"/>
      <c r="C227" s="94" t="s">
        <v>43</v>
      </c>
      <c r="D227" s="138">
        <v>0</v>
      </c>
      <c r="E227" s="139">
        <v>0</v>
      </c>
      <c r="F227" s="139">
        <v>0</v>
      </c>
      <c r="G227" s="34"/>
      <c r="H227" s="67"/>
      <c r="I227" s="138">
        <v>71</v>
      </c>
      <c r="J227" s="139">
        <v>76</v>
      </c>
      <c r="K227" s="139">
        <v>0</v>
      </c>
      <c r="L227" s="34">
        <f t="shared" si="36"/>
        <v>7.0422535211267512E-2</v>
      </c>
      <c r="M227" s="67">
        <f t="shared" si="37"/>
        <v>-1</v>
      </c>
      <c r="N227" s="138">
        <v>0</v>
      </c>
      <c r="O227" s="139">
        <v>0</v>
      </c>
      <c r="P227" s="139">
        <v>0</v>
      </c>
      <c r="Q227" s="34"/>
      <c r="R227" s="67"/>
    </row>
    <row r="228" spans="1:18" ht="12.75" customHeight="1" x14ac:dyDescent="0.2">
      <c r="A228" s="18"/>
      <c r="B228" s="17"/>
      <c r="C228" s="94" t="s">
        <v>34</v>
      </c>
      <c r="D228" s="138">
        <v>7718.393</v>
      </c>
      <c r="E228" s="139">
        <v>7566.69</v>
      </c>
      <c r="F228" s="139">
        <v>7553.0120000000006</v>
      </c>
      <c r="G228" s="34">
        <f t="shared" si="38"/>
        <v>-1.9654739011086941E-2</v>
      </c>
      <c r="H228" s="67">
        <f t="shared" si="39"/>
        <v>-1.8076596239570142E-3</v>
      </c>
      <c r="I228" s="138">
        <v>17951</v>
      </c>
      <c r="J228" s="139">
        <v>19803</v>
      </c>
      <c r="K228" s="139">
        <v>18613.294999999998</v>
      </c>
      <c r="L228" s="34">
        <f t="shared" si="36"/>
        <v>0.10316973984736233</v>
      </c>
      <c r="M228" s="67">
        <f t="shared" si="37"/>
        <v>-6.0077008534060616E-2</v>
      </c>
      <c r="N228" s="138">
        <v>1525</v>
      </c>
      <c r="O228" s="139">
        <v>897.06600000000003</v>
      </c>
      <c r="P228" s="139">
        <v>631.29299999999989</v>
      </c>
      <c r="Q228" s="34">
        <f t="shared" si="41"/>
        <v>-0.41176000000000001</v>
      </c>
      <c r="R228" s="67">
        <f t="shared" si="40"/>
        <v>-0.29626917083024007</v>
      </c>
    </row>
    <row r="229" spans="1:18" ht="12.75" customHeight="1" x14ac:dyDescent="0.2">
      <c r="A229" s="18"/>
      <c r="B229" s="17"/>
      <c r="C229" s="94" t="s">
        <v>35</v>
      </c>
      <c r="D229" s="138">
        <v>1419.691</v>
      </c>
      <c r="E229" s="139">
        <v>1388.6479999999999</v>
      </c>
      <c r="F229" s="139">
        <v>1391.674</v>
      </c>
      <c r="G229" s="34">
        <f t="shared" si="38"/>
        <v>-2.1866025776031583E-2</v>
      </c>
      <c r="H229" s="67">
        <f t="shared" si="39"/>
        <v>2.1790979427471768E-3</v>
      </c>
      <c r="I229" s="138">
        <v>5240</v>
      </c>
      <c r="J229" s="139">
        <v>6925</v>
      </c>
      <c r="K229" s="139">
        <v>4265.07</v>
      </c>
      <c r="L229" s="34">
        <f t="shared" si="36"/>
        <v>0.32156488549618323</v>
      </c>
      <c r="M229" s="67">
        <f t="shared" si="37"/>
        <v>-0.38410541516245489</v>
      </c>
      <c r="N229" s="138" t="s">
        <v>51</v>
      </c>
      <c r="O229" s="139">
        <v>35.698999999999998</v>
      </c>
      <c r="P229" s="139">
        <v>10.550999999999998</v>
      </c>
      <c r="Q229" s="128" t="s">
        <v>78</v>
      </c>
      <c r="R229" s="67">
        <f t="shared" si="40"/>
        <v>-0.70444550267514505</v>
      </c>
    </row>
    <row r="230" spans="1:18" ht="12.75" customHeight="1" x14ac:dyDescent="0.2">
      <c r="B230" s="17"/>
      <c r="C230" s="94" t="s">
        <v>36</v>
      </c>
      <c r="D230" s="138">
        <v>1942.5139999999999</v>
      </c>
      <c r="E230" s="139">
        <v>1833.6790000000001</v>
      </c>
      <c r="F230" s="139">
        <v>1717.5</v>
      </c>
      <c r="G230" s="34">
        <f t="shared" si="38"/>
        <v>-5.6027910223555577E-2</v>
      </c>
      <c r="H230" s="67">
        <f t="shared" si="39"/>
        <v>-6.3358417694700186E-2</v>
      </c>
      <c r="I230" s="138">
        <v>0</v>
      </c>
      <c r="J230" s="139">
        <v>0</v>
      </c>
      <c r="K230" s="139">
        <v>0</v>
      </c>
      <c r="L230" s="34"/>
      <c r="M230" s="67"/>
      <c r="N230" s="138">
        <v>0</v>
      </c>
      <c r="O230" s="139">
        <v>0</v>
      </c>
      <c r="P230" s="139">
        <v>0</v>
      </c>
      <c r="Q230" s="34"/>
      <c r="R230" s="67"/>
    </row>
    <row r="231" spans="1:18" ht="12.75" customHeight="1" x14ac:dyDescent="0.2">
      <c r="B231" s="17"/>
      <c r="C231" s="96" t="s">
        <v>37</v>
      </c>
      <c r="D231" s="140">
        <v>6523.8779999999997</v>
      </c>
      <c r="E231" s="141">
        <v>6549.1010000000006</v>
      </c>
      <c r="F231" s="141">
        <v>6608.7000000000007</v>
      </c>
      <c r="G231" s="35">
        <f t="shared" si="38"/>
        <v>3.866258688467239E-3</v>
      </c>
      <c r="H231" s="68">
        <f t="shared" si="39"/>
        <v>9.1003330075380973E-3</v>
      </c>
      <c r="I231" s="140">
        <v>42259</v>
      </c>
      <c r="J231" s="141">
        <v>43554</v>
      </c>
      <c r="K231" s="141">
        <v>44098.103999999999</v>
      </c>
      <c r="L231" s="35">
        <f t="shared" si="36"/>
        <v>3.0644359781348385E-2</v>
      </c>
      <c r="M231" s="68">
        <f t="shared" si="37"/>
        <v>1.2492629838820823E-2</v>
      </c>
      <c r="N231" s="140">
        <v>2332.16</v>
      </c>
      <c r="O231" s="141">
        <v>2455.8259999999996</v>
      </c>
      <c r="P231" s="141">
        <v>2509.14</v>
      </c>
      <c r="Q231" s="130">
        <f t="shared" ref="Q231" si="42">O231/N231-1</f>
        <v>5.302637897914364E-2</v>
      </c>
      <c r="R231" s="68">
        <f t="shared" si="40"/>
        <v>2.1709192752255468E-2</v>
      </c>
    </row>
    <row r="232" spans="1:18" ht="12.75" customHeight="1" x14ac:dyDescent="0.2">
      <c r="B232" s="17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 ht="12.75" customHeight="1" x14ac:dyDescent="0.2">
      <c r="B233" s="17"/>
      <c r="C233" s="101"/>
      <c r="D233" s="201" t="s">
        <v>38</v>
      </c>
      <c r="E233" s="202"/>
      <c r="F233" s="202"/>
      <c r="G233" s="202"/>
      <c r="H233" s="202"/>
      <c r="I233" s="203"/>
      <c r="J233" s="203"/>
      <c r="K233" s="203"/>
      <c r="L233" s="203"/>
      <c r="M233" s="203"/>
      <c r="N233" s="203"/>
      <c r="O233" s="203"/>
      <c r="P233" s="203"/>
      <c r="Q233" s="203"/>
      <c r="R233" s="203"/>
    </row>
    <row r="234" spans="1:18" ht="12.75" customHeight="1" x14ac:dyDescent="0.2">
      <c r="B234" s="17"/>
      <c r="C234" s="86"/>
      <c r="D234" s="204" t="s">
        <v>14</v>
      </c>
      <c r="E234" s="205"/>
      <c r="F234" s="205"/>
      <c r="G234" s="205"/>
      <c r="H234" s="205"/>
      <c r="I234" s="204" t="s">
        <v>15</v>
      </c>
      <c r="J234" s="205"/>
      <c r="K234" s="205"/>
      <c r="L234" s="205"/>
      <c r="M234" s="205"/>
      <c r="N234" s="204" t="s">
        <v>16</v>
      </c>
      <c r="O234" s="205"/>
      <c r="P234" s="205"/>
      <c r="Q234" s="205"/>
      <c r="R234" s="205"/>
    </row>
    <row r="235" spans="1:18" ht="12.75" customHeight="1" x14ac:dyDescent="0.2">
      <c r="B235" s="17"/>
      <c r="C235" s="88"/>
      <c r="D235" s="79">
        <v>2016</v>
      </c>
      <c r="E235" s="80">
        <v>2017</v>
      </c>
      <c r="F235" s="80">
        <v>2018</v>
      </c>
      <c r="G235" s="114"/>
      <c r="H235" s="91"/>
      <c r="I235" s="79">
        <v>2016</v>
      </c>
      <c r="J235" s="80">
        <v>2017</v>
      </c>
      <c r="K235" s="80">
        <v>2018</v>
      </c>
      <c r="L235" s="114"/>
      <c r="M235" s="91"/>
      <c r="N235" s="79">
        <v>2016</v>
      </c>
      <c r="O235" s="80">
        <v>2017</v>
      </c>
      <c r="P235" s="80">
        <v>2018</v>
      </c>
      <c r="Q235" s="114"/>
      <c r="R235" s="91"/>
    </row>
    <row r="236" spans="1:18" ht="12.75" customHeight="1" x14ac:dyDescent="0.2">
      <c r="A236" s="18"/>
      <c r="B236" s="17"/>
      <c r="C236" s="92" t="s">
        <v>32</v>
      </c>
      <c r="D236" s="98">
        <f>D220/D218*100</f>
        <v>20.739312355548993</v>
      </c>
      <c r="E236" s="83">
        <f>E220/E218*100</f>
        <v>20.418163065180533</v>
      </c>
      <c r="F236" s="83">
        <f>F220/F218*100</f>
        <v>21.3931419185149</v>
      </c>
      <c r="G236" s="115"/>
      <c r="H236" s="116"/>
      <c r="I236" s="98">
        <f>I220/I218*100</f>
        <v>44.524164072018415</v>
      </c>
      <c r="J236" s="83">
        <f>J220/J218*100</f>
        <v>45.951232233668016</v>
      </c>
      <c r="K236" s="83">
        <f>K220/K218*100</f>
        <v>45.343525598877228</v>
      </c>
      <c r="L236" s="115"/>
      <c r="M236" s="116"/>
      <c r="N236" s="98">
        <f>N220/N218*100</f>
        <v>84.245998315080044</v>
      </c>
      <c r="O236" s="83">
        <f>O220/O218*100</f>
        <v>90.25983107750028</v>
      </c>
      <c r="P236" s="83">
        <f>P220/P218*100</f>
        <v>90.89662242811103</v>
      </c>
      <c r="Q236" s="115"/>
      <c r="R236" s="116"/>
    </row>
    <row r="237" spans="1:18" ht="12.75" customHeight="1" x14ac:dyDescent="0.2">
      <c r="A237" s="18"/>
      <c r="B237" s="17"/>
      <c r="C237" s="94" t="s">
        <v>33</v>
      </c>
      <c r="D237" s="99">
        <f>D221/D218*100</f>
        <v>0</v>
      </c>
      <c r="E237" s="57">
        <f>E221/E218*100</f>
        <v>0</v>
      </c>
      <c r="F237" s="57">
        <f>F221/F218*100</f>
        <v>0</v>
      </c>
      <c r="G237" s="117"/>
      <c r="H237" s="118"/>
      <c r="I237" s="99">
        <f>I221/I218*100</f>
        <v>51.313117639095708</v>
      </c>
      <c r="J237" s="57">
        <f>J221/J218*100</f>
        <v>49.569696179423659</v>
      </c>
      <c r="K237" s="57">
        <f>K221/K218*100</f>
        <v>49.931840058912506</v>
      </c>
      <c r="L237" s="117"/>
      <c r="M237" s="118"/>
      <c r="N237" s="99">
        <f>N221/N218*100</f>
        <v>0</v>
      </c>
      <c r="O237" s="57">
        <f>O221/O218*100</f>
        <v>0</v>
      </c>
      <c r="P237" s="57">
        <f>P221/P218*100</f>
        <v>0</v>
      </c>
      <c r="Q237" s="117"/>
      <c r="R237" s="118"/>
    </row>
    <row r="238" spans="1:18" ht="12.75" customHeight="1" x14ac:dyDescent="0.2">
      <c r="A238" s="23"/>
      <c r="B238" s="17"/>
      <c r="C238" s="94" t="s">
        <v>41</v>
      </c>
      <c r="D238" s="99">
        <f>D222/D218*100</f>
        <v>69.952437848585362</v>
      </c>
      <c r="E238" s="57">
        <f>E222/E218*100</f>
        <v>64.011506129072941</v>
      </c>
      <c r="F238" s="57">
        <f>F222/F218*100</f>
        <v>61.266214659410146</v>
      </c>
      <c r="G238" s="117"/>
      <c r="H238" s="118"/>
      <c r="I238" s="99">
        <f>I222/I218*100</f>
        <v>0.85623392446189239</v>
      </c>
      <c r="J238" s="57">
        <f>J222/J218*100</f>
        <v>0.69761376972225841</v>
      </c>
      <c r="K238" s="57">
        <f>K222/K218*100</f>
        <v>0.72558950575899828</v>
      </c>
      <c r="L238" s="117"/>
      <c r="M238" s="118"/>
      <c r="N238" s="99">
        <f>N222/N218*100</f>
        <v>0</v>
      </c>
      <c r="O238" s="57">
        <f>O222/O218*100</f>
        <v>0</v>
      </c>
      <c r="P238" s="57">
        <f>P222/P218*100</f>
        <v>0</v>
      </c>
      <c r="Q238" s="117"/>
      <c r="R238" s="118"/>
    </row>
    <row r="239" spans="1:18" ht="12.75" customHeight="1" x14ac:dyDescent="0.2">
      <c r="A239" s="18"/>
      <c r="B239" s="17"/>
      <c r="C239" s="94" t="s">
        <v>42</v>
      </c>
      <c r="D239" s="99">
        <f>D224/D218*100</f>
        <v>4.6817580004520947</v>
      </c>
      <c r="E239" s="57">
        <f>E224/E218*100</f>
        <v>10.650834702354658</v>
      </c>
      <c r="F239" s="57">
        <f>F224/F218*100</f>
        <v>12.181284534533839</v>
      </c>
      <c r="G239" s="117"/>
      <c r="H239" s="118"/>
      <c r="I239" s="99">
        <f>I224/I218*100</f>
        <v>2.2505753350480573</v>
      </c>
      <c r="J239" s="57">
        <f>J224/J218*100</f>
        <v>2.4025296648846002</v>
      </c>
      <c r="K239" s="57">
        <f>K224/K218*100</f>
        <v>1.9812046966644803</v>
      </c>
      <c r="L239" s="117"/>
      <c r="M239" s="118"/>
      <c r="N239" s="99">
        <f>N224/N218*100</f>
        <v>0</v>
      </c>
      <c r="O239" s="57">
        <f>O224/O218*100</f>
        <v>3.6375974546852576E-3</v>
      </c>
      <c r="P239" s="57">
        <f>P224/P218*100</f>
        <v>0</v>
      </c>
      <c r="Q239" s="117"/>
      <c r="R239" s="118"/>
    </row>
    <row r="240" spans="1:18" ht="12.75" customHeight="1" x14ac:dyDescent="0.2">
      <c r="A240" s="18"/>
      <c r="B240" s="17"/>
      <c r="C240" s="94" t="s">
        <v>39</v>
      </c>
      <c r="D240" s="99">
        <f>D225/D218*100</f>
        <v>4.6264917954135498</v>
      </c>
      <c r="E240" s="57">
        <f>E225/E218*100</f>
        <v>4.9194961033918769</v>
      </c>
      <c r="F240" s="57">
        <f>F225/F218*100</f>
        <v>5.1593588875410994</v>
      </c>
      <c r="G240" s="117"/>
      <c r="H240" s="118"/>
      <c r="I240" s="99">
        <f>I225/I218*100</f>
        <v>0.8156220387166645</v>
      </c>
      <c r="J240" s="57">
        <f>J225/J218*100</f>
        <v>1.1279175902986047</v>
      </c>
      <c r="K240" s="57">
        <f>K225/K218*100</f>
        <v>1.9975140066956238</v>
      </c>
      <c r="L240" s="117"/>
      <c r="M240" s="118"/>
      <c r="N240" s="99">
        <f>N225/N218*100</f>
        <v>15.754001684919967</v>
      </c>
      <c r="O240" s="57">
        <f>O225/O218*100</f>
        <v>9.736531325045048</v>
      </c>
      <c r="P240" s="57">
        <f>P225/P218*100</f>
        <v>0</v>
      </c>
      <c r="Q240" s="117"/>
      <c r="R240" s="118"/>
    </row>
    <row r="241" spans="1:18" ht="12.75" customHeight="1" x14ac:dyDescent="0.2">
      <c r="A241" s="18"/>
      <c r="B241" s="17"/>
      <c r="C241" s="94" t="s">
        <v>40</v>
      </c>
      <c r="D241" s="99">
        <f>D226/D218*100</f>
        <v>0</v>
      </c>
      <c r="E241" s="57">
        <f>E226/E218*100</f>
        <v>0</v>
      </c>
      <c r="F241" s="57">
        <f>F226/F218*100</f>
        <v>0</v>
      </c>
      <c r="G241" s="117"/>
      <c r="H241" s="118"/>
      <c r="I241" s="99">
        <f>I226/I218*100</f>
        <v>0</v>
      </c>
      <c r="J241" s="57">
        <f>J226/J218*100</f>
        <v>3.2598774286086841E-3</v>
      </c>
      <c r="K241" s="57">
        <f>K226/K218*100</f>
        <v>2.0326133091163157E-2</v>
      </c>
      <c r="L241" s="117"/>
      <c r="M241" s="118"/>
      <c r="N241" s="99">
        <f>N226/N218*100</f>
        <v>0</v>
      </c>
      <c r="O241" s="57">
        <f>O226/O218*100</f>
        <v>0</v>
      </c>
      <c r="P241" s="57">
        <f>P226/P218*100</f>
        <v>0</v>
      </c>
      <c r="Q241" s="117"/>
      <c r="R241" s="118"/>
    </row>
    <row r="242" spans="1:18" ht="12.75" customHeight="1" x14ac:dyDescent="0.2">
      <c r="A242" s="18"/>
      <c r="B242" s="17"/>
      <c r="C242" s="96" t="s">
        <v>43</v>
      </c>
      <c r="D242" s="100">
        <f>D227/D218*100</f>
        <v>0</v>
      </c>
      <c r="E242" s="58">
        <f>E227/E218*100</f>
        <v>0</v>
      </c>
      <c r="F242" s="59">
        <f>F227/F218*100</f>
        <v>0</v>
      </c>
      <c r="G242" s="119"/>
      <c r="H242" s="120"/>
      <c r="I242" s="100">
        <f>I227/I218*100</f>
        <v>0.24028699065926626</v>
      </c>
      <c r="J242" s="58">
        <f>J227/J218*100</f>
        <v>0.24775068457426</v>
      </c>
      <c r="K242" s="59">
        <f>K227/K218*100</f>
        <v>0</v>
      </c>
      <c r="L242" s="119"/>
      <c r="M242" s="120"/>
      <c r="N242" s="100">
        <f>N227/N218*100</f>
        <v>0</v>
      </c>
      <c r="O242" s="58">
        <f>O227/O218*100</f>
        <v>0</v>
      </c>
      <c r="P242" s="59">
        <f>P227/P218*100</f>
        <v>0</v>
      </c>
      <c r="Q242" s="119"/>
      <c r="R242" s="120"/>
    </row>
    <row r="243" spans="1:18" ht="15" customHeight="1" x14ac:dyDescent="0.2">
      <c r="A243" s="18"/>
      <c r="B243" s="17"/>
      <c r="C243" s="27" t="s">
        <v>68</v>
      </c>
      <c r="D243" s="20"/>
      <c r="E243" s="20"/>
      <c r="F243" s="20"/>
      <c r="G243" s="30"/>
      <c r="H243" s="30"/>
      <c r="I243" s="36"/>
      <c r="J243" s="36"/>
      <c r="K243" s="36"/>
      <c r="L243" s="30"/>
      <c r="M243" s="30"/>
    </row>
    <row r="244" spans="1:18" ht="15" customHeight="1" x14ac:dyDescent="0.2">
      <c r="A244" s="18"/>
      <c r="B244" s="17"/>
      <c r="C244" s="27" t="s">
        <v>69</v>
      </c>
      <c r="D244" s="20"/>
      <c r="E244" s="20"/>
      <c r="F244" s="20"/>
      <c r="G244" s="30"/>
      <c r="H244" s="30"/>
      <c r="I244" s="36"/>
      <c r="J244" s="36"/>
      <c r="K244" s="36"/>
      <c r="L244" s="30"/>
      <c r="M244" s="30"/>
    </row>
    <row r="245" spans="1:18" ht="15" customHeight="1" x14ac:dyDescent="0.2">
      <c r="A245" s="18"/>
      <c r="B245" s="17"/>
      <c r="C245" s="103" t="s">
        <v>70</v>
      </c>
      <c r="D245" s="20"/>
      <c r="E245" s="20"/>
      <c r="F245" s="20"/>
      <c r="G245" s="30"/>
      <c r="H245" s="30"/>
      <c r="I245" s="36"/>
      <c r="J245" s="36"/>
      <c r="K245" s="36"/>
      <c r="L245" s="30"/>
      <c r="M245" s="30"/>
    </row>
    <row r="246" spans="1:18" ht="12.75" customHeight="1" x14ac:dyDescent="0.2">
      <c r="A246" s="18"/>
      <c r="B246" s="17"/>
      <c r="C246" s="23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1:18" ht="15.75" x14ac:dyDescent="0.25">
      <c r="A247" s="18"/>
      <c r="B247" s="21"/>
      <c r="C247" s="104" t="s">
        <v>92</v>
      </c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1:18" ht="12.75" customHeight="1" x14ac:dyDescent="0.2">
      <c r="A248" s="18"/>
      <c r="B248" s="29"/>
      <c r="C248" s="105" t="s">
        <v>61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1:18" ht="12.75" customHeight="1" x14ac:dyDescent="0.2">
      <c r="A249" s="18"/>
      <c r="B249" s="17"/>
      <c r="C249" s="2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1:18" ht="12.75" customHeight="1" x14ac:dyDescent="0.2">
      <c r="A250" s="18"/>
      <c r="B250" s="21"/>
      <c r="C250" s="87"/>
      <c r="D250" s="192" t="s">
        <v>17</v>
      </c>
      <c r="E250" s="193"/>
      <c r="F250" s="193"/>
      <c r="G250" s="193"/>
      <c r="H250" s="193"/>
      <c r="I250" s="192" t="s">
        <v>18</v>
      </c>
      <c r="J250" s="193"/>
      <c r="K250" s="193"/>
      <c r="L250" s="193"/>
      <c r="M250" s="193"/>
      <c r="N250" s="192" t="s">
        <v>19</v>
      </c>
      <c r="O250" s="193"/>
      <c r="P250" s="193"/>
      <c r="Q250" s="193"/>
      <c r="R250" s="193"/>
    </row>
    <row r="251" spans="1:18" ht="12.75" customHeight="1" x14ac:dyDescent="0.2">
      <c r="A251" s="18"/>
      <c r="B251" s="17"/>
      <c r="C251" s="88"/>
      <c r="D251" s="79">
        <v>2016</v>
      </c>
      <c r="E251" s="80">
        <v>2017</v>
      </c>
      <c r="F251" s="80">
        <v>2018</v>
      </c>
      <c r="G251" s="81" t="s">
        <v>56</v>
      </c>
      <c r="H251" s="82" t="s">
        <v>67</v>
      </c>
      <c r="I251" s="79">
        <v>2016</v>
      </c>
      <c r="J251" s="80">
        <v>2017</v>
      </c>
      <c r="K251" s="80">
        <v>2018</v>
      </c>
      <c r="L251" s="81" t="s">
        <v>56</v>
      </c>
      <c r="M251" s="82" t="s">
        <v>67</v>
      </c>
      <c r="N251" s="97">
        <v>2016</v>
      </c>
      <c r="O251" s="89">
        <v>2017</v>
      </c>
      <c r="P251" s="89">
        <v>2018</v>
      </c>
      <c r="Q251" s="90" t="s">
        <v>56</v>
      </c>
      <c r="R251" s="91" t="s">
        <v>67</v>
      </c>
    </row>
    <row r="252" spans="1:18" ht="12.75" customHeight="1" x14ac:dyDescent="0.2">
      <c r="A252" s="18"/>
      <c r="B252" s="17"/>
      <c r="C252" s="92" t="s">
        <v>30</v>
      </c>
      <c r="D252" s="136">
        <v>111032.253</v>
      </c>
      <c r="E252" s="137">
        <v>113465.03399999999</v>
      </c>
      <c r="F252" s="137">
        <v>112551.371</v>
      </c>
      <c r="G252" s="65">
        <f>E252/D252-1</f>
        <v>2.1910579442173228E-2</v>
      </c>
      <c r="H252" s="66">
        <f>F252/E252-1</f>
        <v>-8.0523749721873594E-3</v>
      </c>
      <c r="I252" s="136">
        <v>64860.87</v>
      </c>
      <c r="J252" s="137">
        <v>67690.161999999997</v>
      </c>
      <c r="K252" s="137">
        <v>65587.791999999987</v>
      </c>
      <c r="L252" s="65">
        <f>J252/I252-1</f>
        <v>4.3620938171196277E-2</v>
      </c>
      <c r="M252" s="66">
        <f>K252/J252-1</f>
        <v>-3.1058723127298959E-2</v>
      </c>
      <c r="N252" s="136">
        <v>152003</v>
      </c>
      <c r="O252" s="151">
        <v>154869.34400000001</v>
      </c>
      <c r="P252" s="151">
        <v>154096.49999999997</v>
      </c>
      <c r="Q252" s="65">
        <f>O252/N252-1</f>
        <v>1.8857154135115906E-2</v>
      </c>
      <c r="R252" s="66">
        <f>P252/O252-1</f>
        <v>-4.990296853068843E-3</v>
      </c>
    </row>
    <row r="253" spans="1:18" ht="12.75" customHeight="1" x14ac:dyDescent="0.2">
      <c r="A253" s="18"/>
      <c r="B253" s="17"/>
      <c r="C253" s="93" t="s">
        <v>31</v>
      </c>
      <c r="D253" s="138"/>
      <c r="E253" s="139"/>
      <c r="F253" s="139"/>
      <c r="G253" s="34"/>
      <c r="H253" s="67"/>
      <c r="I253" s="138"/>
      <c r="J253" s="139"/>
      <c r="K253" s="139"/>
      <c r="L253" s="34"/>
      <c r="M253" s="67"/>
      <c r="N253" s="142"/>
      <c r="O253" s="143"/>
      <c r="P253" s="143"/>
      <c r="Q253" s="34"/>
      <c r="R253" s="67"/>
    </row>
    <row r="254" spans="1:18" ht="12.75" customHeight="1" x14ac:dyDescent="0.2">
      <c r="A254" s="18"/>
      <c r="B254" s="17"/>
      <c r="C254" s="94" t="s">
        <v>32</v>
      </c>
      <c r="D254" s="138">
        <v>97271.8</v>
      </c>
      <c r="E254" s="139">
        <v>97231.606999999989</v>
      </c>
      <c r="F254" s="139">
        <v>94450</v>
      </c>
      <c r="G254" s="34">
        <f>E254/D254-1</f>
        <v>-4.1320300436520352E-4</v>
      </c>
      <c r="H254" s="67">
        <f>F254/E254-1</f>
        <v>-2.8608053346274476E-2</v>
      </c>
      <c r="I254" s="138">
        <v>18065.009999999998</v>
      </c>
      <c r="J254" s="139">
        <v>20135.846000000001</v>
      </c>
      <c r="K254" s="139">
        <v>16350.754000000001</v>
      </c>
      <c r="L254" s="34">
        <f>J254/I254-1</f>
        <v>0.11463243031694992</v>
      </c>
      <c r="M254" s="67">
        <f>K254/J254-1</f>
        <v>-0.18797779839992823</v>
      </c>
      <c r="N254" s="142">
        <v>136945</v>
      </c>
      <c r="O254" s="143">
        <v>137068.09899999999</v>
      </c>
      <c r="P254" s="143">
        <v>138957.38699999999</v>
      </c>
      <c r="Q254" s="34">
        <f>O254/N254-1</f>
        <v>8.9889371645535121E-4</v>
      </c>
      <c r="R254" s="67">
        <f>P254/O254-1</f>
        <v>1.3783571916321735E-2</v>
      </c>
    </row>
    <row r="255" spans="1:18" ht="12.75" customHeight="1" x14ac:dyDescent="0.2">
      <c r="A255" s="18"/>
      <c r="B255" s="17"/>
      <c r="C255" s="95" t="s">
        <v>33</v>
      </c>
      <c r="D255" s="138">
        <v>3750</v>
      </c>
      <c r="E255" s="139">
        <v>3277.6640000000002</v>
      </c>
      <c r="F255" s="139">
        <v>3313.3710000000001</v>
      </c>
      <c r="G255" s="34">
        <f t="shared" ref="G255:G265" si="43">E255/D255-1</f>
        <v>-0.12595626666666659</v>
      </c>
      <c r="H255" s="67">
        <f t="shared" ref="H255:H265" si="44">F255/E255-1</f>
        <v>1.0894039169359715E-2</v>
      </c>
      <c r="I255" s="138">
        <v>0</v>
      </c>
      <c r="J255" s="139">
        <v>0</v>
      </c>
      <c r="K255" s="139">
        <v>0</v>
      </c>
      <c r="L255" s="34"/>
      <c r="M255" s="67"/>
      <c r="N255" s="142">
        <v>0</v>
      </c>
      <c r="O255" s="143">
        <v>0</v>
      </c>
      <c r="P255" s="143">
        <v>0</v>
      </c>
      <c r="Q255" s="34"/>
      <c r="R255" s="67"/>
    </row>
    <row r="256" spans="1:18" ht="12.75" customHeight="1" x14ac:dyDescent="0.2">
      <c r="A256" s="18"/>
      <c r="B256" s="17"/>
      <c r="C256" s="94" t="s">
        <v>41</v>
      </c>
      <c r="D256" s="138">
        <v>100.07899999999999</v>
      </c>
      <c r="E256" s="139">
        <v>60.756999999999998</v>
      </c>
      <c r="F256" s="139">
        <v>86</v>
      </c>
      <c r="G256" s="34">
        <f t="shared" si="43"/>
        <v>-0.39290960141488218</v>
      </c>
      <c r="H256" s="67">
        <f t="shared" si="44"/>
        <v>0.41547476010994622</v>
      </c>
      <c r="I256" s="138">
        <v>40772.188000000002</v>
      </c>
      <c r="J256" s="139">
        <v>40098.553999999996</v>
      </c>
      <c r="K256" s="139">
        <v>37217.295000000006</v>
      </c>
      <c r="L256" s="34">
        <f t="shared" ref="L256:L265" si="45">J256/I256-1</f>
        <v>-1.6521899683186181E-2</v>
      </c>
      <c r="M256" s="67">
        <f t="shared" ref="M256:M265" si="46">K256/J256-1</f>
        <v>-7.1854436446760483E-2</v>
      </c>
      <c r="N256" s="142">
        <v>2591</v>
      </c>
      <c r="O256" s="143">
        <v>2999.86</v>
      </c>
      <c r="P256" s="143">
        <v>2353.3359999999998</v>
      </c>
      <c r="Q256" s="34">
        <f t="shared" ref="Q256:Q265" si="47">O256/N256-1</f>
        <v>0.15780007719027411</v>
      </c>
      <c r="R256" s="67">
        <f t="shared" ref="R256:R265" si="48">P256/O256-1</f>
        <v>-0.21551805750935049</v>
      </c>
    </row>
    <row r="257" spans="1:18" ht="12.75" customHeight="1" x14ac:dyDescent="0.2">
      <c r="A257" s="18"/>
      <c r="B257" s="17"/>
      <c r="C257" s="93" t="s">
        <v>66</v>
      </c>
      <c r="D257" s="138">
        <v>0</v>
      </c>
      <c r="E257" s="139">
        <v>0</v>
      </c>
      <c r="F257" s="139">
        <v>0</v>
      </c>
      <c r="G257" s="34"/>
      <c r="H257" s="67"/>
      <c r="I257" s="138">
        <v>2883.8609999999999</v>
      </c>
      <c r="J257" s="139">
        <v>3683.8510000000001</v>
      </c>
      <c r="K257" s="139">
        <v>13397.582</v>
      </c>
      <c r="L257" s="34">
        <f t="shared" si="45"/>
        <v>0.27740241294570023</v>
      </c>
      <c r="M257" s="67">
        <f t="shared" si="46"/>
        <v>2.6368414466274559</v>
      </c>
      <c r="N257" s="142">
        <v>474</v>
      </c>
      <c r="O257" s="143">
        <v>448.19299999999998</v>
      </c>
      <c r="P257" s="143">
        <v>402.36</v>
      </c>
      <c r="Q257" s="34">
        <f t="shared" si="47"/>
        <v>-5.4445147679324957E-2</v>
      </c>
      <c r="R257" s="67">
        <f t="shared" si="48"/>
        <v>-0.10226174884480566</v>
      </c>
    </row>
    <row r="258" spans="1:18" ht="12.75" customHeight="1" x14ac:dyDescent="0.2">
      <c r="A258" s="18"/>
      <c r="B258" s="17"/>
      <c r="C258" s="94" t="s">
        <v>42</v>
      </c>
      <c r="D258" s="138">
        <v>8170.4620000000004</v>
      </c>
      <c r="E258" s="139">
        <v>10568.796999999999</v>
      </c>
      <c r="F258" s="139">
        <v>12279</v>
      </c>
      <c r="G258" s="34">
        <f t="shared" si="43"/>
        <v>0.29353725652233598</v>
      </c>
      <c r="H258" s="67">
        <f t="shared" si="44"/>
        <v>0.16181624076988155</v>
      </c>
      <c r="I258" s="138">
        <v>4968.2619999999997</v>
      </c>
      <c r="J258" s="139">
        <v>6239.4970000000003</v>
      </c>
      <c r="K258" s="139">
        <v>5857.0590000000002</v>
      </c>
      <c r="L258" s="34">
        <f t="shared" si="45"/>
        <v>0.25587116782488528</v>
      </c>
      <c r="M258" s="67">
        <f t="shared" si="46"/>
        <v>-6.1293081798100113E-2</v>
      </c>
      <c r="N258" s="142">
        <v>12279</v>
      </c>
      <c r="O258" s="143">
        <v>14574.191999999999</v>
      </c>
      <c r="P258" s="143">
        <v>12487.344999999999</v>
      </c>
      <c r="Q258" s="34">
        <f t="shared" si="47"/>
        <v>0.18692010750061083</v>
      </c>
      <c r="R258" s="67">
        <f t="shared" si="48"/>
        <v>-0.14318783504430299</v>
      </c>
    </row>
    <row r="259" spans="1:18" ht="12.75" customHeight="1" x14ac:dyDescent="0.2">
      <c r="A259" s="23"/>
      <c r="B259" s="17"/>
      <c r="C259" s="94" t="s">
        <v>39</v>
      </c>
      <c r="D259" s="138">
        <v>1601.8110000000001</v>
      </c>
      <c r="E259" s="139">
        <v>2204.3440000000001</v>
      </c>
      <c r="F259" s="139">
        <v>2423</v>
      </c>
      <c r="G259" s="34">
        <f t="shared" si="43"/>
        <v>0.37615736188601523</v>
      </c>
      <c r="H259" s="67">
        <f t="shared" si="44"/>
        <v>9.9193229368918834E-2</v>
      </c>
      <c r="I259" s="138">
        <v>1040.6980000000001</v>
      </c>
      <c r="J259" s="139">
        <v>1204.3109999999999</v>
      </c>
      <c r="K259" s="139">
        <v>0</v>
      </c>
      <c r="L259" s="34">
        <f t="shared" si="45"/>
        <v>0.15721467707250314</v>
      </c>
      <c r="M259" s="67">
        <f t="shared" si="46"/>
        <v>-1</v>
      </c>
      <c r="N259" s="142">
        <v>124</v>
      </c>
      <c r="O259" s="143">
        <v>165.46299999999999</v>
      </c>
      <c r="P259" s="143">
        <v>298.43199999999996</v>
      </c>
      <c r="Q259" s="34">
        <f t="shared" si="47"/>
        <v>0.33437903225806442</v>
      </c>
      <c r="R259" s="67">
        <f t="shared" si="48"/>
        <v>0.80361772722602609</v>
      </c>
    </row>
    <row r="260" spans="1:18" ht="12.75" customHeight="1" x14ac:dyDescent="0.2">
      <c r="A260" s="18"/>
      <c r="B260" s="17"/>
      <c r="C260" s="94" t="s">
        <v>40</v>
      </c>
      <c r="D260" s="138">
        <v>0</v>
      </c>
      <c r="E260" s="139">
        <v>0</v>
      </c>
      <c r="F260" s="139">
        <v>0</v>
      </c>
      <c r="G260" s="34"/>
      <c r="H260" s="67"/>
      <c r="I260" s="138">
        <v>0.02</v>
      </c>
      <c r="J260" s="139">
        <v>8.5999999999999993E-2</v>
      </c>
      <c r="K260" s="139">
        <v>0</v>
      </c>
      <c r="L260" s="34">
        <f t="shared" si="45"/>
        <v>3.3</v>
      </c>
      <c r="M260" s="67">
        <f t="shared" si="46"/>
        <v>-1</v>
      </c>
      <c r="N260" s="142">
        <v>0</v>
      </c>
      <c r="O260" s="143">
        <v>0</v>
      </c>
      <c r="P260" s="143">
        <v>0</v>
      </c>
      <c r="Q260" s="34"/>
      <c r="R260" s="67"/>
    </row>
    <row r="261" spans="1:18" ht="12.75" customHeight="1" x14ac:dyDescent="0.2">
      <c r="A261" s="18"/>
      <c r="B261" s="17"/>
      <c r="C261" s="94" t="s">
        <v>43</v>
      </c>
      <c r="D261" s="138">
        <v>138.101</v>
      </c>
      <c r="E261" s="139">
        <v>121.86499999999999</v>
      </c>
      <c r="F261" s="139">
        <v>0</v>
      </c>
      <c r="G261" s="34">
        <f t="shared" si="43"/>
        <v>-0.11756612913737052</v>
      </c>
      <c r="H261" s="67">
        <f t="shared" si="44"/>
        <v>-1</v>
      </c>
      <c r="I261" s="138">
        <v>14.692</v>
      </c>
      <c r="J261" s="139">
        <v>11.868</v>
      </c>
      <c r="K261" s="139">
        <v>6162.6859999999997</v>
      </c>
      <c r="L261" s="34">
        <f t="shared" si="45"/>
        <v>-0.19221344949632446</v>
      </c>
      <c r="M261" s="67">
        <f t="shared" si="46"/>
        <v>518.26912706437474</v>
      </c>
      <c r="N261" s="142">
        <v>64</v>
      </c>
      <c r="O261" s="143">
        <v>61.73</v>
      </c>
      <c r="P261" s="143">
        <v>0</v>
      </c>
      <c r="Q261" s="34">
        <f t="shared" si="47"/>
        <v>-3.5468750000000049E-2</v>
      </c>
      <c r="R261" s="67">
        <f t="shared" si="48"/>
        <v>-1</v>
      </c>
    </row>
    <row r="262" spans="1:18" ht="12.75" customHeight="1" x14ac:dyDescent="0.2">
      <c r="B262" s="17"/>
      <c r="C262" s="94" t="s">
        <v>34</v>
      </c>
      <c r="D262" s="138">
        <v>24257.626</v>
      </c>
      <c r="E262" s="139">
        <v>22457.715</v>
      </c>
      <c r="F262" s="139">
        <v>24018</v>
      </c>
      <c r="G262" s="34">
        <f t="shared" si="43"/>
        <v>-7.4199800095854362E-2</v>
      </c>
      <c r="H262" s="67">
        <f t="shared" si="44"/>
        <v>6.9476569633197371E-2</v>
      </c>
      <c r="I262" s="138">
        <v>26366.16</v>
      </c>
      <c r="J262" s="139">
        <v>29362.427</v>
      </c>
      <c r="K262" s="139">
        <v>28076.135999999999</v>
      </c>
      <c r="L262" s="34">
        <f t="shared" si="45"/>
        <v>0.1136406287453311</v>
      </c>
      <c r="M262" s="67">
        <f t="shared" si="46"/>
        <v>-4.3807380091570813E-2</v>
      </c>
      <c r="N262" s="142">
        <v>14017</v>
      </c>
      <c r="O262" s="143">
        <v>13271</v>
      </c>
      <c r="P262" s="143">
        <v>13815.803</v>
      </c>
      <c r="Q262" s="34">
        <f t="shared" si="47"/>
        <v>-5.3221088678033768E-2</v>
      </c>
      <c r="R262" s="67">
        <f t="shared" si="48"/>
        <v>4.105214377213473E-2</v>
      </c>
    </row>
    <row r="263" spans="1:18" ht="12.75" customHeight="1" x14ac:dyDescent="0.2">
      <c r="B263" s="17"/>
      <c r="C263" s="94" t="s">
        <v>35</v>
      </c>
      <c r="D263" s="138">
        <v>19343.254000000001</v>
      </c>
      <c r="E263" s="139">
        <v>18951.503000000001</v>
      </c>
      <c r="F263" s="139">
        <v>18157</v>
      </c>
      <c r="G263" s="34">
        <f t="shared" si="43"/>
        <v>-2.0252590386291791E-2</v>
      </c>
      <c r="H263" s="67">
        <f t="shared" si="44"/>
        <v>-4.1922954606819385E-2</v>
      </c>
      <c r="I263" s="138">
        <v>19206.888999999999</v>
      </c>
      <c r="J263" s="139">
        <v>22816.511999999999</v>
      </c>
      <c r="K263" s="139">
        <v>19129.329999999998</v>
      </c>
      <c r="L263" s="34">
        <f t="shared" si="45"/>
        <v>0.18793376688957797</v>
      </c>
      <c r="M263" s="67">
        <f t="shared" si="46"/>
        <v>-0.16160147528246216</v>
      </c>
      <c r="N263" s="142">
        <v>12018</v>
      </c>
      <c r="O263" s="143">
        <v>10984</v>
      </c>
      <c r="P263" s="143">
        <v>8121.3010000000013</v>
      </c>
      <c r="Q263" s="34">
        <f t="shared" si="47"/>
        <v>-8.6037610251289753E-2</v>
      </c>
      <c r="R263" s="67">
        <f t="shared" si="48"/>
        <v>-0.26062445375091026</v>
      </c>
    </row>
    <row r="264" spans="1:18" ht="12.75" customHeight="1" x14ac:dyDescent="0.2">
      <c r="B264" s="17"/>
      <c r="C264" s="94" t="s">
        <v>36</v>
      </c>
      <c r="D264" s="138">
        <v>0</v>
      </c>
      <c r="E264" s="139">
        <v>0</v>
      </c>
      <c r="F264" s="139">
        <v>0</v>
      </c>
      <c r="G264" s="34"/>
      <c r="H264" s="67"/>
      <c r="I264" s="138">
        <v>4253.4979999999996</v>
      </c>
      <c r="J264" s="139">
        <v>5610.607</v>
      </c>
      <c r="K264" s="139">
        <v>5116.0520000000006</v>
      </c>
      <c r="L264" s="34">
        <f t="shared" si="45"/>
        <v>0.3190571618935758</v>
      </c>
      <c r="M264" s="67">
        <f t="shared" si="46"/>
        <v>-8.8146434066759483E-2</v>
      </c>
      <c r="N264" s="142">
        <v>744</v>
      </c>
      <c r="O264" s="143">
        <v>734.88</v>
      </c>
      <c r="P264" s="143">
        <v>660.59900000000005</v>
      </c>
      <c r="Q264" s="34">
        <f t="shared" si="47"/>
        <v>-1.2258064516128986E-2</v>
      </c>
      <c r="R264" s="67">
        <f t="shared" si="48"/>
        <v>-0.1010790877422163</v>
      </c>
    </row>
    <row r="265" spans="1:18" ht="12.75" customHeight="1" x14ac:dyDescent="0.2">
      <c r="B265" s="17"/>
      <c r="C265" s="96" t="s">
        <v>37</v>
      </c>
      <c r="D265" s="140">
        <v>115946.62499999999</v>
      </c>
      <c r="E265" s="141">
        <v>116971.24599999998</v>
      </c>
      <c r="F265" s="141">
        <v>118412.37099999998</v>
      </c>
      <c r="G265" s="35">
        <f t="shared" si="43"/>
        <v>8.837005820566235E-3</v>
      </c>
      <c r="H265" s="68">
        <f t="shared" si="44"/>
        <v>1.2320335546395667E-2</v>
      </c>
      <c r="I265" s="140">
        <v>67766.643000000011</v>
      </c>
      <c r="J265" s="141">
        <v>68625.469999999987</v>
      </c>
      <c r="K265" s="141">
        <v>69418.545999999988</v>
      </c>
      <c r="L265" s="35">
        <f t="shared" si="45"/>
        <v>1.2673300048225533E-2</v>
      </c>
      <c r="M265" s="68">
        <f t="shared" si="46"/>
        <v>1.1556583874762438E-2</v>
      </c>
      <c r="N265" s="144">
        <v>153258</v>
      </c>
      <c r="O265" s="145">
        <v>156421.46400000001</v>
      </c>
      <c r="P265" s="145">
        <v>159130.40299999996</v>
      </c>
      <c r="Q265" s="35">
        <f t="shared" si="47"/>
        <v>2.0641428179931864E-2</v>
      </c>
      <c r="R265" s="68">
        <f t="shared" si="48"/>
        <v>1.7318205128165509E-2</v>
      </c>
    </row>
    <row r="266" spans="1:18" ht="12.75" customHeight="1" x14ac:dyDescent="0.2">
      <c r="B266" s="17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 ht="12.75" customHeight="1" x14ac:dyDescent="0.2">
      <c r="B267" s="17"/>
      <c r="C267" s="101"/>
      <c r="D267" s="201" t="s">
        <v>38</v>
      </c>
      <c r="E267" s="202"/>
      <c r="F267" s="202"/>
      <c r="G267" s="202"/>
      <c r="H267" s="202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</row>
    <row r="268" spans="1:18" ht="12.75" customHeight="1" x14ac:dyDescent="0.2">
      <c r="B268" s="17"/>
      <c r="C268" s="86"/>
      <c r="D268" s="204" t="s">
        <v>17</v>
      </c>
      <c r="E268" s="205"/>
      <c r="F268" s="205"/>
      <c r="G268" s="205"/>
      <c r="H268" s="205"/>
      <c r="I268" s="204" t="s">
        <v>18</v>
      </c>
      <c r="J268" s="205"/>
      <c r="K268" s="205"/>
      <c r="L268" s="205"/>
      <c r="M268" s="205"/>
      <c r="N268" s="204" t="s">
        <v>19</v>
      </c>
      <c r="O268" s="205"/>
      <c r="P268" s="205"/>
      <c r="Q268" s="205"/>
      <c r="R268" s="205"/>
    </row>
    <row r="269" spans="1:18" ht="12.75" customHeight="1" x14ac:dyDescent="0.2">
      <c r="B269" s="17"/>
      <c r="C269" s="88"/>
      <c r="D269" s="79">
        <v>2016</v>
      </c>
      <c r="E269" s="80">
        <v>2017</v>
      </c>
      <c r="F269" s="80">
        <v>2018</v>
      </c>
      <c r="G269" s="114"/>
      <c r="H269" s="91"/>
      <c r="I269" s="79">
        <v>2016</v>
      </c>
      <c r="J269" s="80">
        <v>2017</v>
      </c>
      <c r="K269" s="80">
        <v>2018</v>
      </c>
      <c r="L269" s="114"/>
      <c r="M269" s="91"/>
      <c r="N269" s="79">
        <v>2016</v>
      </c>
      <c r="O269" s="80">
        <v>2017</v>
      </c>
      <c r="P269" s="80">
        <v>2018</v>
      </c>
      <c r="Q269" s="114"/>
      <c r="R269" s="91"/>
    </row>
    <row r="270" spans="1:18" ht="12.75" customHeight="1" x14ac:dyDescent="0.2">
      <c r="A270" s="23"/>
      <c r="B270" s="17"/>
      <c r="C270" s="92" t="s">
        <v>32</v>
      </c>
      <c r="D270" s="98">
        <f>D254/D252*100</f>
        <v>87.606796558473874</v>
      </c>
      <c r="E270" s="83">
        <f>E254/E252*100</f>
        <v>85.693013585136725</v>
      </c>
      <c r="F270" s="83">
        <f>F254/F252*100</f>
        <v>83.917236334686677</v>
      </c>
      <c r="G270" s="115"/>
      <c r="H270" s="116"/>
      <c r="I270" s="98">
        <f>I254/I252*100</f>
        <v>27.851939081298166</v>
      </c>
      <c r="J270" s="83">
        <f>J254/J252*100</f>
        <v>29.747079051162562</v>
      </c>
      <c r="K270" s="83">
        <f>K254/K252*100</f>
        <v>24.929569210074952</v>
      </c>
      <c r="L270" s="115"/>
      <c r="M270" s="116"/>
      <c r="N270" s="98">
        <f>N254/N252*100</f>
        <v>90.09361657335711</v>
      </c>
      <c r="O270" s="83">
        <f>O254/O252*100</f>
        <v>88.505636725625948</v>
      </c>
      <c r="P270" s="83">
        <f>P254/P252*100</f>
        <v>90.175563364515099</v>
      </c>
      <c r="Q270" s="115"/>
      <c r="R270" s="116"/>
    </row>
    <row r="271" spans="1:18" ht="12.75" customHeight="1" x14ac:dyDescent="0.2">
      <c r="A271" s="23"/>
      <c r="B271" s="17"/>
      <c r="C271" s="94" t="s">
        <v>33</v>
      </c>
      <c r="D271" s="99">
        <f>D255/D252*100</f>
        <v>3.3773970163426301</v>
      </c>
      <c r="E271" s="57">
        <f>E255/E252*100</f>
        <v>2.8886996147200734</v>
      </c>
      <c r="F271" s="57">
        <f>F255/F252*100</f>
        <v>2.9438744020274976</v>
      </c>
      <c r="G271" s="117"/>
      <c r="H271" s="118"/>
      <c r="I271" s="99">
        <f>I255/I252*100</f>
        <v>0</v>
      </c>
      <c r="J271" s="57">
        <f>J255/J252*100</f>
        <v>0</v>
      </c>
      <c r="K271" s="57">
        <f>K255/K252*100</f>
        <v>0</v>
      </c>
      <c r="L271" s="117"/>
      <c r="M271" s="118"/>
      <c r="N271" s="99">
        <f>N255/N252*100</f>
        <v>0</v>
      </c>
      <c r="O271" s="57">
        <f>O255/O252*100</f>
        <v>0</v>
      </c>
      <c r="P271" s="57">
        <f>P255/P252*100</f>
        <v>0</v>
      </c>
      <c r="Q271" s="117"/>
      <c r="R271" s="118"/>
    </row>
    <row r="272" spans="1:18" ht="12.75" customHeight="1" x14ac:dyDescent="0.2">
      <c r="A272" s="23"/>
      <c r="B272" s="17"/>
      <c r="C272" s="94" t="s">
        <v>41</v>
      </c>
      <c r="D272" s="99">
        <f>D256/D252*100</f>
        <v>9.0135070932947745E-2</v>
      </c>
      <c r="E272" s="57">
        <f>E256/E252*100</f>
        <v>5.3546892692950675E-2</v>
      </c>
      <c r="F272" s="57">
        <f>F256/F252*100</f>
        <v>7.6409553465146163E-2</v>
      </c>
      <c r="G272" s="117"/>
      <c r="H272" s="118"/>
      <c r="I272" s="99">
        <f>I256/I252*100</f>
        <v>62.860994618172718</v>
      </c>
      <c r="J272" s="57">
        <f>J256/J252*100</f>
        <v>59.238377949221032</v>
      </c>
      <c r="K272" s="57">
        <f>K256/K252*100</f>
        <v>56.744241367356921</v>
      </c>
      <c r="L272" s="117"/>
      <c r="M272" s="118"/>
      <c r="N272" s="99">
        <f>N256/N252*100</f>
        <v>1.7045716202969678</v>
      </c>
      <c r="O272" s="57">
        <f>O256/O252*100</f>
        <v>1.9370263491269131</v>
      </c>
      <c r="P272" s="57">
        <f>P256/P252*100</f>
        <v>1.5271832909897372</v>
      </c>
      <c r="Q272" s="117"/>
      <c r="R272" s="118"/>
    </row>
    <row r="273" spans="1:18" ht="12.75" customHeight="1" x14ac:dyDescent="0.2">
      <c r="A273" s="23"/>
      <c r="B273" s="17"/>
      <c r="C273" s="94" t="s">
        <v>42</v>
      </c>
      <c r="D273" s="99">
        <f>D258/D252*100</f>
        <v>7.3586383949175564</v>
      </c>
      <c r="E273" s="57">
        <f>E258/E252*100</f>
        <v>9.3145849672067254</v>
      </c>
      <c r="F273" s="57">
        <f>F258/F252*100</f>
        <v>10.909684965099181</v>
      </c>
      <c r="G273" s="117"/>
      <c r="H273" s="118"/>
      <c r="I273" s="99">
        <f>I258/I252*100</f>
        <v>7.6598756692594456</v>
      </c>
      <c r="J273" s="57">
        <f>J258/J252*100</f>
        <v>9.21773093112113</v>
      </c>
      <c r="K273" s="57">
        <f>K258/K252*100</f>
        <v>8.9301054684079038</v>
      </c>
      <c r="L273" s="117"/>
      <c r="M273" s="118"/>
      <c r="N273" s="99">
        <f>N258/N252*100</f>
        <v>8.0781300369071669</v>
      </c>
      <c r="O273" s="57">
        <f>O258/O252*100</f>
        <v>9.4106371368112711</v>
      </c>
      <c r="P273" s="57">
        <f>P258/P252*100</f>
        <v>8.1035876869364341</v>
      </c>
      <c r="Q273" s="117"/>
      <c r="R273" s="118"/>
    </row>
    <row r="274" spans="1:18" ht="12.75" customHeight="1" x14ac:dyDescent="0.2">
      <c r="A274" s="23"/>
      <c r="B274" s="17"/>
      <c r="C274" s="94" t="s">
        <v>39</v>
      </c>
      <c r="D274" s="99">
        <f>D259/D252*100</f>
        <v>1.4426537845719478</v>
      </c>
      <c r="E274" s="57">
        <f>E259/E252*100</f>
        <v>1.9427518084558104</v>
      </c>
      <c r="F274" s="57">
        <f>F259/F252*100</f>
        <v>2.1527947447215015</v>
      </c>
      <c r="G274" s="117"/>
      <c r="H274" s="118"/>
      <c r="I274" s="99">
        <f>I259/I252*100</f>
        <v>1.6045082343175476</v>
      </c>
      <c r="J274" s="57">
        <f>J259/J252*100</f>
        <v>1.7791521905354577</v>
      </c>
      <c r="K274" s="57">
        <f>K259/K252*100</f>
        <v>0</v>
      </c>
      <c r="L274" s="117"/>
      <c r="M274" s="118"/>
      <c r="N274" s="99">
        <f>N259/N252*100</f>
        <v>8.1577337289395604E-2</v>
      </c>
      <c r="O274" s="57">
        <f>O259/O252*100</f>
        <v>0.10684038281972705</v>
      </c>
      <c r="P274" s="57">
        <f>P259/P252*100</f>
        <v>0.19366565755873758</v>
      </c>
      <c r="Q274" s="117"/>
      <c r="R274" s="118"/>
    </row>
    <row r="275" spans="1:18" ht="12.75" customHeight="1" x14ac:dyDescent="0.2">
      <c r="A275" s="23"/>
      <c r="B275" s="17"/>
      <c r="C275" s="94" t="s">
        <v>40</v>
      </c>
      <c r="D275" s="99">
        <f>D260/D252*100</f>
        <v>0</v>
      </c>
      <c r="E275" s="57">
        <f>E260/E252*100</f>
        <v>0</v>
      </c>
      <c r="F275" s="57">
        <f>F260/F252*100</f>
        <v>0</v>
      </c>
      <c r="G275" s="117"/>
      <c r="H275" s="118"/>
      <c r="I275" s="99">
        <f>I260/I252*100</f>
        <v>3.0835232398208654E-5</v>
      </c>
      <c r="J275" s="57">
        <f>J260/J252*100</f>
        <v>1.270494817252764E-4</v>
      </c>
      <c r="K275" s="57">
        <f>K260/K252*100</f>
        <v>0</v>
      </c>
      <c r="L275" s="117"/>
      <c r="M275" s="118"/>
      <c r="N275" s="99">
        <f>N260/N252*100</f>
        <v>0</v>
      </c>
      <c r="O275" s="57">
        <f>O260/O252*100</f>
        <v>0</v>
      </c>
      <c r="P275" s="57">
        <f>P260/P252*100</f>
        <v>0</v>
      </c>
      <c r="Q275" s="117"/>
      <c r="R275" s="118"/>
    </row>
    <row r="276" spans="1:18" ht="12.75" customHeight="1" x14ac:dyDescent="0.2">
      <c r="A276" s="18"/>
      <c r="B276" s="17"/>
      <c r="C276" s="96" t="s">
        <v>43</v>
      </c>
      <c r="D276" s="100">
        <f>D261/D252*100</f>
        <v>0.12437917476104893</v>
      </c>
      <c r="E276" s="58">
        <f>E261/E252*100</f>
        <v>0.10740313178771886</v>
      </c>
      <c r="F276" s="59">
        <f>F261/F252*100</f>
        <v>0</v>
      </c>
      <c r="G276" s="119"/>
      <c r="H276" s="120"/>
      <c r="I276" s="100">
        <f>I261/I252*100</f>
        <v>2.265156171972408E-2</v>
      </c>
      <c r="J276" s="58">
        <f>J261/J252*100</f>
        <v>1.7532828478088146E-2</v>
      </c>
      <c r="K276" s="59">
        <f>K261/K252*100</f>
        <v>9.3960870035082156</v>
      </c>
      <c r="L276" s="119"/>
      <c r="M276" s="120"/>
      <c r="N276" s="100">
        <f>N261/N252*100</f>
        <v>4.2104432149365476E-2</v>
      </c>
      <c r="O276" s="58">
        <f>O261/O252*100</f>
        <v>3.9859405616130196E-2</v>
      </c>
      <c r="P276" s="59">
        <f>P261/P252*100</f>
        <v>0</v>
      </c>
      <c r="Q276" s="119"/>
      <c r="R276" s="120"/>
    </row>
    <row r="277" spans="1:18" ht="15" customHeight="1" x14ac:dyDescent="0.2">
      <c r="A277" s="18"/>
      <c r="B277" s="17"/>
      <c r="C277" s="27" t="s">
        <v>68</v>
      </c>
      <c r="D277" s="20"/>
      <c r="E277" s="20"/>
      <c r="F277" s="20"/>
      <c r="G277" s="30"/>
      <c r="H277" s="30"/>
      <c r="I277" s="36"/>
      <c r="J277" s="36"/>
      <c r="K277" s="36"/>
      <c r="L277" s="30"/>
      <c r="M277" s="30"/>
    </row>
    <row r="278" spans="1:18" ht="15" customHeight="1" x14ac:dyDescent="0.2">
      <c r="A278" s="18"/>
      <c r="B278" s="17"/>
      <c r="C278" s="27" t="s">
        <v>69</v>
      </c>
      <c r="D278" s="20"/>
      <c r="E278" s="20"/>
      <c r="F278" s="20"/>
      <c r="G278" s="30"/>
      <c r="H278" s="30"/>
      <c r="I278" s="36"/>
      <c r="J278" s="36"/>
      <c r="K278" s="36"/>
      <c r="L278" s="30"/>
      <c r="M278" s="30"/>
    </row>
    <row r="279" spans="1:18" ht="15" customHeight="1" x14ac:dyDescent="0.2">
      <c r="A279" s="18"/>
      <c r="B279" s="17"/>
      <c r="C279" s="103" t="s">
        <v>70</v>
      </c>
      <c r="D279" s="20"/>
      <c r="E279" s="20"/>
      <c r="F279" s="20"/>
      <c r="G279" s="30"/>
      <c r="H279" s="30"/>
      <c r="I279" s="36"/>
      <c r="J279" s="36"/>
      <c r="K279" s="36"/>
      <c r="L279" s="30"/>
      <c r="M279" s="30"/>
    </row>
    <row r="280" spans="1:18" ht="12.75" customHeight="1" x14ac:dyDescent="0.2">
      <c r="A280" s="18"/>
      <c r="B280" s="21"/>
      <c r="C280" s="27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1:18" ht="15.75" x14ac:dyDescent="0.25">
      <c r="A281" s="18"/>
      <c r="B281" s="17"/>
      <c r="C281" s="104" t="s">
        <v>93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1:18" ht="12.75" customHeight="1" x14ac:dyDescent="0.2">
      <c r="A282" s="18"/>
      <c r="B282" s="17"/>
      <c r="C282" s="105" t="s">
        <v>61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 spans="1:18" ht="12.75" customHeight="1" x14ac:dyDescent="0.2">
      <c r="A283" s="18"/>
      <c r="B283" s="21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</row>
    <row r="284" spans="1:18" ht="12.75" customHeight="1" x14ac:dyDescent="0.2">
      <c r="A284" s="18"/>
      <c r="B284" s="17"/>
      <c r="C284" s="87"/>
      <c r="D284" s="192" t="s">
        <v>20</v>
      </c>
      <c r="E284" s="193"/>
      <c r="F284" s="193"/>
      <c r="G284" s="193"/>
      <c r="H284" s="193"/>
      <c r="I284" s="192" t="s">
        <v>21</v>
      </c>
      <c r="J284" s="193"/>
      <c r="K284" s="193"/>
      <c r="L284" s="193"/>
      <c r="M284" s="193"/>
      <c r="N284" s="192" t="s">
        <v>22</v>
      </c>
      <c r="O284" s="193"/>
      <c r="P284" s="193"/>
      <c r="Q284" s="193"/>
      <c r="R284" s="193"/>
    </row>
    <row r="285" spans="1:18" ht="12.75" customHeight="1" x14ac:dyDescent="0.2">
      <c r="A285" s="18"/>
      <c r="B285" s="17"/>
      <c r="C285" s="88"/>
      <c r="D285" s="79">
        <v>2016</v>
      </c>
      <c r="E285" s="80">
        <v>2017</v>
      </c>
      <c r="F285" s="80">
        <v>2018</v>
      </c>
      <c r="G285" s="81" t="s">
        <v>56</v>
      </c>
      <c r="H285" s="82" t="s">
        <v>67</v>
      </c>
      <c r="I285" s="79">
        <v>2016</v>
      </c>
      <c r="J285" s="80">
        <v>2017</v>
      </c>
      <c r="K285" s="80">
        <v>2018</v>
      </c>
      <c r="L285" s="81" t="s">
        <v>56</v>
      </c>
      <c r="M285" s="82" t="s">
        <v>67</v>
      </c>
      <c r="N285" s="97">
        <v>2016</v>
      </c>
      <c r="O285" s="89">
        <v>2017</v>
      </c>
      <c r="P285" s="89">
        <v>2018</v>
      </c>
      <c r="Q285" s="90" t="s">
        <v>56</v>
      </c>
      <c r="R285" s="91" t="s">
        <v>67</v>
      </c>
    </row>
    <row r="286" spans="1:18" ht="12.75" customHeight="1" x14ac:dyDescent="0.2">
      <c r="A286" s="18"/>
      <c r="B286" s="17"/>
      <c r="C286" s="92" t="s">
        <v>30</v>
      </c>
      <c r="D286" s="136">
        <v>58862.051999999996</v>
      </c>
      <c r="E286" s="137">
        <v>57668.978000000003</v>
      </c>
      <c r="F286" s="137">
        <v>58085</v>
      </c>
      <c r="G286" s="65">
        <f>E286/D286-1</f>
        <v>-2.0268984166572968E-2</v>
      </c>
      <c r="H286" s="66">
        <f>F286/E286-1</f>
        <v>7.2139651928633253E-3</v>
      </c>
      <c r="I286" s="136">
        <v>60256</v>
      </c>
      <c r="J286" s="137">
        <v>59355.43</v>
      </c>
      <c r="K286" s="137">
        <v>58722</v>
      </c>
      <c r="L286" s="65">
        <f>J286/I286-1</f>
        <v>-1.4945731545406238E-2</v>
      </c>
      <c r="M286" s="66">
        <f>K286/J286-1</f>
        <v>-1.0671812166132111E-2</v>
      </c>
      <c r="N286" s="136">
        <v>15546</v>
      </c>
      <c r="O286" s="137">
        <v>15396.876</v>
      </c>
      <c r="P286" s="137">
        <v>15284.254000000001</v>
      </c>
      <c r="Q286" s="65">
        <f>O286/N286-1</f>
        <v>-9.5924353531454676E-3</v>
      </c>
      <c r="R286" s="66">
        <f>P286/O286-1</f>
        <v>-7.314600702116425E-3</v>
      </c>
    </row>
    <row r="287" spans="1:18" ht="12.75" customHeight="1" x14ac:dyDescent="0.2">
      <c r="A287" s="18"/>
      <c r="B287" s="17"/>
      <c r="C287" s="93" t="s">
        <v>31</v>
      </c>
      <c r="D287" s="138"/>
      <c r="E287" s="139"/>
      <c r="F287" s="139"/>
      <c r="G287" s="34"/>
      <c r="H287" s="67"/>
      <c r="I287" s="138"/>
      <c r="J287" s="139"/>
      <c r="K287" s="139"/>
      <c r="L287" s="34"/>
      <c r="M287" s="67"/>
      <c r="N287" s="138"/>
      <c r="O287" s="139"/>
      <c r="P287" s="139"/>
      <c r="Q287" s="34"/>
      <c r="R287" s="67"/>
    </row>
    <row r="288" spans="1:18" ht="12.75" customHeight="1" x14ac:dyDescent="0.2">
      <c r="A288" s="18"/>
      <c r="B288" s="17"/>
      <c r="C288" s="94" t="s">
        <v>32</v>
      </c>
      <c r="D288" s="138">
        <v>28702</v>
      </c>
      <c r="E288" s="139">
        <v>36882.017</v>
      </c>
      <c r="F288" s="139">
        <v>30887</v>
      </c>
      <c r="G288" s="34">
        <f>E288/D288-1</f>
        <v>0.28499815343878465</v>
      </c>
      <c r="H288" s="67">
        <f>F288/E288-1</f>
        <v>-0.16254580111494443</v>
      </c>
      <c r="I288" s="138">
        <v>23304</v>
      </c>
      <c r="J288" s="139">
        <v>24923.064999999999</v>
      </c>
      <c r="K288" s="139">
        <v>22611</v>
      </c>
      <c r="L288" s="34">
        <f>J288/I288-1</f>
        <v>6.9475841057329069E-2</v>
      </c>
      <c r="M288" s="67">
        <f>K288/J288-1</f>
        <v>-9.2768084503250248E-2</v>
      </c>
      <c r="N288" s="138">
        <v>5121</v>
      </c>
      <c r="O288" s="139">
        <v>5054.6399999999994</v>
      </c>
      <c r="P288" s="139">
        <v>4703.0680000000002</v>
      </c>
      <c r="Q288" s="34">
        <f>O288/N288-1</f>
        <v>-1.2958406561218605E-2</v>
      </c>
      <c r="R288" s="67">
        <f>P288/O288-1</f>
        <v>-6.9554310494911453E-2</v>
      </c>
    </row>
    <row r="289" spans="1:18" ht="12.75" customHeight="1" x14ac:dyDescent="0.2">
      <c r="A289" s="18"/>
      <c r="B289" s="17"/>
      <c r="C289" s="95" t="s">
        <v>33</v>
      </c>
      <c r="D289" s="138">
        <v>0</v>
      </c>
      <c r="E289" s="139">
        <v>0</v>
      </c>
      <c r="F289" s="139">
        <v>0</v>
      </c>
      <c r="G289" s="34"/>
      <c r="H289" s="67"/>
      <c r="I289" s="138">
        <v>10366</v>
      </c>
      <c r="J289" s="139">
        <v>10557.906000000001</v>
      </c>
      <c r="K289" s="139">
        <v>10443</v>
      </c>
      <c r="L289" s="34">
        <f t="shared" ref="L289:L299" si="49">J289/I289-1</f>
        <v>1.8513023345552826E-2</v>
      </c>
      <c r="M289" s="67">
        <f t="shared" ref="M289:M299" si="50">K289/J289-1</f>
        <v>-1.088340813036226E-2</v>
      </c>
      <c r="N289" s="138">
        <v>5431</v>
      </c>
      <c r="O289" s="139">
        <v>5967.8270000000002</v>
      </c>
      <c r="P289" s="139">
        <v>5489.905999999999</v>
      </c>
      <c r="Q289" s="34">
        <f t="shared" ref="Q289:Q299" si="51">O289/N289-1</f>
        <v>9.8844964095010202E-2</v>
      </c>
      <c r="R289" s="67">
        <f t="shared" ref="R289:R299" si="52">P289/O289-1</f>
        <v>-8.0082917953218313E-2</v>
      </c>
    </row>
    <row r="290" spans="1:18" ht="12.75" customHeight="1" x14ac:dyDescent="0.2">
      <c r="A290" s="18"/>
      <c r="B290" s="17"/>
      <c r="C290" s="94" t="s">
        <v>41</v>
      </c>
      <c r="D290" s="138">
        <v>16794.113000000001</v>
      </c>
      <c r="E290" s="139">
        <v>7489.9380000000001</v>
      </c>
      <c r="F290" s="139">
        <v>13489</v>
      </c>
      <c r="G290" s="34">
        <f t="shared" ref="G290:G299" si="53">E290/D290-1</f>
        <v>-0.55401407624207366</v>
      </c>
      <c r="H290" s="67">
        <f t="shared" ref="H290:H299" si="54">F290/E290-1</f>
        <v>0.80094948716531422</v>
      </c>
      <c r="I290" s="138">
        <v>18239</v>
      </c>
      <c r="J290" s="139">
        <v>14687.530999999999</v>
      </c>
      <c r="K290" s="139">
        <v>17653</v>
      </c>
      <c r="L290" s="34">
        <f t="shared" si="49"/>
        <v>-0.19471840561434295</v>
      </c>
      <c r="M290" s="67">
        <f t="shared" si="50"/>
        <v>0.20190384619443535</v>
      </c>
      <c r="N290" s="138">
        <v>4721</v>
      </c>
      <c r="O290" s="139">
        <v>4085.0150000000003</v>
      </c>
      <c r="P290" s="139">
        <v>4831.1469999999999</v>
      </c>
      <c r="Q290" s="34">
        <f t="shared" si="51"/>
        <v>-0.13471404363482309</v>
      </c>
      <c r="R290" s="67">
        <f t="shared" si="52"/>
        <v>0.18265098169774152</v>
      </c>
    </row>
    <row r="291" spans="1:18" ht="12.75" customHeight="1" x14ac:dyDescent="0.2">
      <c r="A291" s="18"/>
      <c r="B291" s="17"/>
      <c r="C291" s="93" t="s">
        <v>66</v>
      </c>
      <c r="D291" s="138">
        <v>1186</v>
      </c>
      <c r="E291" s="139">
        <v>1699.9480000000001</v>
      </c>
      <c r="F291" s="139">
        <v>3120</v>
      </c>
      <c r="G291" s="34">
        <f t="shared" si="53"/>
        <v>0.43334569983136606</v>
      </c>
      <c r="H291" s="67">
        <f t="shared" si="54"/>
        <v>0.83535025777259064</v>
      </c>
      <c r="I291" s="138">
        <v>507</v>
      </c>
      <c r="J291" s="139">
        <v>357.78800000000001</v>
      </c>
      <c r="K291" s="139">
        <v>0</v>
      </c>
      <c r="L291" s="34">
        <f t="shared" si="49"/>
        <v>-0.29430374753451671</v>
      </c>
      <c r="M291" s="67">
        <f t="shared" si="50"/>
        <v>-1</v>
      </c>
      <c r="N291" s="138">
        <v>278</v>
      </c>
      <c r="O291" s="139">
        <v>271.49799999999999</v>
      </c>
      <c r="P291" s="139">
        <v>187.91899999999998</v>
      </c>
      <c r="Q291" s="34">
        <f t="shared" si="51"/>
        <v>-2.3388489208633123E-2</v>
      </c>
      <c r="R291" s="67">
        <f t="shared" si="52"/>
        <v>-0.30784388835276877</v>
      </c>
    </row>
    <row r="292" spans="1:18" ht="12.75" customHeight="1" x14ac:dyDescent="0.2">
      <c r="A292" s="18"/>
      <c r="B292" s="17"/>
      <c r="C292" s="94" t="s">
        <v>42</v>
      </c>
      <c r="D292" s="138">
        <v>12343.335999999999</v>
      </c>
      <c r="E292" s="139">
        <v>12112.464</v>
      </c>
      <c r="F292" s="139">
        <v>12530</v>
      </c>
      <c r="G292" s="34">
        <f t="shared" si="53"/>
        <v>-1.8704181754430005E-2</v>
      </c>
      <c r="H292" s="67">
        <f t="shared" si="54"/>
        <v>3.4471598842316542E-2</v>
      </c>
      <c r="I292" s="138">
        <v>6527</v>
      </c>
      <c r="J292" s="139">
        <v>7331.2539999999999</v>
      </c>
      <c r="K292" s="139">
        <v>6261</v>
      </c>
      <c r="L292" s="34">
        <f t="shared" si="49"/>
        <v>0.12321954956335213</v>
      </c>
      <c r="M292" s="67">
        <f t="shared" si="50"/>
        <v>-0.14598512069013025</v>
      </c>
      <c r="N292" s="138">
        <v>6</v>
      </c>
      <c r="O292" s="139">
        <v>5.7160000000000002</v>
      </c>
      <c r="P292" s="139">
        <v>6.02</v>
      </c>
      <c r="Q292" s="34">
        <f t="shared" si="51"/>
        <v>-4.7333333333333338E-2</v>
      </c>
      <c r="R292" s="67">
        <f t="shared" si="52"/>
        <v>5.3184044786563911E-2</v>
      </c>
    </row>
    <row r="293" spans="1:18" ht="12.75" customHeight="1" x14ac:dyDescent="0.2">
      <c r="A293" s="23"/>
      <c r="B293" s="17"/>
      <c r="C293" s="94" t="s">
        <v>39</v>
      </c>
      <c r="D293" s="138">
        <v>870.60300000000007</v>
      </c>
      <c r="E293" s="139">
        <v>991.54600000000005</v>
      </c>
      <c r="F293" s="139">
        <v>974</v>
      </c>
      <c r="G293" s="34">
        <f t="shared" si="53"/>
        <v>0.1389186575281729</v>
      </c>
      <c r="H293" s="67">
        <f t="shared" si="54"/>
        <v>-1.7695598590483974E-2</v>
      </c>
      <c r="I293" s="138">
        <v>1820</v>
      </c>
      <c r="J293" s="139">
        <v>1855.674</v>
      </c>
      <c r="K293" s="139">
        <v>1754</v>
      </c>
      <c r="L293" s="34">
        <f t="shared" si="49"/>
        <v>1.9601098901098846E-2</v>
      </c>
      <c r="M293" s="67">
        <f t="shared" si="50"/>
        <v>-5.479087382805381E-2</v>
      </c>
      <c r="N293" s="138">
        <v>267</v>
      </c>
      <c r="O293" s="139">
        <v>283.678</v>
      </c>
      <c r="P293" s="139">
        <v>254.113</v>
      </c>
      <c r="Q293" s="34">
        <f t="shared" si="51"/>
        <v>6.2464419475655397E-2</v>
      </c>
      <c r="R293" s="67">
        <f t="shared" si="52"/>
        <v>-0.10422027792074107</v>
      </c>
    </row>
    <row r="294" spans="1:18" ht="12.75" customHeight="1" x14ac:dyDescent="0.2">
      <c r="A294" s="18"/>
      <c r="B294" s="17"/>
      <c r="C294" s="94" t="s">
        <v>40</v>
      </c>
      <c r="D294" s="138">
        <v>152</v>
      </c>
      <c r="E294" s="139">
        <v>193.00700000000001</v>
      </c>
      <c r="F294" s="139">
        <v>205</v>
      </c>
      <c r="G294" s="34">
        <f t="shared" si="53"/>
        <v>0.26978289473684214</v>
      </c>
      <c r="H294" s="67">
        <f t="shared" si="54"/>
        <v>6.2137642676172389E-2</v>
      </c>
      <c r="I294" s="138">
        <v>0</v>
      </c>
      <c r="J294" s="139">
        <v>0</v>
      </c>
      <c r="K294" s="139">
        <v>0</v>
      </c>
      <c r="L294" s="34"/>
      <c r="M294" s="67"/>
      <c r="N294" s="138">
        <v>0</v>
      </c>
      <c r="O294" s="139">
        <v>0</v>
      </c>
      <c r="P294" s="139">
        <v>0</v>
      </c>
      <c r="Q294" s="34"/>
      <c r="R294" s="67"/>
    </row>
    <row r="295" spans="1:18" ht="12.75" customHeight="1" x14ac:dyDescent="0.2">
      <c r="A295" s="18"/>
      <c r="B295" s="17"/>
      <c r="C295" s="94" t="s">
        <v>43</v>
      </c>
      <c r="D295" s="138">
        <v>0</v>
      </c>
      <c r="E295" s="139">
        <v>0</v>
      </c>
      <c r="F295" s="139">
        <v>0</v>
      </c>
      <c r="G295" s="34"/>
      <c r="H295" s="67"/>
      <c r="I295" s="138">
        <v>0</v>
      </c>
      <c r="J295" s="139">
        <v>0</v>
      </c>
      <c r="K295" s="139">
        <v>0</v>
      </c>
      <c r="L295" s="34"/>
      <c r="M295" s="67"/>
      <c r="N295" s="138">
        <v>0</v>
      </c>
      <c r="O295" s="139">
        <v>0</v>
      </c>
      <c r="P295" s="139">
        <v>0</v>
      </c>
      <c r="Q295" s="34"/>
      <c r="R295" s="67"/>
    </row>
    <row r="296" spans="1:18" ht="12.75" customHeight="1" x14ac:dyDescent="0.2">
      <c r="B296" s="17"/>
      <c r="C296" s="94" t="s">
        <v>34</v>
      </c>
      <c r="D296" s="138">
        <v>4616</v>
      </c>
      <c r="E296" s="139">
        <v>5505.732</v>
      </c>
      <c r="F296" s="139">
        <v>5668</v>
      </c>
      <c r="G296" s="34">
        <f t="shared" si="53"/>
        <v>0.19274956672443677</v>
      </c>
      <c r="H296" s="67">
        <f t="shared" si="54"/>
        <v>2.9472556964269314E-2</v>
      </c>
      <c r="I296" s="138">
        <v>4177</v>
      </c>
      <c r="J296" s="139">
        <v>4841.7539999999999</v>
      </c>
      <c r="K296" s="139">
        <v>3695</v>
      </c>
      <c r="L296" s="34">
        <f t="shared" si="49"/>
        <v>0.15914627723246344</v>
      </c>
      <c r="M296" s="67">
        <f t="shared" si="50"/>
        <v>-0.23684681212634928</v>
      </c>
      <c r="N296" s="138">
        <v>8359</v>
      </c>
      <c r="O296" s="139">
        <v>9132.5319999999992</v>
      </c>
      <c r="P296" s="139">
        <v>8930.2380000000012</v>
      </c>
      <c r="Q296" s="34">
        <f t="shared" si="51"/>
        <v>9.253882043306616E-2</v>
      </c>
      <c r="R296" s="67">
        <f t="shared" si="52"/>
        <v>-2.2150921562607007E-2</v>
      </c>
    </row>
    <row r="297" spans="1:18" ht="12.75" customHeight="1" x14ac:dyDescent="0.2">
      <c r="B297" s="17"/>
      <c r="C297" s="94" t="s">
        <v>35</v>
      </c>
      <c r="D297" s="138">
        <v>9701</v>
      </c>
      <c r="E297" s="139">
        <v>8189.7039999999997</v>
      </c>
      <c r="F297" s="139">
        <v>8326</v>
      </c>
      <c r="G297" s="34">
        <f t="shared" si="53"/>
        <v>-0.15578765075765388</v>
      </c>
      <c r="H297" s="67">
        <f t="shared" si="54"/>
        <v>1.664235972386785E-2</v>
      </c>
      <c r="I297" s="138">
        <v>9194</v>
      </c>
      <c r="J297" s="139">
        <v>7735.38</v>
      </c>
      <c r="K297" s="139">
        <v>6239</v>
      </c>
      <c r="L297" s="34">
        <f t="shared" si="49"/>
        <v>-0.15864911899064604</v>
      </c>
      <c r="M297" s="67">
        <f t="shared" si="50"/>
        <v>-0.1934462172511241</v>
      </c>
      <c r="N297" s="138">
        <v>9535</v>
      </c>
      <c r="O297" s="139">
        <v>9648.1919999999991</v>
      </c>
      <c r="P297" s="139">
        <v>9432.4040000000005</v>
      </c>
      <c r="Q297" s="34">
        <f t="shared" si="51"/>
        <v>1.1871211326691E-2</v>
      </c>
      <c r="R297" s="67">
        <f t="shared" si="52"/>
        <v>-2.2365641148103022E-2</v>
      </c>
    </row>
    <row r="298" spans="1:18" ht="12.75" customHeight="1" x14ac:dyDescent="0.2">
      <c r="B298" s="17"/>
      <c r="C298" s="94" t="s">
        <v>36</v>
      </c>
      <c r="D298" s="138">
        <v>1520</v>
      </c>
      <c r="E298" s="139">
        <v>2223.8989999999999</v>
      </c>
      <c r="F298" s="139">
        <v>1565</v>
      </c>
      <c r="G298" s="34">
        <f t="shared" si="53"/>
        <v>0.46309144736842089</v>
      </c>
      <c r="H298" s="67">
        <f t="shared" si="54"/>
        <v>-0.29628099117810658</v>
      </c>
      <c r="I298" s="138">
        <v>660</v>
      </c>
      <c r="J298" s="139">
        <v>466.42399999999998</v>
      </c>
      <c r="K298" s="139">
        <v>0</v>
      </c>
      <c r="L298" s="34">
        <f t="shared" si="49"/>
        <v>-0.29329696969696972</v>
      </c>
      <c r="M298" s="67">
        <f t="shared" si="50"/>
        <v>-1</v>
      </c>
      <c r="N298" s="138">
        <v>373</v>
      </c>
      <c r="O298" s="139">
        <v>365.3</v>
      </c>
      <c r="P298" s="139">
        <v>252.43500000000003</v>
      </c>
      <c r="Q298" s="34">
        <f t="shared" si="51"/>
        <v>-2.0643431635388731E-2</v>
      </c>
      <c r="R298" s="67">
        <f t="shared" si="52"/>
        <v>-0.30896523405420195</v>
      </c>
    </row>
    <row r="299" spans="1:18" ht="12.75" customHeight="1" x14ac:dyDescent="0.2">
      <c r="B299" s="17"/>
      <c r="C299" s="96" t="s">
        <v>37</v>
      </c>
      <c r="D299" s="140">
        <v>52257.051999999996</v>
      </c>
      <c r="E299" s="141">
        <v>52761.107000000011</v>
      </c>
      <c r="F299" s="141">
        <v>53862</v>
      </c>
      <c r="G299" s="35">
        <f t="shared" si="53"/>
        <v>9.6456838016811819E-3</v>
      </c>
      <c r="H299" s="68">
        <f t="shared" si="54"/>
        <v>2.0865616030383727E-2</v>
      </c>
      <c r="I299" s="140">
        <v>54579</v>
      </c>
      <c r="J299" s="141">
        <v>55995.380000000005</v>
      </c>
      <c r="K299" s="141">
        <v>56178</v>
      </c>
      <c r="L299" s="35">
        <f t="shared" si="49"/>
        <v>2.5951006797486409E-2</v>
      </c>
      <c r="M299" s="68">
        <f t="shared" si="50"/>
        <v>3.2613404891617126E-3</v>
      </c>
      <c r="N299" s="140">
        <v>13997</v>
      </c>
      <c r="O299" s="141">
        <v>14515.916000000001</v>
      </c>
      <c r="P299" s="141">
        <v>14529.653000000002</v>
      </c>
      <c r="Q299" s="35">
        <f t="shared" si="51"/>
        <v>3.7073372865614074E-2</v>
      </c>
      <c r="R299" s="68">
        <f t="shared" si="52"/>
        <v>9.4634055474007717E-4</v>
      </c>
    </row>
    <row r="300" spans="1:18" ht="12.75" customHeight="1" x14ac:dyDescent="0.2">
      <c r="B300" s="17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2.75" customHeight="1" x14ac:dyDescent="0.2">
      <c r="B301" s="17"/>
      <c r="C301" s="101"/>
      <c r="D301" s="201" t="s">
        <v>38</v>
      </c>
      <c r="E301" s="202"/>
      <c r="F301" s="202"/>
      <c r="G301" s="202"/>
      <c r="H301" s="202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</row>
    <row r="302" spans="1:18" ht="12.75" customHeight="1" x14ac:dyDescent="0.2">
      <c r="B302" s="17"/>
      <c r="C302" s="86"/>
      <c r="D302" s="204" t="s">
        <v>20</v>
      </c>
      <c r="E302" s="205"/>
      <c r="F302" s="205"/>
      <c r="G302" s="205"/>
      <c r="H302" s="205"/>
      <c r="I302" s="204" t="s">
        <v>21</v>
      </c>
      <c r="J302" s="205"/>
      <c r="K302" s="205"/>
      <c r="L302" s="205"/>
      <c r="M302" s="205"/>
      <c r="N302" s="204" t="s">
        <v>22</v>
      </c>
      <c r="O302" s="205"/>
      <c r="P302" s="205"/>
      <c r="Q302" s="205"/>
      <c r="R302" s="205"/>
    </row>
    <row r="303" spans="1:18" ht="12.75" customHeight="1" x14ac:dyDescent="0.2">
      <c r="A303" s="18"/>
      <c r="B303" s="17"/>
      <c r="C303" s="88"/>
      <c r="D303" s="79">
        <v>2016</v>
      </c>
      <c r="E303" s="80">
        <v>2017</v>
      </c>
      <c r="F303" s="80">
        <v>2018</v>
      </c>
      <c r="G303" s="114"/>
      <c r="H303" s="91"/>
      <c r="I303" s="79">
        <v>2016</v>
      </c>
      <c r="J303" s="80">
        <v>2017</v>
      </c>
      <c r="K303" s="80">
        <v>2018</v>
      </c>
      <c r="L303" s="114"/>
      <c r="M303" s="91"/>
      <c r="N303" s="79">
        <v>2016</v>
      </c>
      <c r="O303" s="80">
        <v>2017</v>
      </c>
      <c r="P303" s="80">
        <v>2018</v>
      </c>
      <c r="Q303" s="114"/>
      <c r="R303" s="91"/>
    </row>
    <row r="304" spans="1:18" ht="12.75" customHeight="1" x14ac:dyDescent="0.2">
      <c r="A304" s="23"/>
      <c r="B304" s="17"/>
      <c r="C304" s="92" t="s">
        <v>32</v>
      </c>
      <c r="D304" s="98">
        <f>D288/D286*100</f>
        <v>48.7614668955136</v>
      </c>
      <c r="E304" s="83">
        <f>E288/E286*100</f>
        <v>63.95469155010862</v>
      </c>
      <c r="F304" s="83">
        <f>F288/F286*100</f>
        <v>53.175518636481023</v>
      </c>
      <c r="G304" s="115"/>
      <c r="H304" s="116"/>
      <c r="I304" s="98">
        <f>I288/I286*100</f>
        <v>38.674986723313857</v>
      </c>
      <c r="J304" s="83">
        <f>J288/J286*100</f>
        <v>41.989528169537309</v>
      </c>
      <c r="K304" s="83">
        <f>K288/K286*100</f>
        <v>38.505159905997758</v>
      </c>
      <c r="L304" s="115"/>
      <c r="M304" s="116"/>
      <c r="N304" s="98">
        <f>N288/N286*100</f>
        <v>32.940949440370517</v>
      </c>
      <c r="O304" s="83">
        <f>O288/O286*100</f>
        <v>32.828997258924467</v>
      </c>
      <c r="P304" s="83">
        <f>P288/P286*100</f>
        <v>30.770674185341335</v>
      </c>
      <c r="Q304" s="115"/>
      <c r="R304" s="116"/>
    </row>
    <row r="305" spans="1:18" ht="12.75" customHeight="1" x14ac:dyDescent="0.2">
      <c r="A305" s="23"/>
      <c r="B305" s="17"/>
      <c r="C305" s="94" t="s">
        <v>33</v>
      </c>
      <c r="D305" s="99">
        <f>D289/D286*100</f>
        <v>0</v>
      </c>
      <c r="E305" s="57">
        <f>E289/E286*100</f>
        <v>0</v>
      </c>
      <c r="F305" s="57">
        <f>F289/F286*100</f>
        <v>0</v>
      </c>
      <c r="G305" s="117"/>
      <c r="H305" s="118"/>
      <c r="I305" s="99">
        <f>I289/I286*100</f>
        <v>17.203266064790228</v>
      </c>
      <c r="J305" s="57">
        <f>J289/J286*100</f>
        <v>17.787599213753484</v>
      </c>
      <c r="K305" s="57">
        <f>K289/K286*100</f>
        <v>17.783794829876367</v>
      </c>
      <c r="L305" s="117"/>
      <c r="M305" s="118"/>
      <c r="N305" s="99">
        <f>N289/N286*100</f>
        <v>34.935031519361893</v>
      </c>
      <c r="O305" s="57">
        <f>O289/O286*100</f>
        <v>38.759986116664187</v>
      </c>
      <c r="P305" s="57">
        <f>P289/P286*100</f>
        <v>35.918704308368596</v>
      </c>
      <c r="Q305" s="117"/>
      <c r="R305" s="118"/>
    </row>
    <row r="306" spans="1:18" ht="12.75" customHeight="1" x14ac:dyDescent="0.2">
      <c r="A306" s="23"/>
      <c r="B306" s="17"/>
      <c r="C306" s="94" t="s">
        <v>41</v>
      </c>
      <c r="D306" s="99">
        <f>D290/D286*100</f>
        <v>28.531307403282511</v>
      </c>
      <c r="E306" s="57">
        <f>E290/E286*100</f>
        <v>12.987811228421631</v>
      </c>
      <c r="F306" s="57">
        <f>F290/F286*100</f>
        <v>23.222863045536712</v>
      </c>
      <c r="G306" s="117"/>
      <c r="H306" s="118"/>
      <c r="I306" s="99">
        <f>I290/I286*100</f>
        <v>30.269184811471057</v>
      </c>
      <c r="J306" s="57">
        <f>J290/J286*100</f>
        <v>24.745050284363199</v>
      </c>
      <c r="K306" s="57">
        <f>K290/K286*100</f>
        <v>30.061986989543954</v>
      </c>
      <c r="L306" s="117"/>
      <c r="M306" s="118"/>
      <c r="N306" s="99">
        <f>N290/N286*100</f>
        <v>30.367940306188085</v>
      </c>
      <c r="O306" s="57">
        <f>O290/O286*100</f>
        <v>26.53145352342904</v>
      </c>
      <c r="P306" s="57">
        <f>P290/P286*100</f>
        <v>31.608654239847102</v>
      </c>
      <c r="Q306" s="117"/>
      <c r="R306" s="118"/>
    </row>
    <row r="307" spans="1:18" ht="12.75" customHeight="1" x14ac:dyDescent="0.2">
      <c r="A307" s="23"/>
      <c r="B307" s="17"/>
      <c r="C307" s="94" t="s">
        <v>42</v>
      </c>
      <c r="D307" s="99">
        <f>D292/D286*100</f>
        <v>20.969938322911339</v>
      </c>
      <c r="E307" s="57">
        <f>E292/E286*100</f>
        <v>21.003430995430506</v>
      </c>
      <c r="F307" s="57">
        <f>F292/F286*100</f>
        <v>21.571834380649051</v>
      </c>
      <c r="G307" s="117"/>
      <c r="H307" s="118"/>
      <c r="I307" s="99">
        <f>I292/I286*100</f>
        <v>10.832116303770579</v>
      </c>
      <c r="J307" s="57">
        <f>J292/J286*100</f>
        <v>12.351446194560465</v>
      </c>
      <c r="K307" s="57">
        <f>K292/K286*100</f>
        <v>10.662102789414529</v>
      </c>
      <c r="L307" s="117"/>
      <c r="M307" s="118"/>
      <c r="N307" s="99">
        <f>N292/N286*100</f>
        <v>3.8595137012736397E-2</v>
      </c>
      <c r="O307" s="57">
        <f>O292/O286*100</f>
        <v>3.7124414069451495E-2</v>
      </c>
      <c r="P307" s="57">
        <f>P292/P286*100</f>
        <v>3.9386940311251034E-2</v>
      </c>
      <c r="Q307" s="117"/>
      <c r="R307" s="118"/>
    </row>
    <row r="308" spans="1:18" ht="12.75" customHeight="1" x14ac:dyDescent="0.2">
      <c r="A308" s="18"/>
      <c r="B308" s="17"/>
      <c r="C308" s="94" t="s">
        <v>39</v>
      </c>
      <c r="D308" s="99">
        <f>D293/D286*100</f>
        <v>1.4790564895698848</v>
      </c>
      <c r="E308" s="57">
        <f>E293/E286*100</f>
        <v>1.7193750164950037</v>
      </c>
      <c r="F308" s="57">
        <f>F293/F286*100</f>
        <v>1.6768528880089524</v>
      </c>
      <c r="G308" s="117"/>
      <c r="H308" s="118"/>
      <c r="I308" s="99">
        <f>I293/I286*100</f>
        <v>3.020446096654275</v>
      </c>
      <c r="J308" s="57">
        <f>J293/J286*100</f>
        <v>3.1263761377855399</v>
      </c>
      <c r="K308" s="57">
        <f>K293/K286*100</f>
        <v>2.9869554851673987</v>
      </c>
      <c r="L308" s="117"/>
      <c r="M308" s="118"/>
      <c r="N308" s="99">
        <f>N293/N286*100</f>
        <v>1.7174835970667695</v>
      </c>
      <c r="O308" s="57">
        <f>O293/O286*100</f>
        <v>1.8424386869128517</v>
      </c>
      <c r="P308" s="57">
        <f>P293/P286*100</f>
        <v>1.6625803261317167</v>
      </c>
      <c r="Q308" s="117"/>
      <c r="R308" s="118"/>
    </row>
    <row r="309" spans="1:18" ht="12.75" customHeight="1" x14ac:dyDescent="0.2">
      <c r="B309" s="17"/>
      <c r="C309" s="94" t="s">
        <v>40</v>
      </c>
      <c r="D309" s="99">
        <f>D294/D286*100</f>
        <v>0.25823088872266975</v>
      </c>
      <c r="E309" s="57">
        <f>E294/E286*100</f>
        <v>0.33468080533696992</v>
      </c>
      <c r="F309" s="57">
        <f>F294/F286*100</f>
        <v>0.35293104932426617</v>
      </c>
      <c r="G309" s="117"/>
      <c r="H309" s="118"/>
      <c r="I309" s="99">
        <f>I294/I286*100</f>
        <v>0</v>
      </c>
      <c r="J309" s="57">
        <f>J294/J286*100</f>
        <v>0</v>
      </c>
      <c r="K309" s="57">
        <f>K294/K286*100</f>
        <v>0</v>
      </c>
      <c r="L309" s="117"/>
      <c r="M309" s="118"/>
      <c r="N309" s="99">
        <f>N294/N286*100</f>
        <v>0</v>
      </c>
      <c r="O309" s="57">
        <f>O294/O286*100</f>
        <v>0</v>
      </c>
      <c r="P309" s="57">
        <f>P294/P286*100</f>
        <v>0</v>
      </c>
      <c r="Q309" s="117"/>
      <c r="R309" s="118"/>
    </row>
    <row r="310" spans="1:18" ht="12.75" customHeight="1" x14ac:dyDescent="0.2">
      <c r="B310" s="17"/>
      <c r="C310" s="96" t="s">
        <v>43</v>
      </c>
      <c r="D310" s="100">
        <f>D295/D286*100</f>
        <v>0</v>
      </c>
      <c r="E310" s="58">
        <f>E295/E286*100</f>
        <v>0</v>
      </c>
      <c r="F310" s="59">
        <f>F295/F286*100</f>
        <v>0</v>
      </c>
      <c r="G310" s="119"/>
      <c r="H310" s="120"/>
      <c r="I310" s="100">
        <f>I295/I286*100</f>
        <v>0</v>
      </c>
      <c r="J310" s="58">
        <f>J295/J286*100</f>
        <v>0</v>
      </c>
      <c r="K310" s="59">
        <f>K295/K286*100</f>
        <v>0</v>
      </c>
      <c r="L310" s="119"/>
      <c r="M310" s="120"/>
      <c r="N310" s="100">
        <f>N295/N286*100</f>
        <v>0</v>
      </c>
      <c r="O310" s="58">
        <f>O295/O286*100</f>
        <v>0</v>
      </c>
      <c r="P310" s="59">
        <f>P295/P286*100</f>
        <v>0</v>
      </c>
      <c r="Q310" s="119"/>
      <c r="R310" s="120"/>
    </row>
    <row r="311" spans="1:18" ht="15" customHeight="1" x14ac:dyDescent="0.2">
      <c r="A311" s="18"/>
      <c r="B311" s="17"/>
      <c r="C311" s="27" t="s">
        <v>68</v>
      </c>
      <c r="D311" s="20"/>
      <c r="E311" s="20"/>
      <c r="F311" s="20"/>
      <c r="G311" s="30"/>
      <c r="H311" s="30"/>
      <c r="I311" s="36"/>
      <c r="J311" s="36"/>
      <c r="K311" s="36"/>
      <c r="L311" s="30"/>
      <c r="M311" s="30"/>
    </row>
    <row r="312" spans="1:18" ht="15" customHeight="1" x14ac:dyDescent="0.2">
      <c r="A312" s="18"/>
      <c r="B312" s="17"/>
      <c r="C312" s="27" t="s">
        <v>69</v>
      </c>
      <c r="D312" s="20"/>
      <c r="E312" s="20"/>
      <c r="F312" s="20"/>
      <c r="G312" s="30"/>
      <c r="H312" s="30"/>
      <c r="I312" s="36"/>
      <c r="J312" s="36"/>
      <c r="K312" s="36"/>
      <c r="L312" s="30"/>
      <c r="M312" s="30"/>
    </row>
    <row r="313" spans="1:18" ht="15" customHeight="1" x14ac:dyDescent="0.2">
      <c r="A313" s="18"/>
      <c r="B313" s="17"/>
      <c r="C313" s="103" t="s">
        <v>70</v>
      </c>
      <c r="D313" s="20"/>
      <c r="E313" s="20"/>
      <c r="F313" s="20"/>
      <c r="G313" s="30"/>
      <c r="H313" s="30"/>
      <c r="I313" s="36"/>
      <c r="J313" s="36"/>
      <c r="K313" s="36"/>
      <c r="L313" s="30"/>
      <c r="M313" s="30"/>
    </row>
    <row r="314" spans="1:18" ht="12.75" customHeight="1" x14ac:dyDescent="0.2">
      <c r="A314" s="18"/>
      <c r="B314" s="21"/>
      <c r="C314" s="27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1:18" ht="15.75" x14ac:dyDescent="0.25">
      <c r="A315" s="18"/>
      <c r="B315" s="17"/>
      <c r="C315" s="104" t="s">
        <v>94</v>
      </c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1:18" ht="12.75" customHeight="1" x14ac:dyDescent="0.2">
      <c r="A316" s="18"/>
      <c r="B316" s="21"/>
      <c r="C316" s="105" t="s">
        <v>61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1:18" ht="12.75" customHeight="1" x14ac:dyDescent="0.2">
      <c r="A317" s="18"/>
      <c r="B317" s="17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 ht="12.75" customHeight="1" x14ac:dyDescent="0.2">
      <c r="A318" s="18"/>
      <c r="B318" s="17"/>
      <c r="C318" s="87"/>
      <c r="D318" s="192" t="s">
        <v>23</v>
      </c>
      <c r="E318" s="193"/>
      <c r="F318" s="193"/>
      <c r="G318" s="193"/>
      <c r="H318" s="193"/>
      <c r="I318" s="192" t="s">
        <v>24</v>
      </c>
      <c r="J318" s="193"/>
      <c r="K318" s="193"/>
      <c r="L318" s="193"/>
      <c r="M318" s="193"/>
      <c r="N318" s="192" t="s">
        <v>25</v>
      </c>
      <c r="O318" s="193"/>
      <c r="P318" s="193"/>
      <c r="Q318" s="193"/>
      <c r="R318" s="193"/>
    </row>
    <row r="319" spans="1:18" ht="12.75" customHeight="1" x14ac:dyDescent="0.2">
      <c r="A319" s="18"/>
      <c r="B319" s="17"/>
      <c r="C319" s="88"/>
      <c r="D319" s="79">
        <v>2016</v>
      </c>
      <c r="E319" s="80">
        <v>2017</v>
      </c>
      <c r="F319" s="80">
        <v>2018</v>
      </c>
      <c r="G319" s="81" t="s">
        <v>56</v>
      </c>
      <c r="H319" s="82" t="s">
        <v>67</v>
      </c>
      <c r="I319" s="79">
        <v>2016</v>
      </c>
      <c r="J319" s="80">
        <v>2017</v>
      </c>
      <c r="K319" s="80">
        <v>2018</v>
      </c>
      <c r="L319" s="81" t="s">
        <v>56</v>
      </c>
      <c r="M319" s="82" t="s">
        <v>67</v>
      </c>
      <c r="N319" s="97">
        <v>2016</v>
      </c>
      <c r="O319" s="89">
        <v>2017</v>
      </c>
      <c r="P319" s="89">
        <v>2018</v>
      </c>
      <c r="Q319" s="90" t="s">
        <v>56</v>
      </c>
      <c r="R319" s="91" t="s">
        <v>67</v>
      </c>
    </row>
    <row r="320" spans="1:18" ht="12.75" customHeight="1" x14ac:dyDescent="0.2">
      <c r="A320" s="18"/>
      <c r="B320" s="17"/>
      <c r="C320" s="92" t="s">
        <v>30</v>
      </c>
      <c r="D320" s="152">
        <v>24997</v>
      </c>
      <c r="E320" s="153">
        <v>25692</v>
      </c>
      <c r="F320" s="154">
        <v>23717</v>
      </c>
      <c r="G320" s="65">
        <f>E320/D320-1</f>
        <v>2.7803336400368028E-2</v>
      </c>
      <c r="H320" s="66">
        <f>F320/E320-1</f>
        <v>-7.6872178109917533E-2</v>
      </c>
      <c r="I320" s="161">
        <v>66200</v>
      </c>
      <c r="J320" s="162">
        <v>65038</v>
      </c>
      <c r="K320" s="154">
        <v>67423.673999999999</v>
      </c>
      <c r="L320" s="65">
        <f>J320/I320-1</f>
        <v>-1.7552870090634443E-2</v>
      </c>
      <c r="M320" s="66">
        <f>K320/J320-1</f>
        <v>3.6681232510224815E-2</v>
      </c>
      <c r="N320" s="136">
        <v>152531</v>
      </c>
      <c r="O320" s="137">
        <v>160526</v>
      </c>
      <c r="P320" s="137">
        <v>158287.08799999996</v>
      </c>
      <c r="Q320" s="65">
        <f>O320/N320-1</f>
        <v>5.2415574538946075E-2</v>
      </c>
      <c r="R320" s="66">
        <f>P320/O320-1</f>
        <v>-1.3947348093144019E-2</v>
      </c>
    </row>
    <row r="321" spans="1:18" ht="12.75" customHeight="1" x14ac:dyDescent="0.2">
      <c r="A321" s="18"/>
      <c r="B321" s="17"/>
      <c r="C321" s="93" t="s">
        <v>31</v>
      </c>
      <c r="D321" s="155"/>
      <c r="E321" s="156"/>
      <c r="F321" s="157"/>
      <c r="G321" s="34"/>
      <c r="H321" s="67"/>
      <c r="I321" s="155"/>
      <c r="J321" s="156"/>
      <c r="K321" s="157"/>
      <c r="L321" s="34"/>
      <c r="M321" s="67"/>
      <c r="N321" s="138"/>
      <c r="O321" s="139"/>
      <c r="P321" s="139"/>
      <c r="Q321" s="34"/>
      <c r="R321" s="67"/>
    </row>
    <row r="322" spans="1:18" ht="12.75" customHeight="1" x14ac:dyDescent="0.2">
      <c r="A322" s="18"/>
      <c r="B322" s="17"/>
      <c r="C322" s="94" t="s">
        <v>32</v>
      </c>
      <c r="D322" s="155">
        <v>6065</v>
      </c>
      <c r="E322" s="157">
        <v>6417</v>
      </c>
      <c r="F322" s="157">
        <v>5426</v>
      </c>
      <c r="G322" s="34">
        <f>E322/D322-1</f>
        <v>5.8037922506183115E-2</v>
      </c>
      <c r="H322" s="67">
        <f>F322/E322-1</f>
        <v>-0.15443353592021192</v>
      </c>
      <c r="I322" s="163">
        <v>24950</v>
      </c>
      <c r="J322" s="157">
        <v>23681</v>
      </c>
      <c r="K322" s="157">
        <v>26425</v>
      </c>
      <c r="L322" s="34">
        <f>J322/I322-1</f>
        <v>-5.086172344689377E-2</v>
      </c>
      <c r="M322" s="67">
        <f>K322/J322-1</f>
        <v>0.11587348507242101</v>
      </c>
      <c r="N322" s="138">
        <v>14621</v>
      </c>
      <c r="O322" s="139">
        <v>15003</v>
      </c>
      <c r="P322" s="139">
        <v>14869.986000000001</v>
      </c>
      <c r="Q322" s="34">
        <f>O322/N322-1</f>
        <v>2.612680391218114E-2</v>
      </c>
      <c r="R322" s="67">
        <f>P322/O322-1</f>
        <v>-8.8658268346329949E-3</v>
      </c>
    </row>
    <row r="323" spans="1:18" ht="12.75" customHeight="1" x14ac:dyDescent="0.2">
      <c r="A323" s="18"/>
      <c r="B323" s="17"/>
      <c r="C323" s="95" t="s">
        <v>33</v>
      </c>
      <c r="D323" s="155">
        <v>13732</v>
      </c>
      <c r="E323" s="157">
        <v>14016</v>
      </c>
      <c r="F323" s="157">
        <v>13807</v>
      </c>
      <c r="G323" s="34">
        <f t="shared" ref="G323:G333" si="55">E323/D323-1</f>
        <v>2.0681619574715926E-2</v>
      </c>
      <c r="H323" s="67">
        <f t="shared" ref="H323:H333" si="56">F323/E323-1</f>
        <v>-1.4911529680365243E-2</v>
      </c>
      <c r="I323" s="163">
        <v>22280</v>
      </c>
      <c r="J323" s="157">
        <v>21574</v>
      </c>
      <c r="K323" s="157">
        <v>21890</v>
      </c>
      <c r="L323" s="34">
        <f t="shared" ref="L323:L333" si="57">J323/I323-1</f>
        <v>-3.1687612208258553E-2</v>
      </c>
      <c r="M323" s="67">
        <f t="shared" ref="M323:M333" si="58">K323/J323-1</f>
        <v>1.4647260591452715E-2</v>
      </c>
      <c r="N323" s="138">
        <v>60524</v>
      </c>
      <c r="O323" s="139">
        <v>63008</v>
      </c>
      <c r="P323" s="139">
        <v>65801.154999999999</v>
      </c>
      <c r="Q323" s="34">
        <f t="shared" ref="Q323:Q333" si="59">O323/N323-1</f>
        <v>4.1041570286167506E-2</v>
      </c>
      <c r="R323" s="67">
        <f t="shared" ref="R323:R333" si="60">P323/O323-1</f>
        <v>4.4330164423565188E-2</v>
      </c>
    </row>
    <row r="324" spans="1:18" ht="12.75" customHeight="1" x14ac:dyDescent="0.2">
      <c r="A324" s="18"/>
      <c r="B324" s="17"/>
      <c r="C324" s="94" t="s">
        <v>41</v>
      </c>
      <c r="D324" s="155">
        <v>4549</v>
      </c>
      <c r="E324" s="157">
        <v>4620</v>
      </c>
      <c r="F324" s="157">
        <v>3838</v>
      </c>
      <c r="G324" s="34">
        <f t="shared" si="55"/>
        <v>1.5607825895801231E-2</v>
      </c>
      <c r="H324" s="67">
        <f t="shared" si="56"/>
        <v>-0.16926406926406923</v>
      </c>
      <c r="I324" s="163">
        <v>15634</v>
      </c>
      <c r="J324" s="157">
        <v>14610</v>
      </c>
      <c r="K324" s="157">
        <v>13158.673999999999</v>
      </c>
      <c r="L324" s="34">
        <f t="shared" si="57"/>
        <v>-6.5498272994754969E-2</v>
      </c>
      <c r="M324" s="67">
        <f t="shared" si="58"/>
        <v>-9.9337850787132198E-2</v>
      </c>
      <c r="N324" s="138">
        <v>61764</v>
      </c>
      <c r="O324" s="139">
        <v>64676</v>
      </c>
      <c r="P324" s="139">
        <v>60977.601999999992</v>
      </c>
      <c r="Q324" s="34">
        <f t="shared" si="59"/>
        <v>4.7147205491872235E-2</v>
      </c>
      <c r="R324" s="67">
        <f t="shared" si="60"/>
        <v>-5.7183468365390677E-2</v>
      </c>
    </row>
    <row r="325" spans="1:18" ht="12.75" customHeight="1" x14ac:dyDescent="0.2">
      <c r="A325" s="18"/>
      <c r="B325" s="17"/>
      <c r="C325" s="93" t="s">
        <v>66</v>
      </c>
      <c r="D325" s="155">
        <v>247</v>
      </c>
      <c r="E325" s="157">
        <v>299</v>
      </c>
      <c r="F325" s="157">
        <v>293</v>
      </c>
      <c r="G325" s="34">
        <f t="shared" si="55"/>
        <v>0.21052631578947367</v>
      </c>
      <c r="H325" s="67">
        <f t="shared" si="56"/>
        <v>-2.006688963210701E-2</v>
      </c>
      <c r="I325" s="163">
        <v>0</v>
      </c>
      <c r="J325" s="157">
        <v>0</v>
      </c>
      <c r="K325" s="157">
        <v>0</v>
      </c>
      <c r="L325" s="34"/>
      <c r="M325" s="67"/>
      <c r="N325" s="138">
        <v>119</v>
      </c>
      <c r="O325" s="139">
        <v>25</v>
      </c>
      <c r="P325" s="139">
        <v>0</v>
      </c>
      <c r="Q325" s="34">
        <f t="shared" si="59"/>
        <v>-0.78991596638655459</v>
      </c>
      <c r="R325" s="67">
        <f t="shared" si="60"/>
        <v>-1</v>
      </c>
    </row>
    <row r="326" spans="1:18" ht="12.75" customHeight="1" x14ac:dyDescent="0.2">
      <c r="A326" s="23"/>
      <c r="B326" s="17"/>
      <c r="C326" s="94" t="s">
        <v>42</v>
      </c>
      <c r="D326" s="155">
        <v>6</v>
      </c>
      <c r="E326" s="157">
        <v>6</v>
      </c>
      <c r="F326" s="157">
        <v>5</v>
      </c>
      <c r="G326" s="34">
        <f t="shared" si="55"/>
        <v>0</v>
      </c>
      <c r="H326" s="67">
        <f t="shared" si="56"/>
        <v>-0.16666666666666663</v>
      </c>
      <c r="I326" s="163">
        <v>3068</v>
      </c>
      <c r="J326" s="157">
        <v>4795</v>
      </c>
      <c r="K326" s="157">
        <v>5861</v>
      </c>
      <c r="L326" s="34">
        <f t="shared" si="57"/>
        <v>0.56290743155149925</v>
      </c>
      <c r="M326" s="67">
        <f t="shared" si="58"/>
        <v>0.22231491136600634</v>
      </c>
      <c r="N326" s="138">
        <v>15479</v>
      </c>
      <c r="O326" s="139">
        <v>17609</v>
      </c>
      <c r="P326" s="139">
        <v>16638.345000000001</v>
      </c>
      <c r="Q326" s="34">
        <f t="shared" si="59"/>
        <v>0.1376057884876285</v>
      </c>
      <c r="R326" s="67">
        <f t="shared" si="60"/>
        <v>-5.5122664546538691E-2</v>
      </c>
    </row>
    <row r="327" spans="1:18" ht="12.75" customHeight="1" x14ac:dyDescent="0.2">
      <c r="A327" s="18"/>
      <c r="B327" s="17"/>
      <c r="C327" s="94" t="s">
        <v>39</v>
      </c>
      <c r="D327" s="155">
        <v>533</v>
      </c>
      <c r="E327" s="157">
        <v>506</v>
      </c>
      <c r="F327" s="157">
        <v>586</v>
      </c>
      <c r="G327" s="34">
        <f t="shared" si="55"/>
        <v>-5.0656660412757959E-2</v>
      </c>
      <c r="H327" s="67">
        <f t="shared" si="56"/>
        <v>0.15810276679841895</v>
      </c>
      <c r="I327" s="163">
        <v>19</v>
      </c>
      <c r="J327" s="157">
        <v>43</v>
      </c>
      <c r="K327" s="157">
        <v>89</v>
      </c>
      <c r="L327" s="34">
        <f t="shared" si="57"/>
        <v>1.263157894736842</v>
      </c>
      <c r="M327" s="67">
        <f t="shared" si="58"/>
        <v>1.0697674418604652</v>
      </c>
      <c r="N327" s="138">
        <v>143</v>
      </c>
      <c r="O327" s="139">
        <v>230</v>
      </c>
      <c r="P327" s="139">
        <v>0</v>
      </c>
      <c r="Q327" s="34">
        <f t="shared" si="59"/>
        <v>0.60839160839160833</v>
      </c>
      <c r="R327" s="67">
        <f t="shared" si="60"/>
        <v>-1</v>
      </c>
    </row>
    <row r="328" spans="1:18" ht="12.75" customHeight="1" x14ac:dyDescent="0.2">
      <c r="A328" s="18"/>
      <c r="B328" s="17"/>
      <c r="C328" s="94" t="s">
        <v>40</v>
      </c>
      <c r="D328" s="155">
        <v>0</v>
      </c>
      <c r="E328" s="157">
        <v>0</v>
      </c>
      <c r="F328" s="157">
        <v>0</v>
      </c>
      <c r="G328" s="34"/>
      <c r="H328" s="67"/>
      <c r="I328" s="163">
        <v>0</v>
      </c>
      <c r="J328" s="157">
        <v>0</v>
      </c>
      <c r="K328" s="157">
        <v>0</v>
      </c>
      <c r="L328" s="34"/>
      <c r="M328" s="67"/>
      <c r="N328" s="138">
        <v>0</v>
      </c>
      <c r="O328" s="139">
        <v>0</v>
      </c>
      <c r="P328" s="139">
        <v>0</v>
      </c>
      <c r="Q328" s="34"/>
      <c r="R328" s="67"/>
    </row>
    <row r="329" spans="1:18" ht="12.75" customHeight="1" x14ac:dyDescent="0.2">
      <c r="B329" s="17"/>
      <c r="C329" s="94" t="s">
        <v>43</v>
      </c>
      <c r="D329" s="155">
        <v>112</v>
      </c>
      <c r="E329" s="157">
        <v>127</v>
      </c>
      <c r="F329" s="157">
        <v>55</v>
      </c>
      <c r="G329" s="34">
        <f t="shared" si="55"/>
        <v>0.1339285714285714</v>
      </c>
      <c r="H329" s="67">
        <f t="shared" si="56"/>
        <v>-0.56692913385826771</v>
      </c>
      <c r="I329" s="163">
        <v>249</v>
      </c>
      <c r="J329" s="157">
        <v>335</v>
      </c>
      <c r="K329" s="157">
        <v>0</v>
      </c>
      <c r="L329" s="34">
        <f t="shared" si="57"/>
        <v>0.34538152610441775</v>
      </c>
      <c r="M329" s="67">
        <f t="shared" si="58"/>
        <v>-1</v>
      </c>
      <c r="N329" s="138">
        <v>0</v>
      </c>
      <c r="O329" s="139">
        <v>0</v>
      </c>
      <c r="P329" s="139">
        <v>0</v>
      </c>
      <c r="Q329" s="34"/>
      <c r="R329" s="67"/>
    </row>
    <row r="330" spans="1:18" ht="12.75" customHeight="1" x14ac:dyDescent="0.2">
      <c r="B330" s="17"/>
      <c r="C330" s="94" t="s">
        <v>34</v>
      </c>
      <c r="D330" s="155">
        <v>13249</v>
      </c>
      <c r="E330" s="157">
        <v>15563</v>
      </c>
      <c r="F330" s="157">
        <v>12427</v>
      </c>
      <c r="G330" s="34">
        <f t="shared" si="55"/>
        <v>0.17465469092006947</v>
      </c>
      <c r="H330" s="67">
        <f t="shared" si="56"/>
        <v>-0.20150356615048515</v>
      </c>
      <c r="I330" s="163">
        <v>22110</v>
      </c>
      <c r="J330" s="157">
        <v>22204</v>
      </c>
      <c r="K330" s="157">
        <v>22548</v>
      </c>
      <c r="L330" s="34">
        <f t="shared" si="57"/>
        <v>4.2514699231117614E-3</v>
      </c>
      <c r="M330" s="67">
        <f t="shared" si="58"/>
        <v>1.5492704017294079E-2</v>
      </c>
      <c r="N330" s="138">
        <v>14287</v>
      </c>
      <c r="O330" s="139">
        <v>11896</v>
      </c>
      <c r="P330" s="139">
        <v>14441.814999999999</v>
      </c>
      <c r="Q330" s="34">
        <f t="shared" si="59"/>
        <v>-0.167354938055575</v>
      </c>
      <c r="R330" s="67">
        <f t="shared" si="60"/>
        <v>0.21400596839273689</v>
      </c>
    </row>
    <row r="331" spans="1:18" ht="12.75" customHeight="1" x14ac:dyDescent="0.2">
      <c r="B331" s="17"/>
      <c r="C331" s="94" t="s">
        <v>35</v>
      </c>
      <c r="D331" s="155">
        <v>10598</v>
      </c>
      <c r="E331" s="157">
        <v>12535</v>
      </c>
      <c r="F331" s="157">
        <v>8746</v>
      </c>
      <c r="G331" s="34">
        <f t="shared" si="55"/>
        <v>0.18277033402528775</v>
      </c>
      <c r="H331" s="67">
        <f t="shared" si="56"/>
        <v>-0.30227363382528916</v>
      </c>
      <c r="I331" s="163">
        <v>3159</v>
      </c>
      <c r="J331" s="157">
        <v>1779</v>
      </c>
      <c r="K331" s="157">
        <v>2611</v>
      </c>
      <c r="L331" s="34">
        <f t="shared" si="57"/>
        <v>-0.43684710351377021</v>
      </c>
      <c r="M331" s="67">
        <f t="shared" si="58"/>
        <v>0.46767847105115234</v>
      </c>
      <c r="N331" s="138">
        <v>26022</v>
      </c>
      <c r="O331" s="139">
        <v>30888</v>
      </c>
      <c r="P331" s="139">
        <v>31671.102999999999</v>
      </c>
      <c r="Q331" s="34">
        <f t="shared" si="59"/>
        <v>0.18699561909153783</v>
      </c>
      <c r="R331" s="67">
        <f t="shared" si="60"/>
        <v>2.5352984977984994E-2</v>
      </c>
    </row>
    <row r="332" spans="1:18" ht="12.75" customHeight="1" x14ac:dyDescent="0.2">
      <c r="A332" s="28"/>
      <c r="B332" s="17"/>
      <c r="C332" s="94" t="s">
        <v>36</v>
      </c>
      <c r="D332" s="155">
        <v>334</v>
      </c>
      <c r="E332" s="157">
        <v>418</v>
      </c>
      <c r="F332" s="157">
        <v>401</v>
      </c>
      <c r="G332" s="34">
        <f t="shared" si="55"/>
        <v>0.25149700598802394</v>
      </c>
      <c r="H332" s="67">
        <f t="shared" si="56"/>
        <v>-4.0669856459330189E-2</v>
      </c>
      <c r="I332" s="163">
        <v>0</v>
      </c>
      <c r="J332" s="157">
        <v>0</v>
      </c>
      <c r="K332" s="157">
        <v>0</v>
      </c>
      <c r="L332" s="34"/>
      <c r="M332" s="67"/>
      <c r="N332" s="138">
        <v>170</v>
      </c>
      <c r="O332" s="139">
        <v>36</v>
      </c>
      <c r="P332" s="139">
        <v>56.300999999999995</v>
      </c>
      <c r="Q332" s="34">
        <f t="shared" si="59"/>
        <v>-0.78823529411764703</v>
      </c>
      <c r="R332" s="67">
        <f t="shared" si="60"/>
        <v>0.56391666666666662</v>
      </c>
    </row>
    <row r="333" spans="1:18" ht="12.75" customHeight="1" x14ac:dyDescent="0.2">
      <c r="A333" s="28"/>
      <c r="B333" s="17"/>
      <c r="C333" s="96" t="s">
        <v>37</v>
      </c>
      <c r="D333" s="158">
        <v>27314</v>
      </c>
      <c r="E333" s="159">
        <v>28302</v>
      </c>
      <c r="F333" s="160">
        <v>26997</v>
      </c>
      <c r="G333" s="35">
        <f t="shared" si="55"/>
        <v>3.6171926484586558E-2</v>
      </c>
      <c r="H333" s="68">
        <f t="shared" si="56"/>
        <v>-4.6109815560737788E-2</v>
      </c>
      <c r="I333" s="158">
        <v>85151</v>
      </c>
      <c r="J333" s="159">
        <v>85463</v>
      </c>
      <c r="K333" s="160">
        <v>87360.673999999999</v>
      </c>
      <c r="L333" s="35">
        <f t="shared" si="57"/>
        <v>3.6640791065283285E-3</v>
      </c>
      <c r="M333" s="68">
        <f t="shared" si="58"/>
        <v>2.2204626563542051E-2</v>
      </c>
      <c r="N333" s="140">
        <v>140626</v>
      </c>
      <c r="O333" s="141">
        <v>141498</v>
      </c>
      <c r="P333" s="141">
        <v>141001.49899999995</v>
      </c>
      <c r="Q333" s="35">
        <f t="shared" si="59"/>
        <v>6.2008447939925215E-3</v>
      </c>
      <c r="R333" s="68">
        <f t="shared" si="60"/>
        <v>-3.5088905850262364E-3</v>
      </c>
    </row>
    <row r="334" spans="1:18" ht="12.75" customHeight="1" x14ac:dyDescent="0.2">
      <c r="A334" s="28"/>
      <c r="B334" s="17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 ht="12.75" customHeight="1" x14ac:dyDescent="0.2">
      <c r="B335" s="17"/>
      <c r="C335" s="101"/>
      <c r="D335" s="201" t="s">
        <v>38</v>
      </c>
      <c r="E335" s="202"/>
      <c r="F335" s="202"/>
      <c r="G335" s="202"/>
      <c r="H335" s="202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</row>
    <row r="336" spans="1:18" ht="12.75" customHeight="1" x14ac:dyDescent="0.2">
      <c r="A336" s="18"/>
      <c r="B336" s="17"/>
      <c r="C336" s="86"/>
      <c r="D336" s="204" t="s">
        <v>23</v>
      </c>
      <c r="E336" s="205"/>
      <c r="F336" s="205"/>
      <c r="G336" s="205"/>
      <c r="H336" s="205"/>
      <c r="I336" s="204" t="s">
        <v>24</v>
      </c>
      <c r="J336" s="205"/>
      <c r="K336" s="205"/>
      <c r="L336" s="205"/>
      <c r="M336" s="205"/>
      <c r="N336" s="204" t="s">
        <v>25</v>
      </c>
      <c r="O336" s="205"/>
      <c r="P336" s="205"/>
      <c r="Q336" s="205"/>
      <c r="R336" s="205"/>
    </row>
    <row r="337" spans="1:18" ht="12.75" customHeight="1" x14ac:dyDescent="0.2">
      <c r="A337" s="23"/>
      <c r="B337" s="17"/>
      <c r="C337" s="88"/>
      <c r="D337" s="79">
        <v>2016</v>
      </c>
      <c r="E337" s="80">
        <v>2017</v>
      </c>
      <c r="F337" s="80">
        <v>2018</v>
      </c>
      <c r="G337" s="114"/>
      <c r="H337" s="91"/>
      <c r="I337" s="79">
        <v>2016</v>
      </c>
      <c r="J337" s="80">
        <v>2017</v>
      </c>
      <c r="K337" s="80">
        <v>2018</v>
      </c>
      <c r="L337" s="114"/>
      <c r="M337" s="91"/>
      <c r="N337" s="79">
        <v>2016</v>
      </c>
      <c r="O337" s="80">
        <v>2017</v>
      </c>
      <c r="P337" s="80">
        <v>2018</v>
      </c>
      <c r="Q337" s="114"/>
      <c r="R337" s="91"/>
    </row>
    <row r="338" spans="1:18" ht="12.75" customHeight="1" x14ac:dyDescent="0.2">
      <c r="B338" s="17"/>
      <c r="C338" s="92" t="s">
        <v>32</v>
      </c>
      <c r="D338" s="98">
        <f>D322/D320*100</f>
        <v>24.262911549385926</v>
      </c>
      <c r="E338" s="83">
        <f>E322/E320*100</f>
        <v>24.976646426903315</v>
      </c>
      <c r="F338" s="83">
        <f>F322/F320*100</f>
        <v>22.878104313361725</v>
      </c>
      <c r="G338" s="115"/>
      <c r="H338" s="116"/>
      <c r="I338" s="98">
        <f>I322/I320*100</f>
        <v>37.688821752265859</v>
      </c>
      <c r="J338" s="83">
        <f>J322/J320*100</f>
        <v>36.411021249115898</v>
      </c>
      <c r="K338" s="83">
        <f>K322/K320*100</f>
        <v>39.192465245960939</v>
      </c>
      <c r="L338" s="115"/>
      <c r="M338" s="116"/>
      <c r="N338" s="98">
        <f>N322/N320*100</f>
        <v>9.5855924369472429</v>
      </c>
      <c r="O338" s="83">
        <f>O322/O320*100</f>
        <v>9.3461495334089175</v>
      </c>
      <c r="P338" s="83">
        <f>P322/P320*100</f>
        <v>9.3943139569286949</v>
      </c>
      <c r="Q338" s="115"/>
      <c r="R338" s="116"/>
    </row>
    <row r="339" spans="1:18" ht="12.75" customHeight="1" x14ac:dyDescent="0.2">
      <c r="B339" s="17"/>
      <c r="C339" s="94" t="s">
        <v>33</v>
      </c>
      <c r="D339" s="99">
        <f>D323/D320*100</f>
        <v>54.934592151058126</v>
      </c>
      <c r="E339" s="57">
        <f>E323/E320*100</f>
        <v>54.553946753853346</v>
      </c>
      <c r="F339" s="57">
        <f>F323/F320*100</f>
        <v>58.215625922334191</v>
      </c>
      <c r="G339" s="117"/>
      <c r="H339" s="118"/>
      <c r="I339" s="99">
        <f>I323/I320*100</f>
        <v>33.655589123867067</v>
      </c>
      <c r="J339" s="57">
        <f>J323/J320*100</f>
        <v>33.171376733601896</v>
      </c>
      <c r="K339" s="57">
        <f>K323/K320*100</f>
        <v>32.46634112522554</v>
      </c>
      <c r="L339" s="117"/>
      <c r="M339" s="118"/>
      <c r="N339" s="99">
        <f>N323/N320*100</f>
        <v>39.679802794186095</v>
      </c>
      <c r="O339" s="57">
        <f>O323/O320*100</f>
        <v>39.250962460909761</v>
      </c>
      <c r="P339" s="57">
        <f>P323/P320*100</f>
        <v>41.570766024832054</v>
      </c>
      <c r="Q339" s="117"/>
      <c r="R339" s="118"/>
    </row>
    <row r="340" spans="1:18" ht="12.75" customHeight="1" x14ac:dyDescent="0.2">
      <c r="B340" s="17"/>
      <c r="C340" s="94" t="s">
        <v>41</v>
      </c>
      <c r="D340" s="99">
        <f>D324/D320*100</f>
        <v>18.198183782053849</v>
      </c>
      <c r="E340" s="57">
        <f>E324/E320*100</f>
        <v>17.982251284446519</v>
      </c>
      <c r="F340" s="57">
        <f>F324/F320*100</f>
        <v>16.182485137243326</v>
      </c>
      <c r="G340" s="117"/>
      <c r="H340" s="118"/>
      <c r="I340" s="99">
        <f>I324/I320*100</f>
        <v>23.61631419939577</v>
      </c>
      <c r="J340" s="57">
        <f>J324/J320*100</f>
        <v>22.463790399458777</v>
      </c>
      <c r="K340" s="57">
        <f>K324/K320*100</f>
        <v>19.516400129722982</v>
      </c>
      <c r="L340" s="117"/>
      <c r="M340" s="118"/>
      <c r="N340" s="99">
        <f>N324/N320*100</f>
        <v>40.492752292976505</v>
      </c>
      <c r="O340" s="57">
        <f>O324/O320*100</f>
        <v>40.290046472222571</v>
      </c>
      <c r="P340" s="57">
        <f>P324/P320*100</f>
        <v>38.523421442941711</v>
      </c>
      <c r="Q340" s="117"/>
      <c r="R340" s="118"/>
    </row>
    <row r="341" spans="1:18" ht="12.75" customHeight="1" x14ac:dyDescent="0.2">
      <c r="B341" s="17"/>
      <c r="C341" s="94" t="s">
        <v>42</v>
      </c>
      <c r="D341" s="99">
        <f>D326/D320*100</f>
        <v>2.4002880345641478E-2</v>
      </c>
      <c r="E341" s="57">
        <f>E326/E320*100</f>
        <v>2.3353573096683792E-2</v>
      </c>
      <c r="F341" s="57">
        <f>F326/F320*100</f>
        <v>2.1081924358055403E-2</v>
      </c>
      <c r="G341" s="117"/>
      <c r="H341" s="118"/>
      <c r="I341" s="99">
        <f>I326/I320*100</f>
        <v>4.6344410876132933</v>
      </c>
      <c r="J341" s="57">
        <f>J326/J320*100</f>
        <v>7.3726129339770603</v>
      </c>
      <c r="K341" s="57">
        <f>K326/K320*100</f>
        <v>8.6927923862470031</v>
      </c>
      <c r="L341" s="117"/>
      <c r="M341" s="118"/>
      <c r="N341" s="99">
        <f>N326/N320*100</f>
        <v>10.148101041755446</v>
      </c>
      <c r="O341" s="57">
        <f>O326/O320*100</f>
        <v>10.969562563073895</v>
      </c>
      <c r="P341" s="57">
        <f>P326/P320*100</f>
        <v>10.511498575297566</v>
      </c>
      <c r="Q341" s="117"/>
      <c r="R341" s="118"/>
    </row>
    <row r="342" spans="1:18" ht="12.75" customHeight="1" x14ac:dyDescent="0.2">
      <c r="B342" s="17"/>
      <c r="C342" s="94" t="s">
        <v>39</v>
      </c>
      <c r="D342" s="99">
        <f>D327/D320*100</f>
        <v>2.1322558707044843</v>
      </c>
      <c r="E342" s="57">
        <f>E327/E320*100</f>
        <v>1.9694846644869999</v>
      </c>
      <c r="F342" s="57">
        <f>F327/F320*100</f>
        <v>2.4708015347640933</v>
      </c>
      <c r="G342" s="117"/>
      <c r="H342" s="118"/>
      <c r="I342" s="99">
        <f>I327/I320*100</f>
        <v>2.8700906344410877E-2</v>
      </c>
      <c r="J342" s="57">
        <f>J327/J320*100</f>
        <v>6.611519419416341E-2</v>
      </c>
      <c r="K342" s="57">
        <f>K327/K320*100</f>
        <v>0.13200111284353919</v>
      </c>
      <c r="L342" s="117"/>
      <c r="M342" s="118"/>
      <c r="N342" s="99">
        <f>N327/N320*100</f>
        <v>9.3751434134700495E-2</v>
      </c>
      <c r="O342" s="57">
        <f>O327/O320*100</f>
        <v>0.14327897038485976</v>
      </c>
      <c r="P342" s="57">
        <f>P327/P320*100</f>
        <v>0</v>
      </c>
      <c r="Q342" s="117"/>
      <c r="R342" s="118"/>
    </row>
    <row r="343" spans="1:18" ht="12.75" customHeight="1" x14ac:dyDescent="0.2">
      <c r="B343" s="17"/>
      <c r="C343" s="94" t="s">
        <v>40</v>
      </c>
      <c r="D343" s="99">
        <f>D328/D320*100</f>
        <v>0</v>
      </c>
      <c r="E343" s="57">
        <f>E328/E320*100</f>
        <v>0</v>
      </c>
      <c r="F343" s="57">
        <f>F328/F320*100</f>
        <v>0</v>
      </c>
      <c r="G343" s="117"/>
      <c r="H343" s="118"/>
      <c r="I343" s="99">
        <f>I328/I320*100</f>
        <v>0</v>
      </c>
      <c r="J343" s="57">
        <f>J328/J320*100</f>
        <v>0</v>
      </c>
      <c r="K343" s="57">
        <f>K328/K320*100</f>
        <v>0</v>
      </c>
      <c r="L343" s="117"/>
      <c r="M343" s="118"/>
      <c r="N343" s="99">
        <f>N328/N320*100</f>
        <v>0</v>
      </c>
      <c r="O343" s="57">
        <f>O328/O320*100</f>
        <v>0</v>
      </c>
      <c r="P343" s="57">
        <f>P328/P320*100</f>
        <v>0</v>
      </c>
      <c r="Q343" s="117"/>
      <c r="R343" s="118"/>
    </row>
    <row r="344" spans="1:18" ht="12.75" customHeight="1" x14ac:dyDescent="0.2">
      <c r="B344" s="17"/>
      <c r="C344" s="96" t="s">
        <v>43</v>
      </c>
      <c r="D344" s="100">
        <f>D329/D320*100</f>
        <v>0.44805376645197426</v>
      </c>
      <c r="E344" s="58">
        <f>E329/E320*100</f>
        <v>0.49431729721314033</v>
      </c>
      <c r="F344" s="59">
        <f>F329/F320*100</f>
        <v>0.23190116793860943</v>
      </c>
      <c r="G344" s="119"/>
      <c r="H344" s="120"/>
      <c r="I344" s="100">
        <f>I329/I320*100</f>
        <v>0.37613293051359514</v>
      </c>
      <c r="J344" s="58">
        <f>J329/J320*100</f>
        <v>0.51508348965220341</v>
      </c>
      <c r="K344" s="59">
        <f>K329/K320*100</f>
        <v>0</v>
      </c>
      <c r="L344" s="119"/>
      <c r="M344" s="120"/>
      <c r="N344" s="100">
        <f>N329/N320*100</f>
        <v>0</v>
      </c>
      <c r="O344" s="58">
        <f>O329/O320*100</f>
        <v>0</v>
      </c>
      <c r="P344" s="59">
        <f>P329/P320*100</f>
        <v>0</v>
      </c>
      <c r="Q344" s="119"/>
      <c r="R344" s="120"/>
    </row>
    <row r="345" spans="1:18" ht="15" customHeight="1" x14ac:dyDescent="0.2">
      <c r="A345" s="18"/>
      <c r="B345" s="17"/>
      <c r="C345" s="27" t="s">
        <v>68</v>
      </c>
      <c r="D345" s="20"/>
      <c r="E345" s="20"/>
      <c r="F345" s="20"/>
      <c r="G345" s="30"/>
      <c r="H345" s="30"/>
      <c r="I345" s="36"/>
      <c r="J345" s="36"/>
      <c r="K345" s="36"/>
      <c r="L345" s="30"/>
      <c r="M345" s="30"/>
    </row>
    <row r="346" spans="1:18" ht="15" customHeight="1" x14ac:dyDescent="0.2">
      <c r="A346" s="18"/>
      <c r="B346" s="17"/>
      <c r="C346" s="27" t="s">
        <v>69</v>
      </c>
      <c r="D346" s="20"/>
      <c r="E346" s="20"/>
      <c r="F346" s="20"/>
      <c r="G346" s="30"/>
      <c r="H346" s="30"/>
      <c r="I346" s="36"/>
      <c r="J346" s="36"/>
      <c r="K346" s="36"/>
      <c r="L346" s="30"/>
      <c r="M346" s="30"/>
    </row>
    <row r="347" spans="1:18" ht="15" customHeight="1" x14ac:dyDescent="0.2">
      <c r="A347" s="18"/>
      <c r="B347" s="17"/>
      <c r="C347" s="103" t="s">
        <v>70</v>
      </c>
      <c r="D347" s="20"/>
      <c r="E347" s="20"/>
      <c r="F347" s="20"/>
      <c r="G347" s="30"/>
      <c r="H347" s="30"/>
      <c r="I347" s="36"/>
      <c r="J347" s="36"/>
      <c r="K347" s="36"/>
      <c r="L347" s="30"/>
      <c r="M347" s="30"/>
    </row>
    <row r="348" spans="1:18" ht="12.75" customHeight="1" x14ac:dyDescent="0.2">
      <c r="A348" s="18"/>
      <c r="B348" s="17"/>
      <c r="C348" s="27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1:18" ht="15.75" x14ac:dyDescent="0.25">
      <c r="A349" s="18"/>
      <c r="B349" s="17"/>
      <c r="C349" s="104" t="s">
        <v>95</v>
      </c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1:18" ht="12.75" customHeight="1" x14ac:dyDescent="0.2">
      <c r="A350" s="18"/>
      <c r="B350" s="17"/>
      <c r="C350" s="105" t="s">
        <v>61</v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1:18" ht="12.75" customHeight="1" x14ac:dyDescent="0.2">
      <c r="A351" s="18"/>
      <c r="B351" s="17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8" ht="12.75" customHeight="1" x14ac:dyDescent="0.2">
      <c r="A352" s="18"/>
      <c r="B352" s="17"/>
      <c r="C352" s="87"/>
      <c r="D352" s="192" t="s">
        <v>26</v>
      </c>
      <c r="E352" s="193"/>
      <c r="F352" s="193"/>
      <c r="G352" s="193"/>
      <c r="H352" s="193"/>
      <c r="I352" s="192" t="s">
        <v>27</v>
      </c>
      <c r="J352" s="193"/>
      <c r="K352" s="193"/>
      <c r="L352" s="193"/>
      <c r="M352" s="193"/>
      <c r="N352" s="192" t="s">
        <v>71</v>
      </c>
      <c r="O352" s="193"/>
      <c r="P352" s="193"/>
      <c r="Q352" s="193"/>
      <c r="R352" s="193"/>
    </row>
    <row r="353" spans="1:18" ht="12.75" customHeight="1" x14ac:dyDescent="0.2">
      <c r="A353" s="18"/>
      <c r="B353" s="17"/>
      <c r="C353" s="88"/>
      <c r="D353" s="79">
        <v>2016</v>
      </c>
      <c r="E353" s="80">
        <v>2017</v>
      </c>
      <c r="F353" s="123">
        <v>2018</v>
      </c>
      <c r="G353" s="81" t="s">
        <v>56</v>
      </c>
      <c r="H353" s="82" t="s">
        <v>67</v>
      </c>
      <c r="I353" s="79">
        <v>2016</v>
      </c>
      <c r="J353" s="80">
        <v>2017</v>
      </c>
      <c r="K353" s="80">
        <v>2018</v>
      </c>
      <c r="L353" s="81" t="s">
        <v>56</v>
      </c>
      <c r="M353" s="82" t="s">
        <v>67</v>
      </c>
      <c r="N353" s="125">
        <v>2016</v>
      </c>
      <c r="O353" s="126">
        <v>2017</v>
      </c>
      <c r="P353" s="126">
        <v>2018</v>
      </c>
      <c r="Q353" s="90" t="s">
        <v>56</v>
      </c>
      <c r="R353" s="91" t="s">
        <v>67</v>
      </c>
    </row>
    <row r="354" spans="1:18" ht="12.75" customHeight="1" x14ac:dyDescent="0.2">
      <c r="A354" s="18"/>
      <c r="B354" s="17"/>
      <c r="C354" s="92" t="s">
        <v>30</v>
      </c>
      <c r="D354" s="136">
        <v>324274.43400000001</v>
      </c>
      <c r="E354" s="164">
        <v>323439.53600000002</v>
      </c>
      <c r="F354" s="165">
        <v>317375.62899999996</v>
      </c>
      <c r="G354" s="121">
        <f>E354/D354-1</f>
        <v>-2.5746648901713298E-3</v>
      </c>
      <c r="H354" s="66">
        <f>F354/E354-1</f>
        <v>-1.8748193479971031E-2</v>
      </c>
      <c r="I354" s="136">
        <v>149067</v>
      </c>
      <c r="J354" s="137">
        <v>148642</v>
      </c>
      <c r="K354" s="137">
        <v>146845.18699999998</v>
      </c>
      <c r="L354" s="65">
        <f>J354/I354-1</f>
        <v>-2.851066969886018E-3</v>
      </c>
      <c r="M354" s="66">
        <f>K354/J354-1</f>
        <v>-1.2088191762758993E-2</v>
      </c>
      <c r="N354" s="168">
        <v>3023</v>
      </c>
      <c r="O354" s="169">
        <v>2363.8000000000002</v>
      </c>
      <c r="P354" s="165">
        <v>3743</v>
      </c>
      <c r="Q354" s="121">
        <f>O354/N354-1</f>
        <v>-0.21806152828316239</v>
      </c>
      <c r="R354" s="66">
        <f>P354/O354-1</f>
        <v>0.58346729841780176</v>
      </c>
    </row>
    <row r="355" spans="1:18" ht="12.75" customHeight="1" x14ac:dyDescent="0.2">
      <c r="A355" s="18"/>
      <c r="B355" s="17"/>
      <c r="C355" s="93" t="s">
        <v>31</v>
      </c>
      <c r="D355" s="138"/>
      <c r="E355" s="139"/>
      <c r="F355" s="166"/>
      <c r="G355" s="122"/>
      <c r="H355" s="67"/>
      <c r="I355" s="138"/>
      <c r="J355" s="139"/>
      <c r="K355" s="139"/>
      <c r="L355" s="34"/>
      <c r="M355" s="67"/>
      <c r="N355" s="170"/>
      <c r="O355" s="171"/>
      <c r="P355" s="172"/>
      <c r="Q355" s="122"/>
      <c r="R355" s="67"/>
    </row>
    <row r="356" spans="1:18" ht="12.75" customHeight="1" x14ac:dyDescent="0.2">
      <c r="A356" s="18"/>
      <c r="B356" s="17"/>
      <c r="C356" s="94" t="s">
        <v>32</v>
      </c>
      <c r="D356" s="138">
        <v>203165.18799999999</v>
      </c>
      <c r="E356" s="139">
        <v>189296.52799999999</v>
      </c>
      <c r="F356" s="139">
        <v>180837.905</v>
      </c>
      <c r="G356" s="34">
        <f>E356/D356-1</f>
        <v>-6.8262974265059673E-2</v>
      </c>
      <c r="H356" s="67">
        <f>F356/E356-1</f>
        <v>-4.4684512121638043E-2</v>
      </c>
      <c r="I356" s="138">
        <v>3212</v>
      </c>
      <c r="J356" s="139">
        <v>3233</v>
      </c>
      <c r="K356" s="139">
        <v>3457.28</v>
      </c>
      <c r="L356" s="34">
        <f>J356/I356-1</f>
        <v>6.5379825653797408E-3</v>
      </c>
      <c r="M356" s="67">
        <f>K356/J356-1</f>
        <v>6.9372100216517296E-2</v>
      </c>
      <c r="N356" s="170">
        <v>1216</v>
      </c>
      <c r="O356" s="171">
        <v>1265</v>
      </c>
      <c r="P356" s="172">
        <v>1444</v>
      </c>
      <c r="Q356" s="122">
        <f>O356/N356-1</f>
        <v>4.0296052631578982E-2</v>
      </c>
      <c r="R356" s="67">
        <f>P356/O356-1</f>
        <v>0.14150197628458505</v>
      </c>
    </row>
    <row r="357" spans="1:18" ht="12.75" customHeight="1" x14ac:dyDescent="0.2">
      <c r="B357" s="17"/>
      <c r="C357" s="95" t="s">
        <v>33</v>
      </c>
      <c r="D357" s="138">
        <v>65149.08</v>
      </c>
      <c r="E357" s="139">
        <v>63886.86</v>
      </c>
      <c r="F357" s="139">
        <v>59097.753000000004</v>
      </c>
      <c r="G357" s="34">
        <f t="shared" ref="G357:G367" si="61">E357/D357-1</f>
        <v>-1.9374333451830816E-2</v>
      </c>
      <c r="H357" s="67">
        <f t="shared" ref="H357:H367" si="62">F357/E357-1</f>
        <v>-7.49623161945977E-2</v>
      </c>
      <c r="I357" s="138">
        <v>0</v>
      </c>
      <c r="J357" s="139">
        <v>0</v>
      </c>
      <c r="K357" s="139">
        <v>0</v>
      </c>
      <c r="L357" s="34"/>
      <c r="M357" s="67"/>
      <c r="N357" s="170">
        <v>0</v>
      </c>
      <c r="O357" s="171">
        <v>0</v>
      </c>
      <c r="P357" s="172">
        <v>0</v>
      </c>
      <c r="Q357" s="122"/>
      <c r="R357" s="67"/>
    </row>
    <row r="358" spans="1:18" ht="12.75" customHeight="1" x14ac:dyDescent="0.2">
      <c r="B358" s="17"/>
      <c r="C358" s="94" t="s">
        <v>41</v>
      </c>
      <c r="D358" s="138">
        <v>8286.51</v>
      </c>
      <c r="E358" s="139">
        <v>8723.43</v>
      </c>
      <c r="F358" s="139">
        <v>7678.6590000000006</v>
      </c>
      <c r="G358" s="34">
        <f t="shared" si="61"/>
        <v>5.2726660560356464E-2</v>
      </c>
      <c r="H358" s="67">
        <f t="shared" si="62"/>
        <v>-0.11976607825133001</v>
      </c>
      <c r="I358" s="138">
        <v>143442</v>
      </c>
      <c r="J358" s="139">
        <v>142276</v>
      </c>
      <c r="K358" s="139">
        <v>139512.02600000001</v>
      </c>
      <c r="L358" s="34">
        <f t="shared" ref="L358:L367" si="63">J358/I358-1</f>
        <v>-8.1287210161598011E-3</v>
      </c>
      <c r="M358" s="67">
        <f t="shared" ref="M358:M367" si="64">K358/J358-1</f>
        <v>-1.9426846411200627E-2</v>
      </c>
      <c r="N358" s="170">
        <v>1807</v>
      </c>
      <c r="O358" s="171">
        <v>1003.8</v>
      </c>
      <c r="P358" s="172">
        <v>2137</v>
      </c>
      <c r="Q358" s="122">
        <f t="shared" ref="Q358:Q367" si="65">O358/N358-1</f>
        <v>-0.44449363586054236</v>
      </c>
      <c r="R358" s="67">
        <f t="shared" ref="R358:R367" si="66">P358/O358-1</f>
        <v>1.128910141462443</v>
      </c>
    </row>
    <row r="359" spans="1:18" ht="12.75" customHeight="1" x14ac:dyDescent="0.2">
      <c r="A359" s="18"/>
      <c r="B359" s="17"/>
      <c r="C359" s="93" t="s">
        <v>66</v>
      </c>
      <c r="D359" s="138">
        <v>2948.89</v>
      </c>
      <c r="E359" s="139">
        <v>2862.01</v>
      </c>
      <c r="F359" s="139">
        <v>2515.998</v>
      </c>
      <c r="G359" s="34">
        <f t="shared" si="61"/>
        <v>-2.9461933134162233E-2</v>
      </c>
      <c r="H359" s="67">
        <f t="shared" si="62"/>
        <v>-0.12089824983141229</v>
      </c>
      <c r="I359" s="138">
        <v>999</v>
      </c>
      <c r="J359" s="139">
        <v>1157</v>
      </c>
      <c r="K359" s="139">
        <v>3490.9179999999997</v>
      </c>
      <c r="L359" s="34">
        <f t="shared" si="63"/>
        <v>0.15815815815815815</v>
      </c>
      <c r="M359" s="67">
        <f t="shared" si="64"/>
        <v>2.0172152117545372</v>
      </c>
      <c r="N359" s="170">
        <v>0</v>
      </c>
      <c r="O359" s="171">
        <v>0</v>
      </c>
      <c r="P359" s="172">
        <v>0</v>
      </c>
      <c r="Q359" s="122"/>
      <c r="R359" s="67"/>
    </row>
    <row r="360" spans="1:18" ht="12.75" customHeight="1" x14ac:dyDescent="0.2">
      <c r="A360" s="18"/>
      <c r="B360" s="17"/>
      <c r="C360" s="94" t="s">
        <v>42</v>
      </c>
      <c r="D360" s="138">
        <v>37262.699000000001</v>
      </c>
      <c r="E360" s="139">
        <v>50003.654000000002</v>
      </c>
      <c r="F360" s="139">
        <v>56903.96100000001</v>
      </c>
      <c r="G360" s="34">
        <f t="shared" si="61"/>
        <v>0.34192249466416813</v>
      </c>
      <c r="H360" s="67">
        <f t="shared" si="62"/>
        <v>0.13799605524828262</v>
      </c>
      <c r="I360" s="138">
        <v>2116</v>
      </c>
      <c r="J360" s="139">
        <v>2852</v>
      </c>
      <c r="K360" s="139">
        <v>3875.8809999999994</v>
      </c>
      <c r="L360" s="34">
        <f t="shared" si="63"/>
        <v>0.34782608695652173</v>
      </c>
      <c r="M360" s="67">
        <f t="shared" si="64"/>
        <v>0.35900455820476829</v>
      </c>
      <c r="N360" s="170">
        <v>0</v>
      </c>
      <c r="O360" s="171">
        <v>95</v>
      </c>
      <c r="P360" s="172">
        <v>162</v>
      </c>
      <c r="Q360" s="127" t="s">
        <v>78</v>
      </c>
      <c r="R360" s="67">
        <f t="shared" si="66"/>
        <v>0.70526315789473681</v>
      </c>
    </row>
    <row r="361" spans="1:18" ht="12.75" customHeight="1" x14ac:dyDescent="0.2">
      <c r="A361" s="18"/>
      <c r="B361" s="17"/>
      <c r="C361" s="94" t="s">
        <v>39</v>
      </c>
      <c r="D361" s="138">
        <v>10410.948</v>
      </c>
      <c r="E361" s="139">
        <v>11524.869999999999</v>
      </c>
      <c r="F361" s="139">
        <v>12857.348999999998</v>
      </c>
      <c r="G361" s="34">
        <f t="shared" si="61"/>
        <v>0.10699525153713174</v>
      </c>
      <c r="H361" s="67">
        <f t="shared" si="62"/>
        <v>0.11561770327995013</v>
      </c>
      <c r="I361" s="138">
        <v>0</v>
      </c>
      <c r="J361" s="139">
        <v>0</v>
      </c>
      <c r="K361" s="139">
        <v>0</v>
      </c>
      <c r="L361" s="34"/>
      <c r="M361" s="67"/>
      <c r="N361" s="170">
        <v>0</v>
      </c>
      <c r="O361" s="171">
        <v>0</v>
      </c>
      <c r="P361" s="172">
        <v>0</v>
      </c>
      <c r="Q361" s="122"/>
      <c r="R361" s="67"/>
    </row>
    <row r="362" spans="1:18" ht="12.75" customHeight="1" x14ac:dyDescent="0.2">
      <c r="A362" s="18"/>
      <c r="B362" s="17"/>
      <c r="C362" s="94" t="s">
        <v>40</v>
      </c>
      <c r="D362" s="138">
        <v>0</v>
      </c>
      <c r="E362" s="139">
        <v>0</v>
      </c>
      <c r="F362" s="139">
        <v>0</v>
      </c>
      <c r="G362" s="34"/>
      <c r="H362" s="67"/>
      <c r="I362" s="138">
        <v>0</v>
      </c>
      <c r="J362" s="139">
        <v>0</v>
      </c>
      <c r="K362" s="139">
        <v>0</v>
      </c>
      <c r="L362" s="34"/>
      <c r="M362" s="67"/>
      <c r="N362" s="170">
        <v>0</v>
      </c>
      <c r="O362" s="171">
        <v>0</v>
      </c>
      <c r="P362" s="172">
        <v>0</v>
      </c>
      <c r="Q362" s="122"/>
      <c r="R362" s="67"/>
    </row>
    <row r="363" spans="1:18" ht="12.75" customHeight="1" x14ac:dyDescent="0.2">
      <c r="A363" s="18"/>
      <c r="B363" s="17"/>
      <c r="C363" s="94" t="s">
        <v>43</v>
      </c>
      <c r="D363" s="138">
        <v>0</v>
      </c>
      <c r="E363" s="139">
        <v>0</v>
      </c>
      <c r="F363" s="139">
        <v>0</v>
      </c>
      <c r="G363" s="34"/>
      <c r="H363" s="67"/>
      <c r="I363" s="138">
        <v>297</v>
      </c>
      <c r="J363" s="139">
        <v>281</v>
      </c>
      <c r="K363" s="139">
        <v>0</v>
      </c>
      <c r="L363" s="34">
        <f t="shared" si="63"/>
        <v>-5.3872053872053849E-2</v>
      </c>
      <c r="M363" s="67">
        <f t="shared" si="64"/>
        <v>-1</v>
      </c>
      <c r="N363" s="170">
        <v>0</v>
      </c>
      <c r="O363" s="171">
        <v>0</v>
      </c>
      <c r="P363" s="172">
        <v>0</v>
      </c>
      <c r="Q363" s="122"/>
      <c r="R363" s="67"/>
    </row>
    <row r="364" spans="1:18" ht="12.75" customHeight="1" x14ac:dyDescent="0.2">
      <c r="A364" s="18"/>
      <c r="B364" s="17"/>
      <c r="C364" s="94" t="s">
        <v>34</v>
      </c>
      <c r="D364" s="138">
        <v>20017.922999999999</v>
      </c>
      <c r="E364" s="139">
        <v>18166.98</v>
      </c>
      <c r="F364" s="139">
        <v>21332.415000000005</v>
      </c>
      <c r="G364" s="34">
        <f t="shared" si="61"/>
        <v>-9.246428812819385E-2</v>
      </c>
      <c r="H364" s="67">
        <f t="shared" si="62"/>
        <v>0.17424112318062801</v>
      </c>
      <c r="I364" s="138">
        <v>5740</v>
      </c>
      <c r="J364" s="139">
        <v>6111</v>
      </c>
      <c r="K364" s="139">
        <v>8339.7240000000002</v>
      </c>
      <c r="L364" s="34">
        <f t="shared" si="63"/>
        <v>6.4634146341463472E-2</v>
      </c>
      <c r="M364" s="67">
        <f t="shared" si="64"/>
        <v>0.36470692194403531</v>
      </c>
      <c r="N364" s="170">
        <v>1210</v>
      </c>
      <c r="O364" s="171">
        <v>1536.9</v>
      </c>
      <c r="P364" s="172">
        <v>7106</v>
      </c>
      <c r="Q364" s="122">
        <f t="shared" si="65"/>
        <v>0.27016528925619832</v>
      </c>
      <c r="R364" s="67">
        <f t="shared" si="66"/>
        <v>3.6235929468410433</v>
      </c>
    </row>
    <row r="365" spans="1:18" ht="12.75" customHeight="1" x14ac:dyDescent="0.2">
      <c r="A365" s="18"/>
      <c r="B365" s="17"/>
      <c r="C365" s="94" t="s">
        <v>35</v>
      </c>
      <c r="D365" s="138">
        <v>2272.866</v>
      </c>
      <c r="E365" s="139">
        <v>3407.049</v>
      </c>
      <c r="F365" s="139">
        <v>2224.7639999999997</v>
      </c>
      <c r="G365" s="34">
        <f t="shared" si="61"/>
        <v>0.49901006042591156</v>
      </c>
      <c r="H365" s="67">
        <f t="shared" si="62"/>
        <v>-0.34701144597568168</v>
      </c>
      <c r="I365" s="138">
        <v>22151</v>
      </c>
      <c r="J365" s="139">
        <v>21276</v>
      </c>
      <c r="K365" s="139">
        <v>18488.911</v>
      </c>
      <c r="L365" s="34">
        <f t="shared" si="63"/>
        <v>-3.9501602636449862E-2</v>
      </c>
      <c r="M365" s="67">
        <f t="shared" si="64"/>
        <v>-0.13099685091182556</v>
      </c>
      <c r="N365" s="170">
        <v>906</v>
      </c>
      <c r="O365" s="171">
        <v>416.7</v>
      </c>
      <c r="P365" s="172">
        <v>868</v>
      </c>
      <c r="Q365" s="122">
        <f t="shared" si="65"/>
        <v>-0.54006622516556291</v>
      </c>
      <c r="R365" s="67">
        <f t="shared" si="66"/>
        <v>1.0830333573314137</v>
      </c>
    </row>
    <row r="366" spans="1:18" ht="12.75" customHeight="1" x14ac:dyDescent="0.2">
      <c r="A366" s="18"/>
      <c r="B366" s="17"/>
      <c r="C366" s="94" t="s">
        <v>36</v>
      </c>
      <c r="D366" s="138">
        <v>4014.34</v>
      </c>
      <c r="E366" s="139">
        <v>3859.19</v>
      </c>
      <c r="F366" s="139">
        <v>3390.8659999999995</v>
      </c>
      <c r="G366" s="34">
        <f t="shared" si="61"/>
        <v>-3.8648943537418323E-2</v>
      </c>
      <c r="H366" s="67">
        <f t="shared" si="62"/>
        <v>-0.12135292639128947</v>
      </c>
      <c r="I366" s="146">
        <v>1427</v>
      </c>
      <c r="J366" s="139">
        <v>1653</v>
      </c>
      <c r="K366" s="139">
        <v>1021.492</v>
      </c>
      <c r="L366" s="34">
        <f t="shared" si="63"/>
        <v>0.15837421163279597</v>
      </c>
      <c r="M366" s="67">
        <f t="shared" si="64"/>
        <v>-0.38203750756200849</v>
      </c>
      <c r="N366" s="170">
        <v>0</v>
      </c>
      <c r="O366" s="171">
        <v>0</v>
      </c>
      <c r="P366" s="172">
        <v>0</v>
      </c>
      <c r="Q366" s="122"/>
      <c r="R366" s="67"/>
    </row>
    <row r="367" spans="1:18" ht="12.75" customHeight="1" x14ac:dyDescent="0.2">
      <c r="A367" s="18"/>
      <c r="B367" s="17"/>
      <c r="C367" s="96" t="s">
        <v>37</v>
      </c>
      <c r="D367" s="140">
        <v>338005.15100000001</v>
      </c>
      <c r="E367" s="141">
        <v>334340.277</v>
      </c>
      <c r="F367" s="141">
        <v>333092.41399999993</v>
      </c>
      <c r="G367" s="35">
        <f t="shared" si="61"/>
        <v>-1.0842657246960097E-2</v>
      </c>
      <c r="H367" s="68">
        <f t="shared" si="62"/>
        <v>-3.7323143092331534E-3</v>
      </c>
      <c r="I367" s="148">
        <v>131229</v>
      </c>
      <c r="J367" s="167">
        <v>131824</v>
      </c>
      <c r="K367" s="141">
        <v>135674.50799999997</v>
      </c>
      <c r="L367" s="35">
        <f t="shared" si="63"/>
        <v>4.5340587827384926E-3</v>
      </c>
      <c r="M367" s="68">
        <f t="shared" si="64"/>
        <v>2.9209461099647838E-2</v>
      </c>
      <c r="N367" s="173">
        <v>3327</v>
      </c>
      <c r="O367" s="174">
        <v>3484.0000000000005</v>
      </c>
      <c r="P367" s="175">
        <v>9981</v>
      </c>
      <c r="Q367" s="124">
        <f t="shared" si="65"/>
        <v>4.7189660354673979E-2</v>
      </c>
      <c r="R367" s="68">
        <f t="shared" si="66"/>
        <v>1.8648105625717561</v>
      </c>
    </row>
    <row r="368" spans="1:18" ht="12.75" customHeight="1" x14ac:dyDescent="0.2"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spans="1:18" ht="12.75" customHeight="1" x14ac:dyDescent="0.2">
      <c r="C369" s="101"/>
      <c r="D369" s="201" t="s">
        <v>38</v>
      </c>
      <c r="E369" s="202"/>
      <c r="F369" s="202"/>
      <c r="G369" s="202"/>
      <c r="H369" s="202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</row>
    <row r="370" spans="1:18" ht="12.75" customHeight="1" x14ac:dyDescent="0.2">
      <c r="C370" s="86"/>
      <c r="D370" s="204" t="s">
        <v>26</v>
      </c>
      <c r="E370" s="205"/>
      <c r="F370" s="205"/>
      <c r="G370" s="205"/>
      <c r="H370" s="205"/>
      <c r="I370" s="204" t="s">
        <v>27</v>
      </c>
      <c r="J370" s="205"/>
      <c r="K370" s="205"/>
      <c r="L370" s="205"/>
      <c r="M370" s="205"/>
      <c r="N370" s="204" t="s">
        <v>71</v>
      </c>
      <c r="O370" s="205"/>
      <c r="P370" s="205"/>
      <c r="Q370" s="205"/>
      <c r="R370" s="205"/>
    </row>
    <row r="371" spans="1:18" ht="12.75" customHeight="1" x14ac:dyDescent="0.2">
      <c r="C371" s="88"/>
      <c r="D371" s="79">
        <v>2016</v>
      </c>
      <c r="E371" s="80">
        <v>2017</v>
      </c>
      <c r="F371" s="80">
        <v>2018</v>
      </c>
      <c r="G371" s="114"/>
      <c r="H371" s="91"/>
      <c r="I371" s="79">
        <v>2016</v>
      </c>
      <c r="J371" s="80">
        <v>2017</v>
      </c>
      <c r="K371" s="80">
        <v>2018</v>
      </c>
      <c r="L371" s="114"/>
      <c r="M371" s="91"/>
      <c r="N371" s="79">
        <v>2016</v>
      </c>
      <c r="O371" s="80">
        <v>2017</v>
      </c>
      <c r="P371" s="80">
        <v>2018</v>
      </c>
      <c r="Q371" s="114"/>
      <c r="R371" s="91"/>
    </row>
    <row r="372" spans="1:18" ht="12.75" customHeight="1" x14ac:dyDescent="0.2">
      <c r="C372" s="92" t="s">
        <v>32</v>
      </c>
      <c r="D372" s="98">
        <f>D356/D354*100</f>
        <v>62.652237333023905</v>
      </c>
      <c r="E372" s="83">
        <f>E356/E354*100</f>
        <v>58.526094348589467</v>
      </c>
      <c r="F372" s="83">
        <f>F356/F354*100</f>
        <v>56.979140323342229</v>
      </c>
      <c r="G372" s="115"/>
      <c r="H372" s="116"/>
      <c r="I372" s="98">
        <f>I356/I354*100</f>
        <v>2.1547357899468023</v>
      </c>
      <c r="J372" s="83">
        <f>J356/J354*100</f>
        <v>2.1750245556437617</v>
      </c>
      <c r="K372" s="83">
        <f>K356/K354*100</f>
        <v>2.3543706611235415</v>
      </c>
      <c r="L372" s="115"/>
      <c r="M372" s="116"/>
      <c r="N372" s="98">
        <f>N356/N354*100</f>
        <v>40.224942110486275</v>
      </c>
      <c r="O372" s="83">
        <f>O356/O354*100</f>
        <v>53.515525848210501</v>
      </c>
      <c r="P372" s="83">
        <f>P356/P354*100</f>
        <v>38.578680203045685</v>
      </c>
      <c r="Q372" s="115"/>
      <c r="R372" s="116"/>
    </row>
    <row r="373" spans="1:18" ht="12.75" customHeight="1" x14ac:dyDescent="0.2">
      <c r="C373" s="94" t="s">
        <v>33</v>
      </c>
      <c r="D373" s="99">
        <f>D357/D354*100</f>
        <v>20.090723525863901</v>
      </c>
      <c r="E373" s="57">
        <f>E357/E354*100</f>
        <v>19.752334791872812</v>
      </c>
      <c r="F373" s="57">
        <f>F357/F354*100</f>
        <v>18.620759629908449</v>
      </c>
      <c r="G373" s="117"/>
      <c r="H373" s="118"/>
      <c r="I373" s="99">
        <f>I357/I354*100</f>
        <v>0</v>
      </c>
      <c r="J373" s="57">
        <f>J357/J354*100</f>
        <v>0</v>
      </c>
      <c r="K373" s="57">
        <f>K357/K354*100</f>
        <v>0</v>
      </c>
      <c r="L373" s="117"/>
      <c r="M373" s="118"/>
      <c r="N373" s="99">
        <f>N357/N354*100</f>
        <v>0</v>
      </c>
      <c r="O373" s="57">
        <f>O357/O354*100</f>
        <v>0</v>
      </c>
      <c r="P373" s="57">
        <f>P357/P354*100</f>
        <v>0</v>
      </c>
      <c r="Q373" s="117"/>
      <c r="R373" s="118"/>
    </row>
    <row r="374" spans="1:18" ht="12.75" customHeight="1" x14ac:dyDescent="0.2">
      <c r="C374" s="94" t="s">
        <v>41</v>
      </c>
      <c r="D374" s="99">
        <f>D358/D354*100</f>
        <v>2.5554003434017249</v>
      </c>
      <c r="E374" s="57">
        <f>E358/E354*100</f>
        <v>2.6970821526283659</v>
      </c>
      <c r="F374" s="57">
        <f>F358/F354*100</f>
        <v>2.4194230112104802</v>
      </c>
      <c r="G374" s="117"/>
      <c r="H374" s="118"/>
      <c r="I374" s="99">
        <f>I358/I354*100</f>
        <v>96.226529010444978</v>
      </c>
      <c r="J374" s="57">
        <f>J358/J354*100</f>
        <v>95.717226625045413</v>
      </c>
      <c r="K374" s="57">
        <f>K358/K354*100</f>
        <v>95.006195878929304</v>
      </c>
      <c r="L374" s="117"/>
      <c r="M374" s="118"/>
      <c r="N374" s="99">
        <f>N358/N354*100</f>
        <v>59.775057889513725</v>
      </c>
      <c r="O374" s="57">
        <f>O358/O354*100</f>
        <v>42.465521617734154</v>
      </c>
      <c r="P374" s="57">
        <f>P358/P354*100</f>
        <v>57.093240716003201</v>
      </c>
      <c r="Q374" s="117"/>
      <c r="R374" s="118"/>
    </row>
    <row r="375" spans="1:18" ht="12.75" customHeight="1" x14ac:dyDescent="0.2">
      <c r="C375" s="94" t="s">
        <v>42</v>
      </c>
      <c r="D375" s="99">
        <f>D360/D354*100</f>
        <v>11.491099850319991</v>
      </c>
      <c r="E375" s="57">
        <f>E360/E354*100</f>
        <v>15.459969618556466</v>
      </c>
      <c r="F375" s="57">
        <f>F360/F354*100</f>
        <v>17.929530751713774</v>
      </c>
      <c r="G375" s="117"/>
      <c r="H375" s="118"/>
      <c r="I375" s="99">
        <f>I360/I354*100</f>
        <v>1.4194959313597242</v>
      </c>
      <c r="J375" s="57">
        <f>J360/J354*100</f>
        <v>1.9187040002152822</v>
      </c>
      <c r="K375" s="57">
        <f>K360/K354*100</f>
        <v>2.6394334599471754</v>
      </c>
      <c r="L375" s="117"/>
      <c r="M375" s="118"/>
      <c r="N375" s="99">
        <f>N360/N354*100</f>
        <v>0</v>
      </c>
      <c r="O375" s="57">
        <f>O360/O354*100</f>
        <v>4.0189525340553347</v>
      </c>
      <c r="P375" s="57">
        <f>P360/P354*100</f>
        <v>4.3280790809511087</v>
      </c>
      <c r="Q375" s="117"/>
      <c r="R375" s="118"/>
    </row>
    <row r="376" spans="1:18" ht="12.75" customHeight="1" x14ac:dyDescent="0.2">
      <c r="C376" s="94" t="s">
        <v>39</v>
      </c>
      <c r="D376" s="99">
        <f>D361/D354*100</f>
        <v>3.2105361719635286</v>
      </c>
      <c r="E376" s="57">
        <f>E361/E354*100</f>
        <v>3.5632224008632014</v>
      </c>
      <c r="F376" s="57">
        <f>F361/F354*100</f>
        <v>4.0511456536569801</v>
      </c>
      <c r="G376" s="117"/>
      <c r="H376" s="118"/>
      <c r="I376" s="99">
        <f>I361/I354*100</f>
        <v>0</v>
      </c>
      <c r="J376" s="57">
        <f>J361/J354*100</f>
        <v>0</v>
      </c>
      <c r="K376" s="57">
        <f>K361/K354*100</f>
        <v>0</v>
      </c>
      <c r="L376" s="117"/>
      <c r="M376" s="118"/>
      <c r="N376" s="99">
        <f>N361/N354*100</f>
        <v>0</v>
      </c>
      <c r="O376" s="57">
        <f>O361/O354*100</f>
        <v>0</v>
      </c>
      <c r="P376" s="57">
        <f>P361/P354*100</f>
        <v>0</v>
      </c>
      <c r="Q376" s="117"/>
      <c r="R376" s="118"/>
    </row>
    <row r="377" spans="1:18" ht="12.75" customHeight="1" x14ac:dyDescent="0.2">
      <c r="C377" s="94" t="s">
        <v>40</v>
      </c>
      <c r="D377" s="99">
        <f>D362/D354*100</f>
        <v>0</v>
      </c>
      <c r="E377" s="57">
        <f>E362/E354*100</f>
        <v>0</v>
      </c>
      <c r="F377" s="57">
        <f>F362/F354*100</f>
        <v>0</v>
      </c>
      <c r="G377" s="117"/>
      <c r="H377" s="118"/>
      <c r="I377" s="99">
        <f>I362/I354*100</f>
        <v>0</v>
      </c>
      <c r="J377" s="57">
        <f>J362/J354*100</f>
        <v>0</v>
      </c>
      <c r="K377" s="57">
        <f>K362/K354*100</f>
        <v>0</v>
      </c>
      <c r="L377" s="117"/>
      <c r="M377" s="118"/>
      <c r="N377" s="99">
        <f>N362/N354*100</f>
        <v>0</v>
      </c>
      <c r="O377" s="57">
        <f>O362/O354*100</f>
        <v>0</v>
      </c>
      <c r="P377" s="57">
        <f>P362/P354*100</f>
        <v>0</v>
      </c>
      <c r="Q377" s="117"/>
      <c r="R377" s="118"/>
    </row>
    <row r="378" spans="1:18" ht="12.75" customHeight="1" x14ac:dyDescent="0.2">
      <c r="C378" s="96" t="s">
        <v>43</v>
      </c>
      <c r="D378" s="100">
        <f>D363/D354*100</f>
        <v>0</v>
      </c>
      <c r="E378" s="58">
        <f>E363/E354*100</f>
        <v>0</v>
      </c>
      <c r="F378" s="59">
        <f>F363/F354*100</f>
        <v>0</v>
      </c>
      <c r="G378" s="119"/>
      <c r="H378" s="120"/>
      <c r="I378" s="100">
        <f>I363/I354*100</f>
        <v>0.19923926824850571</v>
      </c>
      <c r="J378" s="58">
        <f>J363/J354*100</f>
        <v>0.18904481909554502</v>
      </c>
      <c r="K378" s="59">
        <f>K363/K354*100</f>
        <v>0</v>
      </c>
      <c r="L378" s="119"/>
      <c r="M378" s="120"/>
      <c r="N378" s="100">
        <f>N363/N354*100</f>
        <v>0</v>
      </c>
      <c r="O378" s="58">
        <f>O363/O354*100</f>
        <v>0</v>
      </c>
      <c r="P378" s="59">
        <f>P363/P354*100</f>
        <v>0</v>
      </c>
      <c r="Q378" s="119"/>
      <c r="R378" s="120"/>
    </row>
    <row r="379" spans="1:18" ht="15" customHeight="1" x14ac:dyDescent="0.2">
      <c r="A379" s="18"/>
      <c r="B379" s="17"/>
      <c r="C379" s="27" t="s">
        <v>68</v>
      </c>
      <c r="D379" s="20"/>
      <c r="E379" s="20"/>
      <c r="F379" s="20"/>
      <c r="G379" s="30"/>
      <c r="H379" s="30"/>
      <c r="I379" s="36"/>
      <c r="J379" s="36"/>
      <c r="K379" s="36"/>
      <c r="L379" s="30"/>
      <c r="M379" s="30"/>
    </row>
    <row r="380" spans="1:18" ht="15" customHeight="1" x14ac:dyDescent="0.2">
      <c r="A380" s="18"/>
      <c r="B380" s="17"/>
      <c r="C380" s="27" t="s">
        <v>69</v>
      </c>
      <c r="D380" s="20"/>
      <c r="E380" s="20"/>
      <c r="F380" s="20"/>
      <c r="G380" s="30"/>
      <c r="H380" s="30"/>
      <c r="I380" s="36"/>
      <c r="J380" s="36"/>
      <c r="K380" s="36"/>
      <c r="L380" s="30"/>
      <c r="M380" s="30"/>
    </row>
    <row r="381" spans="1:18" ht="15" customHeight="1" x14ac:dyDescent="0.2">
      <c r="A381" s="18"/>
      <c r="B381" s="17"/>
      <c r="C381" s="103" t="s">
        <v>70</v>
      </c>
      <c r="D381" s="20"/>
      <c r="E381" s="20"/>
      <c r="F381" s="20"/>
      <c r="G381" s="30"/>
      <c r="H381" s="30"/>
      <c r="I381" s="36"/>
      <c r="J381" s="36"/>
      <c r="K381" s="36"/>
      <c r="L381" s="30"/>
      <c r="M381" s="30"/>
    </row>
    <row r="383" spans="1:18" ht="15.75" x14ac:dyDescent="0.25">
      <c r="C383" s="104" t="s">
        <v>96</v>
      </c>
    </row>
    <row r="384" spans="1:18" ht="12.75" customHeight="1" x14ac:dyDescent="0.2">
      <c r="A384" s="18"/>
      <c r="B384" s="17"/>
      <c r="C384" s="105" t="s">
        <v>61</v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</row>
    <row r="385" spans="1:18" ht="12.75" customHeight="1" x14ac:dyDescent="0.2">
      <c r="A385" s="18"/>
      <c r="B385" s="17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</row>
    <row r="386" spans="1:18" ht="12.75" customHeight="1" x14ac:dyDescent="0.2">
      <c r="A386" s="18"/>
      <c r="B386" s="17"/>
      <c r="C386" s="102"/>
      <c r="D386" s="192" t="s">
        <v>72</v>
      </c>
      <c r="E386" s="193"/>
      <c r="F386" s="193"/>
      <c r="G386" s="193"/>
      <c r="H386" s="193"/>
      <c r="I386" s="192" t="s">
        <v>73</v>
      </c>
      <c r="J386" s="193"/>
      <c r="K386" s="193"/>
      <c r="L386" s="193"/>
      <c r="M386" s="193"/>
      <c r="N386" s="192" t="s">
        <v>74</v>
      </c>
      <c r="O386" s="193"/>
      <c r="P386" s="193"/>
      <c r="Q386" s="193"/>
      <c r="R386" s="193"/>
    </row>
    <row r="387" spans="1:18" ht="12.75" customHeight="1" x14ac:dyDescent="0.2">
      <c r="A387" s="18"/>
      <c r="B387" s="17"/>
      <c r="C387" s="88"/>
      <c r="D387" s="79">
        <v>2016</v>
      </c>
      <c r="E387" s="80">
        <v>2017</v>
      </c>
      <c r="F387" s="123">
        <v>2018</v>
      </c>
      <c r="G387" s="81" t="s">
        <v>56</v>
      </c>
      <c r="H387" s="82" t="s">
        <v>67</v>
      </c>
      <c r="I387" s="79">
        <v>2016</v>
      </c>
      <c r="J387" s="80">
        <v>2017</v>
      </c>
      <c r="K387" s="80">
        <v>2018</v>
      </c>
      <c r="L387" s="81" t="s">
        <v>56</v>
      </c>
      <c r="M387" s="82" t="s">
        <v>67</v>
      </c>
      <c r="N387" s="125">
        <v>2016</v>
      </c>
      <c r="O387" s="126">
        <v>2017</v>
      </c>
      <c r="P387" s="126">
        <v>2018</v>
      </c>
      <c r="Q387" s="90" t="s">
        <v>56</v>
      </c>
      <c r="R387" s="91" t="s">
        <v>67</v>
      </c>
    </row>
    <row r="388" spans="1:18" ht="12.75" customHeight="1" x14ac:dyDescent="0.2">
      <c r="A388" s="18"/>
      <c r="B388" s="17"/>
      <c r="C388" s="92" t="s">
        <v>30</v>
      </c>
      <c r="D388" s="136">
        <v>5284.2529999999997</v>
      </c>
      <c r="E388" s="164">
        <v>5226.8649999999998</v>
      </c>
      <c r="F388" s="165">
        <v>5203.7360000000008</v>
      </c>
      <c r="G388" s="121">
        <f>E388/D388-1</f>
        <v>-1.0860191591886337E-2</v>
      </c>
      <c r="H388" s="66">
        <f>F388/E388-1</f>
        <v>-4.4250234126955723E-3</v>
      </c>
      <c r="I388" s="136">
        <v>7136</v>
      </c>
      <c r="J388" s="137">
        <v>4497.8069999999998</v>
      </c>
      <c r="K388" s="137">
        <v>8596.5370000000003</v>
      </c>
      <c r="L388" s="65">
        <f>J388/I388-1</f>
        <v>-0.3697019338565023</v>
      </c>
      <c r="M388" s="66">
        <f>K388/J388-1</f>
        <v>0.91127298258907086</v>
      </c>
      <c r="N388" s="168">
        <v>36628</v>
      </c>
      <c r="O388" s="169">
        <v>34298.552000000003</v>
      </c>
      <c r="P388" s="165">
        <v>35241.186000000009</v>
      </c>
      <c r="Q388" s="121">
        <f>O388/N388-1</f>
        <v>-6.3597466419132775E-2</v>
      </c>
      <c r="R388" s="66">
        <f>P388/O388-1</f>
        <v>2.7483201040090721E-2</v>
      </c>
    </row>
    <row r="389" spans="1:18" ht="12.75" customHeight="1" x14ac:dyDescent="0.2">
      <c r="A389" s="18"/>
      <c r="B389" s="17"/>
      <c r="C389" s="93" t="s">
        <v>31</v>
      </c>
      <c r="D389" s="138"/>
      <c r="E389" s="139"/>
      <c r="F389" s="166"/>
      <c r="G389" s="122"/>
      <c r="H389" s="67"/>
      <c r="I389" s="138"/>
      <c r="J389" s="139"/>
      <c r="K389" s="139"/>
      <c r="L389" s="34"/>
      <c r="M389" s="67"/>
      <c r="N389" s="170"/>
      <c r="O389" s="171"/>
      <c r="P389" s="172"/>
      <c r="Q389" s="122"/>
      <c r="R389" s="67"/>
    </row>
    <row r="390" spans="1:18" ht="12.75" customHeight="1" x14ac:dyDescent="0.2">
      <c r="A390" s="18"/>
      <c r="B390" s="17"/>
      <c r="C390" s="94" t="s">
        <v>32</v>
      </c>
      <c r="D390" s="138">
        <v>3281.3780000000002</v>
      </c>
      <c r="E390" s="139">
        <v>4005.6089999999999</v>
      </c>
      <c r="F390" s="139">
        <v>3309.1140000000005</v>
      </c>
      <c r="G390" s="34">
        <f>E390/D390-1</f>
        <v>0.22070940927866278</v>
      </c>
      <c r="H390" s="67">
        <f>F390/E390-1</f>
        <v>-0.17387992687254283</v>
      </c>
      <c r="I390" s="138">
        <v>0</v>
      </c>
      <c r="J390" s="139">
        <v>0</v>
      </c>
      <c r="K390" s="139">
        <v>0</v>
      </c>
      <c r="L390" s="34"/>
      <c r="M390" s="67"/>
      <c r="N390" s="170">
        <v>25161</v>
      </c>
      <c r="O390" s="171">
        <v>24566.923000000003</v>
      </c>
      <c r="P390" s="172">
        <v>23625.088999999996</v>
      </c>
      <c r="Q390" s="122">
        <f>O390/N390-1</f>
        <v>-2.3611024999006247E-2</v>
      </c>
      <c r="R390" s="67">
        <f>P390/O390-1</f>
        <v>-3.833748329003217E-2</v>
      </c>
    </row>
    <row r="391" spans="1:18" ht="12.75" customHeight="1" x14ac:dyDescent="0.2">
      <c r="B391" s="17"/>
      <c r="C391" s="95" t="s">
        <v>33</v>
      </c>
      <c r="D391" s="138">
        <v>0</v>
      </c>
      <c r="E391" s="139">
        <v>0</v>
      </c>
      <c r="F391" s="139">
        <v>0</v>
      </c>
      <c r="G391" s="34"/>
      <c r="H391" s="67"/>
      <c r="I391" s="138">
        <v>0</v>
      </c>
      <c r="J391" s="139">
        <v>0</v>
      </c>
      <c r="K391" s="139">
        <v>0</v>
      </c>
      <c r="L391" s="34"/>
      <c r="M391" s="67"/>
      <c r="N391" s="170">
        <v>0</v>
      </c>
      <c r="O391" s="171">
        <v>0</v>
      </c>
      <c r="P391" s="172">
        <v>0</v>
      </c>
      <c r="Q391" s="122"/>
      <c r="R391" s="67"/>
    </row>
    <row r="392" spans="1:18" ht="12.75" customHeight="1" x14ac:dyDescent="0.2">
      <c r="B392" s="17"/>
      <c r="C392" s="94" t="s">
        <v>41</v>
      </c>
      <c r="D392" s="138">
        <v>1869.694</v>
      </c>
      <c r="E392" s="139">
        <v>1087.0239999999999</v>
      </c>
      <c r="F392" s="139">
        <v>1774.4960000000001</v>
      </c>
      <c r="G392" s="34">
        <f t="shared" ref="G392:G401" si="67">E392/D392-1</f>
        <v>-0.41860860654203313</v>
      </c>
      <c r="H392" s="67">
        <f t="shared" ref="H392:H401" si="68">F392/E392-1</f>
        <v>0.63243497843653884</v>
      </c>
      <c r="I392" s="138">
        <v>7136</v>
      </c>
      <c r="J392" s="139">
        <v>4496.607</v>
      </c>
      <c r="K392" s="139">
        <v>8596.5370000000003</v>
      </c>
      <c r="L392" s="34">
        <f t="shared" ref="L392:L401" si="69">J392/I392-1</f>
        <v>-0.36987009529147985</v>
      </c>
      <c r="M392" s="67">
        <f t="shared" ref="M392:M401" si="70">K392/J392-1</f>
        <v>0.91178303996769117</v>
      </c>
      <c r="N392" s="170">
        <v>11429</v>
      </c>
      <c r="O392" s="171">
        <v>9670.0329999999994</v>
      </c>
      <c r="P392" s="172">
        <v>11453.07</v>
      </c>
      <c r="Q392" s="122">
        <f t="shared" ref="Q392:Q401" si="71">O392/N392-1</f>
        <v>-0.15390384110595856</v>
      </c>
      <c r="R392" s="67">
        <f t="shared" ref="R392:R401" si="72">P392/O392-1</f>
        <v>0.18438789195445349</v>
      </c>
    </row>
    <row r="393" spans="1:18" ht="12.75" customHeight="1" x14ac:dyDescent="0.2">
      <c r="A393" s="18"/>
      <c r="B393" s="17"/>
      <c r="C393" s="93" t="s">
        <v>66</v>
      </c>
      <c r="D393" s="138">
        <v>0</v>
      </c>
      <c r="E393" s="139">
        <v>0</v>
      </c>
      <c r="F393" s="139">
        <v>0</v>
      </c>
      <c r="G393" s="34"/>
      <c r="H393" s="67"/>
      <c r="I393" s="138">
        <v>0</v>
      </c>
      <c r="J393" s="139">
        <v>0</v>
      </c>
      <c r="K393" s="139">
        <v>0</v>
      </c>
      <c r="L393" s="34"/>
      <c r="M393" s="67"/>
      <c r="N393" s="170">
        <v>728</v>
      </c>
      <c r="O393" s="171">
        <v>598.73199999999997</v>
      </c>
      <c r="P393" s="172">
        <v>1147.848</v>
      </c>
      <c r="Q393" s="122">
        <f t="shared" si="71"/>
        <v>-0.17756593406593413</v>
      </c>
      <c r="R393" s="67">
        <f t="shared" si="72"/>
        <v>0.91713153798360536</v>
      </c>
    </row>
    <row r="394" spans="1:18" ht="12.75" customHeight="1" x14ac:dyDescent="0.2">
      <c r="A394" s="18"/>
      <c r="B394" s="17"/>
      <c r="C394" s="94" t="s">
        <v>42</v>
      </c>
      <c r="D394" s="138">
        <v>109.482</v>
      </c>
      <c r="E394" s="139">
        <v>110.48</v>
      </c>
      <c r="F394" s="139">
        <v>97.337999999999994</v>
      </c>
      <c r="G394" s="34">
        <f t="shared" si="67"/>
        <v>9.115653714765859E-3</v>
      </c>
      <c r="H394" s="67">
        <f t="shared" si="68"/>
        <v>-0.11895365677045633</v>
      </c>
      <c r="I394" s="138">
        <v>0</v>
      </c>
      <c r="J394" s="139">
        <v>0</v>
      </c>
      <c r="K394" s="139">
        <v>0</v>
      </c>
      <c r="L394" s="34"/>
      <c r="M394" s="67"/>
      <c r="N394" s="170">
        <v>26</v>
      </c>
      <c r="O394" s="171">
        <v>48.457000000000001</v>
      </c>
      <c r="P394" s="172">
        <v>150.41899999999998</v>
      </c>
      <c r="Q394" s="122">
        <f t="shared" si="71"/>
        <v>0.86373076923076919</v>
      </c>
      <c r="R394" s="67">
        <f t="shared" si="72"/>
        <v>2.1041748354210945</v>
      </c>
    </row>
    <row r="395" spans="1:18" ht="12.75" customHeight="1" x14ac:dyDescent="0.2">
      <c r="A395" s="18"/>
      <c r="B395" s="17"/>
      <c r="C395" s="94" t="s">
        <v>39</v>
      </c>
      <c r="D395" s="138">
        <v>23.699000000000002</v>
      </c>
      <c r="E395" s="139">
        <v>23.751999999999999</v>
      </c>
      <c r="F395" s="139">
        <v>22.787999999999993</v>
      </c>
      <c r="G395" s="34">
        <f t="shared" si="67"/>
        <v>2.2363812819106155E-3</v>
      </c>
      <c r="H395" s="67">
        <f t="shared" si="68"/>
        <v>-4.0586055911081442E-2</v>
      </c>
      <c r="I395" s="138">
        <v>0</v>
      </c>
      <c r="J395" s="139">
        <v>1.2</v>
      </c>
      <c r="K395" s="139">
        <v>0</v>
      </c>
      <c r="L395" s="128" t="s">
        <v>78</v>
      </c>
      <c r="M395" s="67">
        <f t="shared" si="70"/>
        <v>-1</v>
      </c>
      <c r="N395" s="170">
        <v>12</v>
      </c>
      <c r="O395" s="171">
        <v>13.138999999999999</v>
      </c>
      <c r="P395" s="172">
        <v>12.607999999999999</v>
      </c>
      <c r="Q395" s="122">
        <f t="shared" si="71"/>
        <v>9.4916666666666538E-2</v>
      </c>
      <c r="R395" s="67">
        <f t="shared" si="72"/>
        <v>-4.0414034553619027E-2</v>
      </c>
    </row>
    <row r="396" spans="1:18" ht="12.75" customHeight="1" x14ac:dyDescent="0.2">
      <c r="A396" s="18"/>
      <c r="B396" s="17"/>
      <c r="C396" s="94" t="s">
        <v>40</v>
      </c>
      <c r="D396" s="138">
        <v>0</v>
      </c>
      <c r="E396" s="139">
        <v>0</v>
      </c>
      <c r="F396" s="139">
        <v>0</v>
      </c>
      <c r="G396" s="34"/>
      <c r="H396" s="67"/>
      <c r="I396" s="138">
        <v>0</v>
      </c>
      <c r="J396" s="139">
        <v>0</v>
      </c>
      <c r="K396" s="139">
        <v>0</v>
      </c>
      <c r="L396" s="34"/>
      <c r="M396" s="67"/>
      <c r="N396" s="170">
        <v>0</v>
      </c>
      <c r="O396" s="171">
        <v>0</v>
      </c>
      <c r="P396" s="172">
        <v>0</v>
      </c>
      <c r="Q396" s="122"/>
      <c r="R396" s="67"/>
    </row>
    <row r="397" spans="1:18" ht="12.75" customHeight="1" x14ac:dyDescent="0.2">
      <c r="A397" s="18"/>
      <c r="B397" s="17"/>
      <c r="C397" s="94" t="s">
        <v>43</v>
      </c>
      <c r="D397" s="138">
        <v>0</v>
      </c>
      <c r="E397" s="139">
        <v>0</v>
      </c>
      <c r="F397" s="139">
        <v>0</v>
      </c>
      <c r="G397" s="34"/>
      <c r="H397" s="67"/>
      <c r="I397" s="138">
        <v>0</v>
      </c>
      <c r="J397" s="139">
        <v>0</v>
      </c>
      <c r="K397" s="139">
        <v>0</v>
      </c>
      <c r="L397" s="34"/>
      <c r="M397" s="67"/>
      <c r="N397" s="170">
        <v>0</v>
      </c>
      <c r="O397" s="171">
        <v>0</v>
      </c>
      <c r="P397" s="172">
        <v>0</v>
      </c>
      <c r="Q397" s="122"/>
      <c r="R397" s="67"/>
    </row>
    <row r="398" spans="1:18" ht="12.75" customHeight="1" x14ac:dyDescent="0.2">
      <c r="A398" s="18"/>
      <c r="B398" s="17"/>
      <c r="C398" s="94" t="s">
        <v>34</v>
      </c>
      <c r="D398" s="138">
        <v>2190.6060000000002</v>
      </c>
      <c r="E398" s="139">
        <v>2293.5709999999999</v>
      </c>
      <c r="F398" s="139">
        <v>7261.2530000000006</v>
      </c>
      <c r="G398" s="34">
        <f t="shared" si="67"/>
        <v>4.7002975432368865E-2</v>
      </c>
      <c r="H398" s="67">
        <f t="shared" si="68"/>
        <v>2.1659159450481371</v>
      </c>
      <c r="I398" s="138">
        <v>0</v>
      </c>
      <c r="J398" s="139">
        <v>2914.6280000000002</v>
      </c>
      <c r="K398" s="139">
        <v>1771.742</v>
      </c>
      <c r="L398" s="128" t="s">
        <v>78</v>
      </c>
      <c r="M398" s="67">
        <f t="shared" si="70"/>
        <v>-0.39212070974409086</v>
      </c>
      <c r="N398" s="170">
        <v>5068</v>
      </c>
      <c r="O398" s="171">
        <v>6549.1890000000003</v>
      </c>
      <c r="P398" s="172">
        <v>6400.0070000000005</v>
      </c>
      <c r="Q398" s="122">
        <f t="shared" si="71"/>
        <v>0.29226302288871353</v>
      </c>
      <c r="R398" s="67">
        <f t="shared" si="72"/>
        <v>-2.277869824798151E-2</v>
      </c>
    </row>
    <row r="399" spans="1:18" ht="12.75" customHeight="1" x14ac:dyDescent="0.2">
      <c r="A399" s="18"/>
      <c r="B399" s="17"/>
      <c r="C399" s="94" t="s">
        <v>35</v>
      </c>
      <c r="D399" s="138">
        <v>159.85300000000001</v>
      </c>
      <c r="E399" s="139">
        <v>311.02600000000001</v>
      </c>
      <c r="F399" s="139">
        <v>5341.4889999999996</v>
      </c>
      <c r="G399" s="34">
        <f t="shared" si="67"/>
        <v>0.94570011197787962</v>
      </c>
      <c r="H399" s="67">
        <f t="shared" si="68"/>
        <v>16.173770038517677</v>
      </c>
      <c r="I399" s="138">
        <v>42</v>
      </c>
      <c r="J399" s="139">
        <v>0</v>
      </c>
      <c r="K399" s="139">
        <v>2685.0469999999996</v>
      </c>
      <c r="L399" s="34">
        <f t="shared" si="69"/>
        <v>-1</v>
      </c>
      <c r="M399" s="128" t="s">
        <v>78</v>
      </c>
      <c r="N399" s="170">
        <v>6990</v>
      </c>
      <c r="O399" s="171">
        <v>5724.1390000000001</v>
      </c>
      <c r="P399" s="172">
        <v>6293.5130000000008</v>
      </c>
      <c r="Q399" s="122">
        <f t="shared" si="71"/>
        <v>-0.18109599427753931</v>
      </c>
      <c r="R399" s="67">
        <f t="shared" si="72"/>
        <v>9.9468933231705359E-2</v>
      </c>
    </row>
    <row r="400" spans="1:18" ht="12.75" customHeight="1" x14ac:dyDescent="0.2">
      <c r="A400" s="18"/>
      <c r="B400" s="17"/>
      <c r="C400" s="94" t="s">
        <v>36</v>
      </c>
      <c r="D400" s="138">
        <v>0</v>
      </c>
      <c r="E400" s="139">
        <v>0</v>
      </c>
      <c r="F400" s="139">
        <v>0</v>
      </c>
      <c r="G400" s="34"/>
      <c r="H400" s="67"/>
      <c r="I400" s="146">
        <v>0</v>
      </c>
      <c r="J400" s="139">
        <v>0</v>
      </c>
      <c r="K400" s="139">
        <v>0</v>
      </c>
      <c r="L400" s="34"/>
      <c r="M400" s="67"/>
      <c r="N400" s="170">
        <v>1029</v>
      </c>
      <c r="O400" s="171">
        <v>938.05</v>
      </c>
      <c r="P400" s="172">
        <v>1067.9379999999999</v>
      </c>
      <c r="Q400" s="122">
        <f t="shared" si="71"/>
        <v>-8.8386783284742476E-2</v>
      </c>
      <c r="R400" s="67">
        <f t="shared" si="72"/>
        <v>0.13846596663290867</v>
      </c>
    </row>
    <row r="401" spans="1:18" ht="12.75" customHeight="1" x14ac:dyDescent="0.2">
      <c r="A401" s="18"/>
      <c r="B401" s="17"/>
      <c r="C401" s="96" t="s">
        <v>37</v>
      </c>
      <c r="D401" s="140">
        <v>7315.0060000000003</v>
      </c>
      <c r="E401" s="141">
        <v>7209.41</v>
      </c>
      <c r="F401" s="141">
        <v>7123.5000000000018</v>
      </c>
      <c r="G401" s="35">
        <f t="shared" si="67"/>
        <v>-1.443553156347388E-2</v>
      </c>
      <c r="H401" s="68">
        <f t="shared" si="68"/>
        <v>-1.1916370410338439E-2</v>
      </c>
      <c r="I401" s="148">
        <v>7094</v>
      </c>
      <c r="J401" s="167">
        <v>7412.4349999999995</v>
      </c>
      <c r="K401" s="141">
        <v>7683.2320000000009</v>
      </c>
      <c r="L401" s="35">
        <f t="shared" si="69"/>
        <v>4.4887933464899943E-2</v>
      </c>
      <c r="M401" s="68">
        <f t="shared" si="70"/>
        <v>3.6532799275811767E-2</v>
      </c>
      <c r="N401" s="173">
        <v>33677</v>
      </c>
      <c r="O401" s="174">
        <v>34185.551999999996</v>
      </c>
      <c r="P401" s="175">
        <v>34279.742000000006</v>
      </c>
      <c r="Q401" s="124">
        <f t="shared" si="71"/>
        <v>1.510087002999061E-2</v>
      </c>
      <c r="R401" s="68">
        <f t="shared" si="72"/>
        <v>2.7552575427189918E-3</v>
      </c>
    </row>
    <row r="402" spans="1:18" ht="12.75" customHeight="1" x14ac:dyDescent="0.2"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 ht="12.75" customHeight="1" x14ac:dyDescent="0.2">
      <c r="C403" s="101"/>
      <c r="D403" s="201" t="s">
        <v>38</v>
      </c>
      <c r="E403" s="202"/>
      <c r="F403" s="202"/>
      <c r="G403" s="202"/>
      <c r="H403" s="202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</row>
    <row r="404" spans="1:18" ht="12.75" customHeight="1" x14ac:dyDescent="0.2">
      <c r="C404" s="86"/>
      <c r="D404" s="204" t="s">
        <v>72</v>
      </c>
      <c r="E404" s="205"/>
      <c r="F404" s="205"/>
      <c r="G404" s="205"/>
      <c r="H404" s="205"/>
      <c r="I404" s="204" t="s">
        <v>73</v>
      </c>
      <c r="J404" s="205"/>
      <c r="K404" s="205"/>
      <c r="L404" s="205"/>
      <c r="M404" s="205"/>
      <c r="N404" s="204" t="s">
        <v>74</v>
      </c>
      <c r="O404" s="205"/>
      <c r="P404" s="205"/>
      <c r="Q404" s="205"/>
      <c r="R404" s="205"/>
    </row>
    <row r="405" spans="1:18" ht="12.75" customHeight="1" x14ac:dyDescent="0.2">
      <c r="C405" s="88"/>
      <c r="D405" s="79">
        <v>2016</v>
      </c>
      <c r="E405" s="80">
        <v>2017</v>
      </c>
      <c r="F405" s="80">
        <v>2018</v>
      </c>
      <c r="G405" s="114"/>
      <c r="H405" s="91"/>
      <c r="I405" s="79">
        <v>2016</v>
      </c>
      <c r="J405" s="80">
        <v>2017</v>
      </c>
      <c r="K405" s="80">
        <v>2018</v>
      </c>
      <c r="L405" s="114"/>
      <c r="M405" s="91"/>
      <c r="N405" s="79">
        <v>2016</v>
      </c>
      <c r="O405" s="80">
        <v>2017</v>
      </c>
      <c r="P405" s="80">
        <v>2018</v>
      </c>
      <c r="Q405" s="114"/>
      <c r="R405" s="91"/>
    </row>
    <row r="406" spans="1:18" ht="12.75" customHeight="1" x14ac:dyDescent="0.2">
      <c r="C406" s="92" t="s">
        <v>32</v>
      </c>
      <c r="D406" s="98">
        <f>D390/D388*100</f>
        <v>62.097291708023825</v>
      </c>
      <c r="E406" s="83">
        <f>E390/E388*100</f>
        <v>76.635019270633535</v>
      </c>
      <c r="F406" s="83">
        <f>F390/F388*100</f>
        <v>63.591119918458581</v>
      </c>
      <c r="G406" s="115"/>
      <c r="H406" s="116"/>
      <c r="I406" s="98">
        <f>I390/I388*100</f>
        <v>0</v>
      </c>
      <c r="J406" s="83">
        <f>J390/J388*100</f>
        <v>0</v>
      </c>
      <c r="K406" s="83">
        <f>K390/K388*100</f>
        <v>0</v>
      </c>
      <c r="L406" s="115"/>
      <c r="M406" s="116"/>
      <c r="N406" s="98">
        <f>N390/N388*100</f>
        <v>68.693349350223869</v>
      </c>
      <c r="O406" s="83">
        <f>O390/O388*100</f>
        <v>71.626705990386995</v>
      </c>
      <c r="P406" s="83">
        <f>P390/P388*100</f>
        <v>67.038291503583309</v>
      </c>
      <c r="Q406" s="115"/>
      <c r="R406" s="116"/>
    </row>
    <row r="407" spans="1:18" ht="12.75" customHeight="1" x14ac:dyDescent="0.2">
      <c r="C407" s="94" t="s">
        <v>33</v>
      </c>
      <c r="D407" s="99">
        <f>D391/D388*100</f>
        <v>0</v>
      </c>
      <c r="E407" s="57">
        <f>E391/E388*100</f>
        <v>0</v>
      </c>
      <c r="F407" s="57">
        <f>F391/F388*100</f>
        <v>0</v>
      </c>
      <c r="G407" s="117"/>
      <c r="H407" s="118"/>
      <c r="I407" s="99">
        <f>I391/I388*100</f>
        <v>0</v>
      </c>
      <c r="J407" s="57">
        <f>J391/J388*100</f>
        <v>0</v>
      </c>
      <c r="K407" s="57">
        <f>K391/K388*100</f>
        <v>0</v>
      </c>
      <c r="L407" s="117"/>
      <c r="M407" s="118"/>
      <c r="N407" s="99">
        <f>N391/N388*100</f>
        <v>0</v>
      </c>
      <c r="O407" s="57">
        <f>O391/O388*100</f>
        <v>0</v>
      </c>
      <c r="P407" s="57">
        <f>P391/P388*100</f>
        <v>0</v>
      </c>
      <c r="Q407" s="117"/>
      <c r="R407" s="118"/>
    </row>
    <row r="408" spans="1:18" ht="12.75" customHeight="1" x14ac:dyDescent="0.2">
      <c r="C408" s="94" t="s">
        <v>41</v>
      </c>
      <c r="D408" s="99">
        <f>D392/D388*100</f>
        <v>35.38237098034481</v>
      </c>
      <c r="E408" s="57">
        <f>E392/E388*100</f>
        <v>20.796863894514207</v>
      </c>
      <c r="F408" s="57">
        <f>F392/F388*100</f>
        <v>34.100423234383911</v>
      </c>
      <c r="G408" s="117"/>
      <c r="H408" s="118"/>
      <c r="I408" s="99">
        <f>I392/I388*100</f>
        <v>100</v>
      </c>
      <c r="J408" s="57">
        <f>J392/J388*100</f>
        <v>99.973320331441528</v>
      </c>
      <c r="K408" s="57">
        <f>K392/K388*100</f>
        <v>100</v>
      </c>
      <c r="L408" s="117"/>
      <c r="M408" s="118"/>
      <c r="N408" s="99">
        <f>N392/N388*100</f>
        <v>31.202904881511412</v>
      </c>
      <c r="O408" s="57">
        <f>O392/O388*100</f>
        <v>28.193706253255236</v>
      </c>
      <c r="P408" s="57">
        <f>P392/P388*100</f>
        <v>32.499104882565518</v>
      </c>
      <c r="Q408" s="117"/>
      <c r="R408" s="118"/>
    </row>
    <row r="409" spans="1:18" ht="12.75" customHeight="1" x14ac:dyDescent="0.2">
      <c r="C409" s="94" t="s">
        <v>42</v>
      </c>
      <c r="D409" s="99">
        <f>D394/D388*100</f>
        <v>2.0718538646805897</v>
      </c>
      <c r="E409" s="57">
        <f>E394/E388*100</f>
        <v>2.113695303016244</v>
      </c>
      <c r="F409" s="57">
        <f>F394/F388*100</f>
        <v>1.8705407038327844</v>
      </c>
      <c r="G409" s="117"/>
      <c r="H409" s="118"/>
      <c r="I409" s="99">
        <f>I394/I388*100</f>
        <v>0</v>
      </c>
      <c r="J409" s="57">
        <f>J394/J388*100</f>
        <v>0</v>
      </c>
      <c r="K409" s="57">
        <f>K394/K388*100</f>
        <v>0</v>
      </c>
      <c r="L409" s="117"/>
      <c r="M409" s="118"/>
      <c r="N409" s="99">
        <f>N394/N388*100</f>
        <v>7.0983946707436935E-2</v>
      </c>
      <c r="O409" s="57">
        <f>O394/O388*100</f>
        <v>0.14128001671907314</v>
      </c>
      <c r="P409" s="57">
        <f>P394/P388*100</f>
        <v>0.4268272923618403</v>
      </c>
      <c r="Q409" s="117"/>
      <c r="R409" s="118"/>
    </row>
    <row r="410" spans="1:18" ht="12.75" customHeight="1" x14ac:dyDescent="0.2">
      <c r="C410" s="94" t="s">
        <v>39</v>
      </c>
      <c r="D410" s="99">
        <f>D395/D388*100</f>
        <v>0.44848344695078007</v>
      </c>
      <c r="E410" s="57">
        <f>E395/E388*100</f>
        <v>0.45442153183600492</v>
      </c>
      <c r="F410" s="57">
        <f>F395/F388*100</f>
        <v>0.43791614332471884</v>
      </c>
      <c r="G410" s="117"/>
      <c r="H410" s="118"/>
      <c r="I410" s="99">
        <f>I395/I388*100</f>
        <v>0</v>
      </c>
      <c r="J410" s="57">
        <f>J395/J388*100</f>
        <v>2.6679668558477497E-2</v>
      </c>
      <c r="K410" s="57">
        <f>K395/K388*100</f>
        <v>0</v>
      </c>
      <c r="L410" s="117"/>
      <c r="M410" s="118"/>
      <c r="N410" s="99">
        <f>N395/N388*100</f>
        <v>3.2761821557278588E-2</v>
      </c>
      <c r="O410" s="57">
        <f>O395/O388*100</f>
        <v>3.830773963868795E-2</v>
      </c>
      <c r="P410" s="57">
        <f>P395/P388*100</f>
        <v>3.5776321489293793E-2</v>
      </c>
      <c r="Q410" s="117"/>
      <c r="R410" s="118"/>
    </row>
    <row r="411" spans="1:18" ht="12.75" customHeight="1" x14ac:dyDescent="0.2">
      <c r="C411" s="94" t="s">
        <v>40</v>
      </c>
      <c r="D411" s="99">
        <f>D396/D388*100</f>
        <v>0</v>
      </c>
      <c r="E411" s="57">
        <f>E396/E388*100</f>
        <v>0</v>
      </c>
      <c r="F411" s="57">
        <f>F396/F388*100</f>
        <v>0</v>
      </c>
      <c r="G411" s="117"/>
      <c r="H411" s="118"/>
      <c r="I411" s="99">
        <f>I396/I388*100</f>
        <v>0</v>
      </c>
      <c r="J411" s="57">
        <f>J396/J388*100</f>
        <v>0</v>
      </c>
      <c r="K411" s="57">
        <f>K396/K388*100</f>
        <v>0</v>
      </c>
      <c r="L411" s="117"/>
      <c r="M411" s="118"/>
      <c r="N411" s="99">
        <f>N396/N388*100</f>
        <v>0</v>
      </c>
      <c r="O411" s="57">
        <f>O396/O388*100</f>
        <v>0</v>
      </c>
      <c r="P411" s="57">
        <f>P396/P388*100</f>
        <v>0</v>
      </c>
      <c r="Q411" s="117"/>
      <c r="R411" s="118"/>
    </row>
    <row r="412" spans="1:18" ht="12.75" customHeight="1" x14ac:dyDescent="0.2">
      <c r="C412" s="96" t="s">
        <v>43</v>
      </c>
      <c r="D412" s="100">
        <f>D397/D388*100</f>
        <v>0</v>
      </c>
      <c r="E412" s="58">
        <f>E397/E388*100</f>
        <v>0</v>
      </c>
      <c r="F412" s="59">
        <f>F397/F388*100</f>
        <v>0</v>
      </c>
      <c r="G412" s="119"/>
      <c r="H412" s="120"/>
      <c r="I412" s="100">
        <f>I397/I388*100</f>
        <v>0</v>
      </c>
      <c r="J412" s="58">
        <f>J397/J388*100</f>
        <v>0</v>
      </c>
      <c r="K412" s="59">
        <f>K397/K388*100</f>
        <v>0</v>
      </c>
      <c r="L412" s="119"/>
      <c r="M412" s="120"/>
      <c r="N412" s="100">
        <f>N397/N388*100</f>
        <v>0</v>
      </c>
      <c r="O412" s="58">
        <f>O397/O388*100</f>
        <v>0</v>
      </c>
      <c r="P412" s="59">
        <f>P397/P388*100</f>
        <v>0</v>
      </c>
      <c r="Q412" s="119"/>
      <c r="R412" s="120"/>
    </row>
    <row r="413" spans="1:18" ht="15" customHeight="1" x14ac:dyDescent="0.2">
      <c r="A413" s="18"/>
      <c r="B413" s="17"/>
      <c r="C413" s="27" t="s">
        <v>68</v>
      </c>
      <c r="D413" s="20"/>
      <c r="E413" s="20"/>
      <c r="F413" s="20"/>
      <c r="G413" s="30"/>
      <c r="H413" s="30"/>
      <c r="I413" s="36"/>
      <c r="J413" s="36"/>
      <c r="K413" s="36"/>
      <c r="L413" s="30"/>
      <c r="M413" s="30"/>
    </row>
    <row r="414" spans="1:18" ht="15" customHeight="1" x14ac:dyDescent="0.2">
      <c r="A414" s="18"/>
      <c r="B414" s="17"/>
      <c r="C414" s="27" t="s">
        <v>69</v>
      </c>
      <c r="D414" s="20"/>
      <c r="E414" s="20"/>
      <c r="F414" s="20"/>
      <c r="G414" s="30"/>
      <c r="H414" s="30"/>
      <c r="I414" s="36"/>
      <c r="J414" s="36"/>
      <c r="K414" s="36"/>
      <c r="L414" s="30"/>
      <c r="M414" s="30"/>
    </row>
    <row r="415" spans="1:18" ht="15" customHeight="1" x14ac:dyDescent="0.2">
      <c r="A415" s="18"/>
      <c r="B415" s="17"/>
      <c r="C415" s="103" t="s">
        <v>70</v>
      </c>
      <c r="D415" s="20"/>
      <c r="E415" s="20"/>
      <c r="F415" s="20"/>
      <c r="G415" s="30"/>
      <c r="H415" s="30"/>
      <c r="I415" s="36"/>
      <c r="J415" s="36"/>
      <c r="K415" s="36"/>
      <c r="L415" s="30"/>
      <c r="M415" s="30"/>
    </row>
    <row r="417" spans="1:18" ht="15.75" x14ac:dyDescent="0.25">
      <c r="C417" s="104" t="s">
        <v>97</v>
      </c>
    </row>
    <row r="418" spans="1:18" ht="12.75" customHeight="1" x14ac:dyDescent="0.2">
      <c r="A418" s="18"/>
      <c r="B418" s="17"/>
      <c r="C418" s="105" t="s">
        <v>61</v>
      </c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 ht="12.75" customHeight="1" x14ac:dyDescent="0.2">
      <c r="A419" s="18"/>
      <c r="B419" s="17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8" ht="12.75" customHeight="1" x14ac:dyDescent="0.2">
      <c r="A420" s="18"/>
      <c r="B420" s="17"/>
      <c r="C420" s="102"/>
      <c r="D420" s="192" t="s">
        <v>29</v>
      </c>
      <c r="E420" s="193"/>
      <c r="F420" s="193"/>
      <c r="G420" s="193"/>
      <c r="H420" s="193"/>
      <c r="I420" s="192" t="s">
        <v>75</v>
      </c>
      <c r="J420" s="193"/>
      <c r="K420" s="193"/>
      <c r="L420" s="193"/>
      <c r="M420" s="193"/>
      <c r="N420" s="192" t="s">
        <v>77</v>
      </c>
      <c r="O420" s="193"/>
      <c r="P420" s="193"/>
      <c r="Q420" s="193"/>
      <c r="R420" s="193"/>
    </row>
    <row r="421" spans="1:18" ht="12.75" customHeight="1" x14ac:dyDescent="0.2">
      <c r="A421" s="18"/>
      <c r="B421" s="17"/>
      <c r="C421" s="88"/>
      <c r="D421" s="79">
        <v>2016</v>
      </c>
      <c r="E421" s="80">
        <v>2017</v>
      </c>
      <c r="F421" s="123">
        <v>2018</v>
      </c>
      <c r="G421" s="81" t="s">
        <v>56</v>
      </c>
      <c r="H421" s="82" t="s">
        <v>67</v>
      </c>
      <c r="I421" s="79">
        <v>2016</v>
      </c>
      <c r="J421" s="80">
        <v>2017</v>
      </c>
      <c r="K421" s="80">
        <v>2018</v>
      </c>
      <c r="L421" s="81" t="s">
        <v>56</v>
      </c>
      <c r="M421" s="82" t="s">
        <v>67</v>
      </c>
      <c r="N421" s="125">
        <v>2016</v>
      </c>
      <c r="O421" s="126">
        <v>2017</v>
      </c>
      <c r="P421" s="126">
        <v>2018</v>
      </c>
      <c r="Q421" s="90" t="s">
        <v>56</v>
      </c>
      <c r="R421" s="91" t="s">
        <v>67</v>
      </c>
    </row>
    <row r="422" spans="1:18" ht="12.75" customHeight="1" x14ac:dyDescent="0.2">
      <c r="A422" s="18"/>
      <c r="B422" s="17"/>
      <c r="C422" s="92" t="s">
        <v>30</v>
      </c>
      <c r="D422" s="136">
        <v>261937</v>
      </c>
      <c r="E422" s="164">
        <v>284257.51900000003</v>
      </c>
      <c r="F422" s="165">
        <v>289282.57799999998</v>
      </c>
      <c r="G422" s="121">
        <f>E422/D422-1</f>
        <v>8.5213310834284739E-2</v>
      </c>
      <c r="H422" s="66">
        <f>F422/E422-1</f>
        <v>1.7677840212205531E-2</v>
      </c>
      <c r="I422" s="136">
        <v>16609</v>
      </c>
      <c r="J422" s="137">
        <v>15239</v>
      </c>
      <c r="K422" s="137">
        <v>7502.4269999999997</v>
      </c>
      <c r="L422" s="65">
        <f>J422/I422-1</f>
        <v>-8.2485399482208455E-2</v>
      </c>
      <c r="M422" s="66">
        <f>K422/J422-1</f>
        <v>-0.5076824594789684</v>
      </c>
      <c r="N422" s="168">
        <v>151889</v>
      </c>
      <c r="O422" s="169">
        <v>144905.79999999999</v>
      </c>
      <c r="P422" s="165">
        <v>159072.5</v>
      </c>
      <c r="Q422" s="121">
        <f>O422/N422-1</f>
        <v>-4.5975679608134978E-2</v>
      </c>
      <c r="R422" s="66">
        <f>P422/O422-1</f>
        <v>9.7764892778618995E-2</v>
      </c>
    </row>
    <row r="423" spans="1:18" ht="12.75" customHeight="1" x14ac:dyDescent="0.2">
      <c r="A423" s="18"/>
      <c r="B423" s="17"/>
      <c r="C423" s="93" t="s">
        <v>31</v>
      </c>
      <c r="D423" s="138"/>
      <c r="E423" s="139"/>
      <c r="F423" s="166"/>
      <c r="G423" s="122"/>
      <c r="H423" s="67"/>
      <c r="I423" s="138"/>
      <c r="J423" s="139"/>
      <c r="K423" s="139"/>
      <c r="L423" s="34"/>
      <c r="M423" s="67"/>
      <c r="N423" s="170"/>
      <c r="O423" s="171"/>
      <c r="P423" s="172"/>
      <c r="Q423" s="122"/>
      <c r="R423" s="67"/>
    </row>
    <row r="424" spans="1:18" ht="12.75" customHeight="1" x14ac:dyDescent="0.2">
      <c r="A424" s="18"/>
      <c r="B424" s="17"/>
      <c r="C424" s="94" t="s">
        <v>32</v>
      </c>
      <c r="D424" s="138">
        <v>174166</v>
      </c>
      <c r="E424" s="139">
        <v>199910.04300000001</v>
      </c>
      <c r="F424" s="139">
        <v>195153.546</v>
      </c>
      <c r="G424" s="34">
        <f>E424/D424-1</f>
        <v>0.14781325287369529</v>
      </c>
      <c r="H424" s="67">
        <f>F424/E424-1</f>
        <v>-2.3793186818533152E-2</v>
      </c>
      <c r="I424" s="138">
        <v>10971</v>
      </c>
      <c r="J424" s="139">
        <v>11250</v>
      </c>
      <c r="K424" s="139">
        <v>4003.5050000000001</v>
      </c>
      <c r="L424" s="34">
        <f>J424/I424-1</f>
        <v>2.5430680885972112E-2</v>
      </c>
      <c r="M424" s="67">
        <f>K424/J424-1</f>
        <v>-0.64413288888888887</v>
      </c>
      <c r="N424" s="170">
        <v>65415</v>
      </c>
      <c r="O424" s="171">
        <v>54041.9</v>
      </c>
      <c r="P424" s="172">
        <v>60830.700000000004</v>
      </c>
      <c r="Q424" s="122">
        <f>O424/N424-1</f>
        <v>-0.17386073530535806</v>
      </c>
      <c r="R424" s="67">
        <f>P424/O424-1</f>
        <v>0.12562104589216894</v>
      </c>
    </row>
    <row r="425" spans="1:18" ht="12.75" customHeight="1" x14ac:dyDescent="0.2">
      <c r="B425" s="17"/>
      <c r="C425" s="95" t="s">
        <v>33</v>
      </c>
      <c r="D425" s="138">
        <v>0</v>
      </c>
      <c r="E425" s="139">
        <v>0</v>
      </c>
      <c r="F425" s="139">
        <v>0</v>
      </c>
      <c r="G425" s="34"/>
      <c r="H425" s="67"/>
      <c r="I425" s="138">
        <v>0</v>
      </c>
      <c r="J425" s="139">
        <v>0</v>
      </c>
      <c r="K425" s="139">
        <v>0</v>
      </c>
      <c r="L425" s="34"/>
      <c r="M425" s="67"/>
      <c r="N425" s="170">
        <v>75931</v>
      </c>
      <c r="O425" s="171">
        <v>80295.3</v>
      </c>
      <c r="P425" s="172">
        <v>84397.900000000009</v>
      </c>
      <c r="Q425" s="122">
        <f t="shared" ref="Q425:Q435" si="73">O425/N425-1</f>
        <v>5.7477183232145013E-2</v>
      </c>
      <c r="R425" s="67">
        <f t="shared" ref="R425:R435" si="74">P425/O425-1</f>
        <v>5.1093899642943086E-2</v>
      </c>
    </row>
    <row r="426" spans="1:18" ht="12.75" customHeight="1" x14ac:dyDescent="0.2">
      <c r="B426" s="17"/>
      <c r="C426" s="94" t="s">
        <v>41</v>
      </c>
      <c r="D426" s="138">
        <v>66686</v>
      </c>
      <c r="E426" s="139">
        <v>57823.851000000002</v>
      </c>
      <c r="F426" s="139">
        <v>59865.351000000002</v>
      </c>
      <c r="G426" s="34">
        <f t="shared" ref="G426:G435" si="75">E426/D426-1</f>
        <v>-0.13289369582820976</v>
      </c>
      <c r="H426" s="67">
        <f t="shared" ref="H426:H435" si="76">F426/E426-1</f>
        <v>3.530550049321346E-2</v>
      </c>
      <c r="I426" s="138">
        <v>5614</v>
      </c>
      <c r="J426" s="139">
        <v>3968</v>
      </c>
      <c r="K426" s="139">
        <v>3476.5539999999996</v>
      </c>
      <c r="L426" s="34">
        <f t="shared" ref="L426:L435" si="77">J426/I426-1</f>
        <v>-0.29319558247239041</v>
      </c>
      <c r="M426" s="67">
        <f t="shared" ref="M426:M435" si="78">K426/J426-1</f>
        <v>-0.12385231854838719</v>
      </c>
      <c r="N426" s="170">
        <v>9025</v>
      </c>
      <c r="O426" s="171">
        <v>8812</v>
      </c>
      <c r="P426" s="172">
        <v>11920.199999999999</v>
      </c>
      <c r="Q426" s="122">
        <f t="shared" si="73"/>
        <v>-2.3601108033241003E-2</v>
      </c>
      <c r="R426" s="67">
        <f t="shared" si="74"/>
        <v>0.35272355878347694</v>
      </c>
    </row>
    <row r="427" spans="1:18" ht="12.75" customHeight="1" x14ac:dyDescent="0.2">
      <c r="A427" s="18"/>
      <c r="B427" s="17"/>
      <c r="C427" s="93" t="s">
        <v>66</v>
      </c>
      <c r="D427" s="138">
        <v>0</v>
      </c>
      <c r="E427" s="139">
        <v>0</v>
      </c>
      <c r="F427" s="139">
        <v>0</v>
      </c>
      <c r="G427" s="34"/>
      <c r="H427" s="67"/>
      <c r="I427" s="138">
        <v>0</v>
      </c>
      <c r="J427" s="139">
        <v>197</v>
      </c>
      <c r="K427" s="139">
        <v>0</v>
      </c>
      <c r="L427" s="128" t="s">
        <v>78</v>
      </c>
      <c r="M427" s="67">
        <f t="shared" si="78"/>
        <v>-1</v>
      </c>
      <c r="N427" s="170">
        <v>1633</v>
      </c>
      <c r="O427" s="171">
        <v>1559</v>
      </c>
      <c r="P427" s="172">
        <v>0</v>
      </c>
      <c r="Q427" s="122">
        <f t="shared" si="73"/>
        <v>-4.531537048377221E-2</v>
      </c>
      <c r="R427" s="67">
        <f t="shared" si="74"/>
        <v>-1</v>
      </c>
    </row>
    <row r="428" spans="1:18" ht="12.75" customHeight="1" x14ac:dyDescent="0.2">
      <c r="A428" s="18"/>
      <c r="B428" s="17"/>
      <c r="C428" s="94" t="s">
        <v>42</v>
      </c>
      <c r="D428" s="138">
        <v>15381</v>
      </c>
      <c r="E428" s="139">
        <v>17793.167000000001</v>
      </c>
      <c r="F428" s="139">
        <v>19825.697000000004</v>
      </c>
      <c r="G428" s="34">
        <f t="shared" si="75"/>
        <v>0.15682770951173541</v>
      </c>
      <c r="H428" s="67">
        <f t="shared" si="76"/>
        <v>0.11423092921007272</v>
      </c>
      <c r="I428" s="138">
        <v>0</v>
      </c>
      <c r="J428" s="139">
        <v>0</v>
      </c>
      <c r="K428" s="139">
        <v>22.367999999999999</v>
      </c>
      <c r="L428" s="34"/>
      <c r="M428" s="67"/>
      <c r="N428" s="170">
        <v>949</v>
      </c>
      <c r="O428" s="171">
        <v>974</v>
      </c>
      <c r="P428" s="172">
        <v>1185.9000000000001</v>
      </c>
      <c r="Q428" s="122">
        <f t="shared" si="73"/>
        <v>2.6343519494204326E-2</v>
      </c>
      <c r="R428" s="67">
        <f t="shared" si="74"/>
        <v>0.21755646817248464</v>
      </c>
    </row>
    <row r="429" spans="1:18" ht="12.75" customHeight="1" x14ac:dyDescent="0.2">
      <c r="A429" s="18"/>
      <c r="B429" s="17"/>
      <c r="C429" s="94" t="s">
        <v>39</v>
      </c>
      <c r="D429" s="138">
        <v>1013</v>
      </c>
      <c r="E429" s="139">
        <v>2817.837</v>
      </c>
      <c r="F429" s="139">
        <v>7459.4850000000006</v>
      </c>
      <c r="G429" s="34">
        <f t="shared" si="75"/>
        <v>1.7816752221125371</v>
      </c>
      <c r="H429" s="67">
        <f t="shared" si="76"/>
        <v>1.6472379346285821</v>
      </c>
      <c r="I429" s="138">
        <v>24</v>
      </c>
      <c r="J429" s="139">
        <v>21</v>
      </c>
      <c r="K429" s="139">
        <v>0</v>
      </c>
      <c r="L429" s="34">
        <f t="shared" si="77"/>
        <v>-0.125</v>
      </c>
      <c r="M429" s="67">
        <f t="shared" si="78"/>
        <v>-1</v>
      </c>
      <c r="N429" s="170">
        <v>490</v>
      </c>
      <c r="O429" s="171">
        <v>737.6</v>
      </c>
      <c r="P429" s="172">
        <v>737.80000000000007</v>
      </c>
      <c r="Q429" s="122">
        <f t="shared" si="73"/>
        <v>0.50530612244897966</v>
      </c>
      <c r="R429" s="67">
        <f t="shared" si="74"/>
        <v>2.7114967462038564E-4</v>
      </c>
    </row>
    <row r="430" spans="1:18" ht="12.75" customHeight="1" x14ac:dyDescent="0.2">
      <c r="A430" s="18"/>
      <c r="B430" s="17"/>
      <c r="C430" s="94" t="s">
        <v>40</v>
      </c>
      <c r="D430" s="138">
        <v>4010</v>
      </c>
      <c r="E430" s="139">
        <v>5101.4870000000001</v>
      </c>
      <c r="F430" s="139">
        <v>6275.3730000000005</v>
      </c>
      <c r="G430" s="34">
        <f t="shared" si="75"/>
        <v>0.27219127182044889</v>
      </c>
      <c r="H430" s="67">
        <f t="shared" si="76"/>
        <v>0.23010663361486561</v>
      </c>
      <c r="I430" s="138">
        <v>0</v>
      </c>
      <c r="J430" s="139">
        <v>0</v>
      </c>
      <c r="K430" s="139">
        <v>0</v>
      </c>
      <c r="L430" s="34"/>
      <c r="M430" s="67"/>
      <c r="N430" s="170">
        <v>0</v>
      </c>
      <c r="O430" s="171">
        <v>0</v>
      </c>
      <c r="P430" s="172">
        <v>0</v>
      </c>
      <c r="Q430" s="122"/>
      <c r="R430" s="67"/>
    </row>
    <row r="431" spans="1:18" ht="12.75" customHeight="1" x14ac:dyDescent="0.2">
      <c r="A431" s="18"/>
      <c r="B431" s="17"/>
      <c r="C431" s="94" t="s">
        <v>43</v>
      </c>
      <c r="D431" s="138">
        <v>681</v>
      </c>
      <c r="E431" s="139">
        <v>811.13400000000001</v>
      </c>
      <c r="F431" s="139">
        <v>703.12599999999998</v>
      </c>
      <c r="G431" s="34">
        <f t="shared" si="75"/>
        <v>0.19109251101321578</v>
      </c>
      <c r="H431" s="67">
        <f t="shared" si="76"/>
        <v>-0.13315679037002526</v>
      </c>
      <c r="I431" s="138">
        <v>0</v>
      </c>
      <c r="J431" s="139">
        <v>0</v>
      </c>
      <c r="K431" s="139">
        <v>0</v>
      </c>
      <c r="L431" s="34"/>
      <c r="M431" s="67"/>
      <c r="N431" s="170">
        <v>79</v>
      </c>
      <c r="O431" s="171">
        <v>45</v>
      </c>
      <c r="P431" s="172">
        <v>0</v>
      </c>
      <c r="Q431" s="122">
        <f t="shared" si="73"/>
        <v>-0.430379746835443</v>
      </c>
      <c r="R431" s="67">
        <f t="shared" si="74"/>
        <v>-1</v>
      </c>
    </row>
    <row r="432" spans="1:18" ht="12.75" customHeight="1" x14ac:dyDescent="0.2">
      <c r="A432" s="18"/>
      <c r="B432" s="17"/>
      <c r="C432" s="94" t="s">
        <v>34</v>
      </c>
      <c r="D432" s="138">
        <v>6330</v>
      </c>
      <c r="E432" s="139">
        <v>2728.268</v>
      </c>
      <c r="F432" s="139">
        <v>2466.0080000000003</v>
      </c>
      <c r="G432" s="34">
        <f t="shared" si="75"/>
        <v>-0.56899399684044227</v>
      </c>
      <c r="H432" s="67">
        <f t="shared" si="76"/>
        <v>-9.6126920082631129E-2</v>
      </c>
      <c r="I432" s="138">
        <v>3084</v>
      </c>
      <c r="J432" s="139">
        <v>3346</v>
      </c>
      <c r="K432" s="139">
        <v>1487.586</v>
      </c>
      <c r="L432" s="34">
        <f t="shared" si="77"/>
        <v>8.4954604409857248E-2</v>
      </c>
      <c r="M432" s="67">
        <f t="shared" si="78"/>
        <v>-0.55541362821279139</v>
      </c>
      <c r="N432" s="170">
        <v>77</v>
      </c>
      <c r="O432" s="171">
        <v>50</v>
      </c>
      <c r="P432" s="172">
        <v>1587</v>
      </c>
      <c r="Q432" s="122">
        <f t="shared" si="73"/>
        <v>-0.35064935064935066</v>
      </c>
      <c r="R432" s="67">
        <f t="shared" si="74"/>
        <v>30.74</v>
      </c>
    </row>
    <row r="433" spans="1:18" ht="12.75" customHeight="1" x14ac:dyDescent="0.2">
      <c r="A433" s="18"/>
      <c r="B433" s="17"/>
      <c r="C433" s="94" t="s">
        <v>35</v>
      </c>
      <c r="D433" s="138">
        <v>1452</v>
      </c>
      <c r="E433" s="139">
        <v>3303.6729999999998</v>
      </c>
      <c r="F433" s="139">
        <v>3073.5800000000004</v>
      </c>
      <c r="G433" s="34">
        <f t="shared" si="75"/>
        <v>1.2752568870523415</v>
      </c>
      <c r="H433" s="67">
        <f t="shared" si="76"/>
        <v>-6.9647631590656678E-2</v>
      </c>
      <c r="I433" s="138">
        <v>6841</v>
      </c>
      <c r="J433" s="139">
        <v>5187</v>
      </c>
      <c r="K433" s="139">
        <v>3820.8220000000006</v>
      </c>
      <c r="L433" s="34">
        <f t="shared" si="77"/>
        <v>-0.24177751790673874</v>
      </c>
      <c r="M433" s="67">
        <f t="shared" si="78"/>
        <v>-0.26338500096394823</v>
      </c>
      <c r="N433" s="170">
        <v>3830</v>
      </c>
      <c r="O433" s="171">
        <v>5226</v>
      </c>
      <c r="P433" s="172">
        <v>4639.3</v>
      </c>
      <c r="Q433" s="122">
        <f t="shared" si="73"/>
        <v>0.36449086161879896</v>
      </c>
      <c r="R433" s="67">
        <f t="shared" si="74"/>
        <v>-0.11226559510141598</v>
      </c>
    </row>
    <row r="434" spans="1:18" ht="12.75" customHeight="1" x14ac:dyDescent="0.2">
      <c r="A434" s="18"/>
      <c r="B434" s="17"/>
      <c r="C434" s="94" t="s">
        <v>36</v>
      </c>
      <c r="D434" s="138">
        <v>0</v>
      </c>
      <c r="E434" s="139">
        <v>0</v>
      </c>
      <c r="F434" s="139">
        <v>0</v>
      </c>
      <c r="G434" s="34"/>
      <c r="H434" s="67"/>
      <c r="I434" s="146">
        <v>0</v>
      </c>
      <c r="J434" s="139">
        <v>266</v>
      </c>
      <c r="K434" s="139">
        <v>50.591000000000001</v>
      </c>
      <c r="L434" s="128" t="s">
        <v>78</v>
      </c>
      <c r="M434" s="67">
        <f t="shared" si="78"/>
        <v>-0.8098082706766917</v>
      </c>
      <c r="N434" s="170">
        <v>1633</v>
      </c>
      <c r="O434" s="171">
        <v>1574.2</v>
      </c>
      <c r="P434" s="172">
        <v>0</v>
      </c>
      <c r="Q434" s="122">
        <f t="shared" si="73"/>
        <v>-3.6007348438456765E-2</v>
      </c>
      <c r="R434" s="67">
        <f t="shared" si="74"/>
        <v>-1</v>
      </c>
    </row>
    <row r="435" spans="1:18" ht="12.75" customHeight="1" x14ac:dyDescent="0.2">
      <c r="A435" s="18"/>
      <c r="B435" s="17"/>
      <c r="C435" s="96" t="s">
        <v>37</v>
      </c>
      <c r="D435" s="140">
        <v>266815</v>
      </c>
      <c r="E435" s="141">
        <v>283682.114</v>
      </c>
      <c r="F435" s="141">
        <v>288675.00599999994</v>
      </c>
      <c r="G435" s="35">
        <f t="shared" si="75"/>
        <v>6.321651331446887E-2</v>
      </c>
      <c r="H435" s="68">
        <f t="shared" si="76"/>
        <v>1.7600305953726636E-2</v>
      </c>
      <c r="I435" s="148">
        <v>12852</v>
      </c>
      <c r="J435" s="167">
        <v>13132</v>
      </c>
      <c r="K435" s="141">
        <v>5118.5999999999985</v>
      </c>
      <c r="L435" s="35">
        <f t="shared" si="77"/>
        <v>2.1786492374727739E-2</v>
      </c>
      <c r="M435" s="68">
        <f t="shared" si="78"/>
        <v>-0.61021931160523923</v>
      </c>
      <c r="N435" s="173">
        <v>146503</v>
      </c>
      <c r="O435" s="174">
        <v>138155.59999999998</v>
      </c>
      <c r="P435" s="175">
        <v>156020.20000000001</v>
      </c>
      <c r="Q435" s="124">
        <f t="shared" si="73"/>
        <v>-5.697767281216104E-2</v>
      </c>
      <c r="R435" s="68">
        <f t="shared" si="74"/>
        <v>0.1293078239318568</v>
      </c>
    </row>
    <row r="436" spans="1:18" ht="12.75" customHeight="1" x14ac:dyDescent="0.2"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spans="1:18" ht="12.75" customHeight="1" x14ac:dyDescent="0.2">
      <c r="C437" s="101"/>
      <c r="D437" s="201" t="s">
        <v>38</v>
      </c>
      <c r="E437" s="202"/>
      <c r="F437" s="202"/>
      <c r="G437" s="202"/>
      <c r="H437" s="202"/>
      <c r="I437" s="203"/>
      <c r="J437" s="203"/>
      <c r="K437" s="203"/>
      <c r="L437" s="203"/>
      <c r="M437" s="203"/>
      <c r="N437" s="203"/>
      <c r="O437" s="203"/>
      <c r="P437" s="203"/>
      <c r="Q437" s="203"/>
      <c r="R437" s="203"/>
    </row>
    <row r="438" spans="1:18" ht="12.75" customHeight="1" x14ac:dyDescent="0.2">
      <c r="C438" s="86"/>
      <c r="D438" s="204" t="s">
        <v>29</v>
      </c>
      <c r="E438" s="205"/>
      <c r="F438" s="205"/>
      <c r="G438" s="205"/>
      <c r="H438" s="205"/>
      <c r="I438" s="204" t="s">
        <v>75</v>
      </c>
      <c r="J438" s="205"/>
      <c r="K438" s="205"/>
      <c r="L438" s="205"/>
      <c r="M438" s="205"/>
      <c r="N438" s="204" t="s">
        <v>77</v>
      </c>
      <c r="O438" s="205"/>
      <c r="P438" s="205"/>
      <c r="Q438" s="205"/>
      <c r="R438" s="205"/>
    </row>
    <row r="439" spans="1:18" ht="12.75" customHeight="1" x14ac:dyDescent="0.2">
      <c r="C439" s="88"/>
      <c r="D439" s="79">
        <v>2016</v>
      </c>
      <c r="E439" s="80">
        <v>2017</v>
      </c>
      <c r="F439" s="80">
        <v>2018</v>
      </c>
      <c r="G439" s="114"/>
      <c r="H439" s="91"/>
      <c r="I439" s="79">
        <v>2016</v>
      </c>
      <c r="J439" s="80">
        <v>2017</v>
      </c>
      <c r="K439" s="80">
        <v>2018</v>
      </c>
      <c r="L439" s="114"/>
      <c r="M439" s="91"/>
      <c r="N439" s="79">
        <v>2016</v>
      </c>
      <c r="O439" s="80">
        <v>2017</v>
      </c>
      <c r="P439" s="80">
        <v>2018</v>
      </c>
      <c r="Q439" s="114"/>
      <c r="R439" s="91"/>
    </row>
    <row r="440" spans="1:18" ht="12.75" customHeight="1" x14ac:dyDescent="0.2">
      <c r="C440" s="92" t="s">
        <v>32</v>
      </c>
      <c r="D440" s="98">
        <f>D424/D422*100</f>
        <v>66.491560947861501</v>
      </c>
      <c r="E440" s="83">
        <f>E424/E422*100</f>
        <v>70.327090626580741</v>
      </c>
      <c r="F440" s="83">
        <f>F424/F422*100</f>
        <v>67.461216416565534</v>
      </c>
      <c r="G440" s="115"/>
      <c r="H440" s="116"/>
      <c r="I440" s="98">
        <f>I424/I422*100</f>
        <v>66.054548738635674</v>
      </c>
      <c r="J440" s="83">
        <f>J424/J422*100</f>
        <v>73.823741715335657</v>
      </c>
      <c r="K440" s="83">
        <f>K424/K422*100</f>
        <v>53.362798465083372</v>
      </c>
      <c r="L440" s="115"/>
      <c r="M440" s="116"/>
      <c r="N440" s="98">
        <f>N424/N422*100</f>
        <v>43.067634917604302</v>
      </c>
      <c r="O440" s="83">
        <f>O424/O422*100</f>
        <v>37.294504429774385</v>
      </c>
      <c r="P440" s="83">
        <f>P424/P422*100</f>
        <v>38.24086501438024</v>
      </c>
      <c r="Q440" s="115"/>
      <c r="R440" s="116"/>
    </row>
    <row r="441" spans="1:18" ht="12.75" customHeight="1" x14ac:dyDescent="0.2">
      <c r="C441" s="94" t="s">
        <v>33</v>
      </c>
      <c r="D441" s="99">
        <f>D425/D422*100</f>
        <v>0</v>
      </c>
      <c r="E441" s="57">
        <f>E425/E422*100</f>
        <v>0</v>
      </c>
      <c r="F441" s="57">
        <f>F425/F422*100</f>
        <v>0</v>
      </c>
      <c r="G441" s="117"/>
      <c r="H441" s="118"/>
      <c r="I441" s="99">
        <f>I425/I422*100</f>
        <v>0</v>
      </c>
      <c r="J441" s="57">
        <f>J425/J422*100</f>
        <v>0</v>
      </c>
      <c r="K441" s="57">
        <f>K425/K422*100</f>
        <v>0</v>
      </c>
      <c r="L441" s="117"/>
      <c r="M441" s="118"/>
      <c r="N441" s="99">
        <f>N425/N422*100</f>
        <v>49.991111930422875</v>
      </c>
      <c r="O441" s="57">
        <f>O425/O422*100</f>
        <v>55.412067701913934</v>
      </c>
      <c r="P441" s="57">
        <f>P425/P422*100</f>
        <v>53.056247937261311</v>
      </c>
      <c r="Q441" s="117"/>
      <c r="R441" s="118"/>
    </row>
    <row r="442" spans="1:18" ht="12.75" customHeight="1" x14ac:dyDescent="0.2">
      <c r="C442" s="94" t="s">
        <v>41</v>
      </c>
      <c r="D442" s="99">
        <f>D426/D422*100</f>
        <v>25.458793526687717</v>
      </c>
      <c r="E442" s="57">
        <f>E426/E422*100</f>
        <v>20.342065604252319</v>
      </c>
      <c r="F442" s="57">
        <f>F426/F422*100</f>
        <v>20.694419765576068</v>
      </c>
      <c r="G442" s="117"/>
      <c r="H442" s="118"/>
      <c r="I442" s="99">
        <f>I426/I422*100</f>
        <v>33.800951291468479</v>
      </c>
      <c r="J442" s="57">
        <f>J426/J422*100</f>
        <v>26.038453966795721</v>
      </c>
      <c r="K442" s="57">
        <f>K426/K422*100</f>
        <v>46.339058014159953</v>
      </c>
      <c r="L442" s="117"/>
      <c r="M442" s="118"/>
      <c r="N442" s="99">
        <f>N426/N422*100</f>
        <v>5.9418391061893878</v>
      </c>
      <c r="O442" s="57">
        <f>O426/O422*100</f>
        <v>6.0811920571847375</v>
      </c>
      <c r="P442" s="57">
        <f>P426/P422*100</f>
        <v>7.493564255292398</v>
      </c>
      <c r="Q442" s="117"/>
      <c r="R442" s="118"/>
    </row>
    <row r="443" spans="1:18" ht="12.75" customHeight="1" x14ac:dyDescent="0.2">
      <c r="C443" s="94" t="s">
        <v>42</v>
      </c>
      <c r="D443" s="99">
        <f>D428/D422*100</f>
        <v>5.8720226619377947</v>
      </c>
      <c r="E443" s="57">
        <f>E428/E422*100</f>
        <v>6.2595237806180952</v>
      </c>
      <c r="F443" s="57">
        <f>F428/F422*100</f>
        <v>6.8534016590518654</v>
      </c>
      <c r="G443" s="117"/>
      <c r="H443" s="118"/>
      <c r="I443" s="99">
        <f>I428/I422*100</f>
        <v>0</v>
      </c>
      <c r="J443" s="57">
        <f>J428/J422*100</f>
        <v>0</v>
      </c>
      <c r="K443" s="57">
        <f>K428/K422*100</f>
        <v>0.29814352075668316</v>
      </c>
      <c r="L443" s="117"/>
      <c r="M443" s="118"/>
      <c r="N443" s="99">
        <f>N428/N422*100</f>
        <v>0.62479837249570414</v>
      </c>
      <c r="O443" s="57">
        <f>O428/O422*100</f>
        <v>0.67216081067838551</v>
      </c>
      <c r="P443" s="57">
        <f>P428/P422*100</f>
        <v>0.74550912319854157</v>
      </c>
      <c r="Q443" s="117"/>
      <c r="R443" s="118"/>
    </row>
    <row r="444" spans="1:18" ht="12.75" customHeight="1" x14ac:dyDescent="0.2">
      <c r="C444" s="94" t="s">
        <v>39</v>
      </c>
      <c r="D444" s="99">
        <f>D429/D422*100</f>
        <v>0.38673421471575226</v>
      </c>
      <c r="E444" s="57">
        <f>E429/E422*100</f>
        <v>0.99129726098819559</v>
      </c>
      <c r="F444" s="57">
        <f>F429/F422*100</f>
        <v>2.5786153634181184</v>
      </c>
      <c r="G444" s="117"/>
      <c r="H444" s="118"/>
      <c r="I444" s="99">
        <f>I429/I422*100</f>
        <v>0.1444999698958396</v>
      </c>
      <c r="J444" s="57">
        <f>J429/J422*100</f>
        <v>0.13780431786862654</v>
      </c>
      <c r="K444" s="57">
        <f>K429/K422*100</f>
        <v>0</v>
      </c>
      <c r="L444" s="117"/>
      <c r="M444" s="118"/>
      <c r="N444" s="99">
        <f>N429/N422*100</f>
        <v>0.32260400687344049</v>
      </c>
      <c r="O444" s="57">
        <f>O429/O422*100</f>
        <v>0.50902034287102393</v>
      </c>
      <c r="P444" s="57">
        <f>P429/P422*100</f>
        <v>0.46381366986751327</v>
      </c>
      <c r="Q444" s="117"/>
      <c r="R444" s="118"/>
    </row>
    <row r="445" spans="1:18" ht="12.75" customHeight="1" x14ac:dyDescent="0.2">
      <c r="C445" s="94" t="s">
        <v>40</v>
      </c>
      <c r="D445" s="99">
        <f>D430/D422*100</f>
        <v>1.5309024689142809</v>
      </c>
      <c r="E445" s="57">
        <f>E430/E422*100</f>
        <v>1.7946709089514001</v>
      </c>
      <c r="F445" s="57">
        <f>F430/F422*100</f>
        <v>2.1692882590392295</v>
      </c>
      <c r="G445" s="117"/>
      <c r="H445" s="118"/>
      <c r="I445" s="99">
        <f>I430/I422*100</f>
        <v>0</v>
      </c>
      <c r="J445" s="57">
        <f>J430/J422*100</f>
        <v>0</v>
      </c>
      <c r="K445" s="57">
        <f>K430/K422*100</f>
        <v>0</v>
      </c>
      <c r="L445" s="117"/>
      <c r="M445" s="118"/>
      <c r="N445" s="99">
        <f>N430/N422*100</f>
        <v>0</v>
      </c>
      <c r="O445" s="57">
        <f>O430/O422*100</f>
        <v>0</v>
      </c>
      <c r="P445" s="57">
        <f>P430/P422*100</f>
        <v>0</v>
      </c>
      <c r="Q445" s="117"/>
      <c r="R445" s="118"/>
    </row>
    <row r="446" spans="1:18" ht="12.75" customHeight="1" x14ac:dyDescent="0.2">
      <c r="C446" s="96" t="s">
        <v>43</v>
      </c>
      <c r="D446" s="100">
        <f>D431/D422*100</f>
        <v>0.25998617988294898</v>
      </c>
      <c r="E446" s="58">
        <f>E431/E422*100</f>
        <v>0.28535181860923786</v>
      </c>
      <c r="F446" s="59">
        <f>F431/F422*100</f>
        <v>0.24305853634918867</v>
      </c>
      <c r="G446" s="119"/>
      <c r="H446" s="120"/>
      <c r="I446" s="100">
        <f>I431/I422*100</f>
        <v>0</v>
      </c>
      <c r="J446" s="58">
        <f>J431/J422*100</f>
        <v>0</v>
      </c>
      <c r="K446" s="59">
        <f>K431/K422*100</f>
        <v>0</v>
      </c>
      <c r="L446" s="119"/>
      <c r="M446" s="120"/>
      <c r="N446" s="100">
        <f>N431/N422*100</f>
        <v>5.2011666414289386E-2</v>
      </c>
      <c r="O446" s="58">
        <f>O431/O422*100</f>
        <v>3.1054657577543485E-2</v>
      </c>
      <c r="P446" s="59">
        <f>P431/P422*100</f>
        <v>0</v>
      </c>
      <c r="Q446" s="119"/>
      <c r="R446" s="120"/>
    </row>
    <row r="447" spans="1:18" ht="15" customHeight="1" x14ac:dyDescent="0.2">
      <c r="A447" s="18"/>
      <c r="B447" s="17"/>
      <c r="C447" s="27" t="s">
        <v>68</v>
      </c>
      <c r="D447" s="20"/>
      <c r="E447" s="20"/>
      <c r="F447" s="20"/>
      <c r="G447" s="30"/>
      <c r="H447" s="30"/>
      <c r="I447" s="36"/>
      <c r="J447" s="36"/>
      <c r="K447" s="36"/>
      <c r="L447" s="30"/>
      <c r="M447" s="30"/>
    </row>
    <row r="448" spans="1:18" ht="15" customHeight="1" x14ac:dyDescent="0.2">
      <c r="A448" s="18"/>
      <c r="B448" s="17"/>
      <c r="C448" s="27" t="s">
        <v>69</v>
      </c>
      <c r="D448" s="20"/>
      <c r="E448" s="20"/>
      <c r="F448" s="20"/>
      <c r="G448" s="30"/>
      <c r="H448" s="30"/>
      <c r="I448" s="36"/>
      <c r="J448" s="36"/>
      <c r="K448" s="36"/>
      <c r="L448" s="30"/>
      <c r="M448" s="30"/>
    </row>
    <row r="449" spans="1:18" ht="15" customHeight="1" x14ac:dyDescent="0.2">
      <c r="A449" s="18"/>
      <c r="B449" s="17"/>
      <c r="C449" s="103" t="s">
        <v>70</v>
      </c>
      <c r="D449" s="20"/>
      <c r="E449" s="20"/>
      <c r="F449" s="20"/>
      <c r="G449" s="30"/>
      <c r="H449" s="30"/>
      <c r="I449" s="36"/>
      <c r="J449" s="36"/>
      <c r="K449" s="36"/>
      <c r="L449" s="30"/>
      <c r="M449" s="30"/>
    </row>
    <row r="451" spans="1:18" ht="15.75" x14ac:dyDescent="0.25">
      <c r="C451" s="104" t="s">
        <v>98</v>
      </c>
    </row>
    <row r="452" spans="1:18" ht="12.75" customHeight="1" x14ac:dyDescent="0.2">
      <c r="A452" s="18"/>
      <c r="B452" s="17"/>
      <c r="C452" s="105" t="s">
        <v>61</v>
      </c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</row>
    <row r="453" spans="1:18" ht="12.75" customHeight="1" x14ac:dyDescent="0.2">
      <c r="A453" s="18"/>
      <c r="B453" s="17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</row>
    <row r="454" spans="1:18" ht="12.75" customHeight="1" x14ac:dyDescent="0.2">
      <c r="A454" s="18"/>
      <c r="B454" s="17"/>
      <c r="C454" s="102"/>
      <c r="D454" s="192" t="s">
        <v>76</v>
      </c>
      <c r="E454" s="193"/>
      <c r="F454" s="193"/>
      <c r="G454" s="193"/>
      <c r="H454" s="193"/>
    </row>
    <row r="455" spans="1:18" ht="12.75" customHeight="1" x14ac:dyDescent="0.2">
      <c r="A455" s="18"/>
      <c r="B455" s="17"/>
      <c r="C455" s="88"/>
      <c r="D455" s="79">
        <v>2016</v>
      </c>
      <c r="E455" s="80">
        <v>2017</v>
      </c>
      <c r="F455" s="123">
        <v>2018</v>
      </c>
      <c r="G455" s="81" t="s">
        <v>56</v>
      </c>
      <c r="H455" s="82" t="s">
        <v>67</v>
      </c>
    </row>
    <row r="456" spans="1:18" ht="12.75" customHeight="1" x14ac:dyDescent="0.2">
      <c r="A456" s="18"/>
      <c r="B456" s="17"/>
      <c r="C456" s="92" t="s">
        <v>30</v>
      </c>
      <c r="D456" s="136">
        <v>11365</v>
      </c>
      <c r="E456" s="164">
        <v>11315.8</v>
      </c>
      <c r="F456" s="165">
        <v>12148.513999999999</v>
      </c>
      <c r="G456" s="121">
        <f>E456/D456-1</f>
        <v>-4.3290805103388674E-3</v>
      </c>
      <c r="H456" s="66">
        <f>F456/E456-1</f>
        <v>7.3588610615245909E-2</v>
      </c>
    </row>
    <row r="457" spans="1:18" ht="12.75" customHeight="1" x14ac:dyDescent="0.2">
      <c r="A457" s="18"/>
      <c r="B457" s="17"/>
      <c r="C457" s="93" t="s">
        <v>31</v>
      </c>
      <c r="D457" s="138"/>
      <c r="E457" s="139"/>
      <c r="F457" s="166"/>
      <c r="G457" s="122"/>
      <c r="H457" s="67"/>
    </row>
    <row r="458" spans="1:18" ht="12.75" customHeight="1" x14ac:dyDescent="0.2">
      <c r="A458" s="18"/>
      <c r="B458" s="17"/>
      <c r="C458" s="94" t="s">
        <v>32</v>
      </c>
      <c r="D458" s="138">
        <v>2135</v>
      </c>
      <c r="E458" s="139">
        <v>2131.3000000000002</v>
      </c>
      <c r="F458" s="137">
        <v>2114.9009999999998</v>
      </c>
      <c r="G458" s="34">
        <f>E458/D458-1</f>
        <v>-1.7330210772832366E-3</v>
      </c>
      <c r="H458" s="67">
        <f>F458/E458-1</f>
        <v>-7.6943649415851523E-3</v>
      </c>
    </row>
    <row r="459" spans="1:18" ht="12.75" customHeight="1" x14ac:dyDescent="0.2">
      <c r="B459" s="17"/>
      <c r="C459" s="95" t="s">
        <v>33</v>
      </c>
      <c r="D459" s="138">
        <v>0</v>
      </c>
      <c r="E459" s="139">
        <v>0</v>
      </c>
      <c r="F459" s="139">
        <v>0</v>
      </c>
      <c r="G459" s="34"/>
      <c r="H459" s="67"/>
    </row>
    <row r="460" spans="1:18" ht="12.75" customHeight="1" x14ac:dyDescent="0.2">
      <c r="B460" s="17"/>
      <c r="C460" s="94" t="s">
        <v>41</v>
      </c>
      <c r="D460" s="138">
        <v>9221</v>
      </c>
      <c r="E460" s="139">
        <v>9096.7999999999993</v>
      </c>
      <c r="F460" s="139">
        <v>9949.3870000000006</v>
      </c>
      <c r="G460" s="34">
        <f t="shared" ref="G460:G469" si="79">E460/D460-1</f>
        <v>-1.3469254961500976E-2</v>
      </c>
      <c r="H460" s="67">
        <f t="shared" ref="H460:H469" si="80">F460/E460-1</f>
        <v>9.372383695365416E-2</v>
      </c>
    </row>
    <row r="461" spans="1:18" ht="12.75" customHeight="1" x14ac:dyDescent="0.2">
      <c r="A461" s="18"/>
      <c r="B461" s="17"/>
      <c r="C461" s="93" t="s">
        <v>66</v>
      </c>
      <c r="D461" s="138">
        <v>0</v>
      </c>
      <c r="E461" s="139">
        <v>0</v>
      </c>
      <c r="F461" s="139">
        <v>0</v>
      </c>
      <c r="G461" s="34"/>
      <c r="H461" s="67"/>
    </row>
    <row r="462" spans="1:18" ht="12.75" customHeight="1" x14ac:dyDescent="0.2">
      <c r="A462" s="18"/>
      <c r="B462" s="17"/>
      <c r="C462" s="94" t="s">
        <v>42</v>
      </c>
      <c r="D462" s="138">
        <v>9</v>
      </c>
      <c r="E462" s="139">
        <v>87.7</v>
      </c>
      <c r="F462" s="139">
        <v>84.226000000000013</v>
      </c>
      <c r="G462" s="34">
        <f t="shared" si="79"/>
        <v>8.7444444444444454</v>
      </c>
      <c r="H462" s="67">
        <f t="shared" si="80"/>
        <v>-3.9612314709235874E-2</v>
      </c>
    </row>
    <row r="463" spans="1:18" ht="12.75" customHeight="1" x14ac:dyDescent="0.2">
      <c r="A463" s="18"/>
      <c r="B463" s="17"/>
      <c r="C463" s="94" t="s">
        <v>39</v>
      </c>
      <c r="D463" s="138">
        <v>0</v>
      </c>
      <c r="E463" s="139">
        <v>0</v>
      </c>
      <c r="F463" s="139">
        <v>0</v>
      </c>
      <c r="G463" s="34"/>
      <c r="H463" s="67"/>
    </row>
    <row r="464" spans="1:18" ht="12.75" customHeight="1" x14ac:dyDescent="0.2">
      <c r="A464" s="18"/>
      <c r="B464" s="17"/>
      <c r="C464" s="94" t="s">
        <v>40</v>
      </c>
      <c r="D464" s="138">
        <v>0</v>
      </c>
      <c r="E464" s="139">
        <v>0</v>
      </c>
      <c r="F464" s="139">
        <v>0</v>
      </c>
      <c r="G464" s="34"/>
      <c r="H464" s="67"/>
    </row>
    <row r="465" spans="1:18" ht="12.75" customHeight="1" x14ac:dyDescent="0.2">
      <c r="A465" s="18"/>
      <c r="B465" s="17"/>
      <c r="C465" s="94" t="s">
        <v>43</v>
      </c>
      <c r="D465" s="138">
        <v>0</v>
      </c>
      <c r="E465" s="139">
        <v>0</v>
      </c>
      <c r="F465" s="139">
        <v>0</v>
      </c>
      <c r="G465" s="34"/>
      <c r="H465" s="67"/>
    </row>
    <row r="466" spans="1:18" ht="12.75" customHeight="1" x14ac:dyDescent="0.2">
      <c r="A466" s="18"/>
      <c r="B466" s="17"/>
      <c r="C466" s="94" t="s">
        <v>34</v>
      </c>
      <c r="D466" s="138">
        <v>1329</v>
      </c>
      <c r="E466" s="139">
        <v>1751.2</v>
      </c>
      <c r="F466" s="139">
        <v>1522.2</v>
      </c>
      <c r="G466" s="34">
        <f t="shared" si="79"/>
        <v>0.31768246802106859</v>
      </c>
      <c r="H466" s="67">
        <f t="shared" si="80"/>
        <v>-0.1307674737322978</v>
      </c>
    </row>
    <row r="467" spans="1:18" ht="12.75" customHeight="1" x14ac:dyDescent="0.2">
      <c r="A467" s="18"/>
      <c r="B467" s="17"/>
      <c r="C467" s="94" t="s">
        <v>35</v>
      </c>
      <c r="D467" s="138">
        <v>1409</v>
      </c>
      <c r="E467" s="139">
        <v>939.7</v>
      </c>
      <c r="F467" s="139">
        <v>602.03800000000012</v>
      </c>
      <c r="G467" s="34">
        <f t="shared" si="79"/>
        <v>-0.33307310149041869</v>
      </c>
      <c r="H467" s="67">
        <f t="shared" si="80"/>
        <v>-0.35932957326806414</v>
      </c>
    </row>
    <row r="468" spans="1:18" ht="12.75" customHeight="1" x14ac:dyDescent="0.2">
      <c r="A468" s="18"/>
      <c r="B468" s="17"/>
      <c r="C468" s="94" t="s">
        <v>36</v>
      </c>
      <c r="D468" s="138">
        <v>0</v>
      </c>
      <c r="E468" s="139">
        <v>0</v>
      </c>
      <c r="F468" s="139">
        <v>214.946</v>
      </c>
      <c r="G468" s="128"/>
      <c r="H468" s="129" t="s">
        <v>78</v>
      </c>
    </row>
    <row r="469" spans="1:18" ht="12.75" customHeight="1" x14ac:dyDescent="0.2">
      <c r="A469" s="18"/>
      <c r="B469" s="17"/>
      <c r="C469" s="96" t="s">
        <v>37</v>
      </c>
      <c r="D469" s="140">
        <v>11285</v>
      </c>
      <c r="E469" s="141">
        <v>12127.3</v>
      </c>
      <c r="F469" s="141">
        <v>12853.73</v>
      </c>
      <c r="G469" s="35">
        <f t="shared" si="79"/>
        <v>7.4638901196278251E-2</v>
      </c>
      <c r="H469" s="68">
        <f t="shared" si="80"/>
        <v>5.9900390029107964E-2</v>
      </c>
    </row>
    <row r="470" spans="1:18" ht="12.75" customHeight="1" x14ac:dyDescent="0.2"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 spans="1:18" ht="12.75" customHeight="1" x14ac:dyDescent="0.2">
      <c r="C471" s="101"/>
      <c r="D471" s="201" t="s">
        <v>38</v>
      </c>
      <c r="E471" s="202"/>
      <c r="F471" s="202"/>
      <c r="G471" s="202"/>
      <c r="H471" s="202"/>
    </row>
    <row r="472" spans="1:18" ht="12.75" customHeight="1" x14ac:dyDescent="0.2">
      <c r="C472" s="86"/>
      <c r="D472" s="204" t="s">
        <v>76</v>
      </c>
      <c r="E472" s="205"/>
      <c r="F472" s="205"/>
      <c r="G472" s="205"/>
      <c r="H472" s="205"/>
    </row>
    <row r="473" spans="1:18" ht="12.75" customHeight="1" x14ac:dyDescent="0.2">
      <c r="C473" s="88"/>
      <c r="D473" s="79">
        <v>2016</v>
      </c>
      <c r="E473" s="80">
        <v>2017</v>
      </c>
      <c r="F473" s="80">
        <v>2018</v>
      </c>
      <c r="G473" s="114"/>
      <c r="H473" s="91"/>
    </row>
    <row r="474" spans="1:18" ht="12.75" customHeight="1" x14ac:dyDescent="0.2">
      <c r="C474" s="92" t="s">
        <v>32</v>
      </c>
      <c r="D474" s="98">
        <f>D458/D456*100</f>
        <v>18.785745710514735</v>
      </c>
      <c r="E474" s="83">
        <f>E458/E456*100</f>
        <v>18.834726665370546</v>
      </c>
      <c r="F474" s="83">
        <f>F458/F456*100</f>
        <v>17.40872175806852</v>
      </c>
      <c r="G474" s="115"/>
      <c r="H474" s="116"/>
    </row>
    <row r="475" spans="1:18" ht="12.75" customHeight="1" x14ac:dyDescent="0.2">
      <c r="C475" s="94" t="s">
        <v>33</v>
      </c>
      <c r="D475" s="99">
        <f>D459/D456*100</f>
        <v>0</v>
      </c>
      <c r="E475" s="57">
        <f>E459/E456*100</f>
        <v>0</v>
      </c>
      <c r="F475" s="57">
        <f>F459/F456*100</f>
        <v>0</v>
      </c>
      <c r="G475" s="117"/>
      <c r="H475" s="118"/>
    </row>
    <row r="476" spans="1:18" ht="12.75" customHeight="1" x14ac:dyDescent="0.2">
      <c r="C476" s="94" t="s">
        <v>41</v>
      </c>
      <c r="D476" s="99">
        <f>D460/D456*100</f>
        <v>81.135063792344923</v>
      </c>
      <c r="E476" s="57">
        <f>E460/E456*100</f>
        <v>80.39025079976669</v>
      </c>
      <c r="F476" s="57">
        <f>F460/F456*100</f>
        <v>81.897975340852398</v>
      </c>
      <c r="G476" s="117"/>
      <c r="H476" s="118"/>
    </row>
    <row r="477" spans="1:18" ht="12.75" customHeight="1" x14ac:dyDescent="0.2">
      <c r="C477" s="94" t="s">
        <v>42</v>
      </c>
      <c r="D477" s="99">
        <f>D462/D456*100</f>
        <v>7.9190497140343166E-2</v>
      </c>
      <c r="E477" s="57">
        <f>E462/E456*100</f>
        <v>0.77502253486275841</v>
      </c>
      <c r="F477" s="57">
        <f>F462/F456*100</f>
        <v>0.69330290107909509</v>
      </c>
      <c r="G477" s="117"/>
      <c r="H477" s="118"/>
    </row>
    <row r="478" spans="1:18" ht="12.75" customHeight="1" x14ac:dyDescent="0.2">
      <c r="C478" s="94" t="s">
        <v>39</v>
      </c>
      <c r="D478" s="99">
        <f>D463/D456*100</f>
        <v>0</v>
      </c>
      <c r="E478" s="57">
        <f>E463/E456*100</f>
        <v>0</v>
      </c>
      <c r="F478" s="57">
        <f>F463/F456*100</f>
        <v>0</v>
      </c>
      <c r="G478" s="117"/>
      <c r="H478" s="118"/>
    </row>
    <row r="479" spans="1:18" ht="12.75" customHeight="1" x14ac:dyDescent="0.2">
      <c r="C479" s="94" t="s">
        <v>40</v>
      </c>
      <c r="D479" s="99">
        <f>D464/D456*100</f>
        <v>0</v>
      </c>
      <c r="E479" s="57">
        <f>E464/E456*100</f>
        <v>0</v>
      </c>
      <c r="F479" s="57">
        <f>F464/F456*100</f>
        <v>0</v>
      </c>
      <c r="G479" s="117"/>
      <c r="H479" s="118"/>
    </row>
    <row r="480" spans="1:18" ht="12.75" customHeight="1" x14ac:dyDescent="0.2">
      <c r="C480" s="96" t="s">
        <v>43</v>
      </c>
      <c r="D480" s="100">
        <f>D465/D456*100</f>
        <v>0</v>
      </c>
      <c r="E480" s="58">
        <f>E465/E456*100</f>
        <v>0</v>
      </c>
      <c r="F480" s="59">
        <f>F465/F456*100</f>
        <v>0</v>
      </c>
      <c r="G480" s="119"/>
      <c r="H480" s="120"/>
    </row>
    <row r="481" spans="1:13" ht="15" customHeight="1" x14ac:dyDescent="0.2">
      <c r="A481" s="18"/>
      <c r="B481" s="17"/>
      <c r="C481" s="27" t="s">
        <v>68</v>
      </c>
      <c r="D481" s="20"/>
      <c r="E481" s="20"/>
      <c r="F481" s="20"/>
      <c r="G481" s="30"/>
      <c r="H481" s="30"/>
      <c r="I481" s="36"/>
      <c r="J481" s="36"/>
      <c r="K481" s="36"/>
      <c r="L481" s="30"/>
      <c r="M481" s="30"/>
    </row>
    <row r="482" spans="1:13" ht="15" customHeight="1" x14ac:dyDescent="0.2">
      <c r="A482" s="18"/>
      <c r="B482" s="17"/>
      <c r="C482" s="27" t="s">
        <v>69</v>
      </c>
      <c r="D482" s="20"/>
      <c r="E482" s="20"/>
      <c r="F482" s="20"/>
      <c r="G482" s="30"/>
      <c r="H482" s="30"/>
      <c r="I482" s="36"/>
      <c r="J482" s="36"/>
      <c r="K482" s="36"/>
      <c r="L482" s="30"/>
      <c r="M482" s="30"/>
    </row>
    <row r="483" spans="1:13" ht="15" customHeight="1" x14ac:dyDescent="0.2">
      <c r="A483" s="18"/>
      <c r="B483" s="17"/>
      <c r="C483" s="103" t="s">
        <v>70</v>
      </c>
      <c r="D483" s="20"/>
      <c r="E483" s="20"/>
      <c r="F483" s="20"/>
      <c r="G483" s="30"/>
      <c r="H483" s="30"/>
      <c r="I483" s="36"/>
      <c r="J483" s="36"/>
      <c r="K483" s="36"/>
      <c r="L483" s="30"/>
      <c r="M483" s="30"/>
    </row>
  </sheetData>
  <mergeCells count="92">
    <mergeCell ref="D454:H454"/>
    <mergeCell ref="D472:H472"/>
    <mergeCell ref="D471:H471"/>
    <mergeCell ref="D420:H420"/>
    <mergeCell ref="I420:M420"/>
    <mergeCell ref="N420:R420"/>
    <mergeCell ref="D437:R437"/>
    <mergeCell ref="D438:H438"/>
    <mergeCell ref="I438:M438"/>
    <mergeCell ref="N438:R438"/>
    <mergeCell ref="D386:H386"/>
    <mergeCell ref="I386:M386"/>
    <mergeCell ref="N386:R386"/>
    <mergeCell ref="D403:R403"/>
    <mergeCell ref="D404:H404"/>
    <mergeCell ref="I404:M404"/>
    <mergeCell ref="N404:R404"/>
    <mergeCell ref="D370:H370"/>
    <mergeCell ref="I370:M370"/>
    <mergeCell ref="N370:R370"/>
    <mergeCell ref="D335:R335"/>
    <mergeCell ref="D336:H336"/>
    <mergeCell ref="I336:M336"/>
    <mergeCell ref="D352:H352"/>
    <mergeCell ref="I352:M352"/>
    <mergeCell ref="N352:R352"/>
    <mergeCell ref="D369:R369"/>
    <mergeCell ref="N336:R336"/>
    <mergeCell ref="I302:M302"/>
    <mergeCell ref="D318:H318"/>
    <mergeCell ref="I318:M318"/>
    <mergeCell ref="N302:R302"/>
    <mergeCell ref="N318:R318"/>
    <mergeCell ref="D301:R301"/>
    <mergeCell ref="D302:H302"/>
    <mergeCell ref="D233:R233"/>
    <mergeCell ref="D234:H234"/>
    <mergeCell ref="I234:M234"/>
    <mergeCell ref="D250:H250"/>
    <mergeCell ref="I250:M250"/>
    <mergeCell ref="N234:R234"/>
    <mergeCell ref="N250:R250"/>
    <mergeCell ref="D267:R267"/>
    <mergeCell ref="D268:H268"/>
    <mergeCell ref="I268:M268"/>
    <mergeCell ref="D284:H284"/>
    <mergeCell ref="I284:M284"/>
    <mergeCell ref="N268:R268"/>
    <mergeCell ref="N284:R284"/>
    <mergeCell ref="D199:R199"/>
    <mergeCell ref="D200:H200"/>
    <mergeCell ref="I200:M200"/>
    <mergeCell ref="D216:H216"/>
    <mergeCell ref="I216:M216"/>
    <mergeCell ref="N200:R200"/>
    <mergeCell ref="N216:R216"/>
    <mergeCell ref="D182:H182"/>
    <mergeCell ref="I182:M182"/>
    <mergeCell ref="N182:R182"/>
    <mergeCell ref="D131:R131"/>
    <mergeCell ref="D132:H132"/>
    <mergeCell ref="I132:M132"/>
    <mergeCell ref="N132:R132"/>
    <mergeCell ref="I148:M148"/>
    <mergeCell ref="N148:R148"/>
    <mergeCell ref="D165:R165"/>
    <mergeCell ref="D166:H166"/>
    <mergeCell ref="I166:M166"/>
    <mergeCell ref="N166:R166"/>
    <mergeCell ref="D148:H148"/>
    <mergeCell ref="D97:R97"/>
    <mergeCell ref="D98:H98"/>
    <mergeCell ref="I98:M98"/>
    <mergeCell ref="N98:R98"/>
    <mergeCell ref="D114:H114"/>
    <mergeCell ref="I114:M114"/>
    <mergeCell ref="N114:R114"/>
    <mergeCell ref="I80:M80"/>
    <mergeCell ref="N80:R80"/>
    <mergeCell ref="D5:H5"/>
    <mergeCell ref="I5:M5"/>
    <mergeCell ref="D22:M22"/>
    <mergeCell ref="D23:H23"/>
    <mergeCell ref="I23:M23"/>
    <mergeCell ref="D80:H80"/>
    <mergeCell ref="D46:H46"/>
    <mergeCell ref="I46:M46"/>
    <mergeCell ref="N46:R46"/>
    <mergeCell ref="D63:R63"/>
    <mergeCell ref="D64:H64"/>
    <mergeCell ref="I64:M64"/>
    <mergeCell ref="N64:R64"/>
  </mergeCells>
  <phoneticPr fontId="2" type="noConversion"/>
  <pageMargins left="0.15748031496062992" right="0.15748031496062992" top="0" bottom="0.19685039370078741" header="0.51181102362204722" footer="0.51181102362204722"/>
  <pageSetup paperSize="9" orientation="landscape" r:id="rId1"/>
  <headerFooter alignWithMargins="0"/>
  <rowBreaks count="1" manualBreakCount="1">
    <brk id="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4"/>
  <sheetViews>
    <sheetView showGridLines="0" zoomScaleNormal="100" workbookViewId="0">
      <selection activeCell="B44" sqref="B44:G44"/>
    </sheetView>
  </sheetViews>
  <sheetFormatPr defaultRowHeight="12" x14ac:dyDescent="0.2"/>
  <cols>
    <col min="1" max="1" width="17.7109375" style="17" customWidth="1"/>
    <col min="2" max="36" width="6.7109375" style="17" customWidth="1"/>
    <col min="37" max="40" width="9.140625" style="17"/>
    <col min="41" max="41" width="6.7109375" style="17" customWidth="1"/>
    <col min="42" max="16384" width="9.140625" style="17"/>
  </cols>
  <sheetData>
    <row r="2" spans="1:45" x14ac:dyDescent="0.2">
      <c r="B2" s="42" t="s">
        <v>53</v>
      </c>
      <c r="C2" s="44" t="s">
        <v>54</v>
      </c>
      <c r="D2" s="44"/>
      <c r="E2" s="41" t="s">
        <v>5</v>
      </c>
      <c r="F2" s="42" t="s">
        <v>11</v>
      </c>
      <c r="G2" s="41" t="s">
        <v>16</v>
      </c>
      <c r="H2" s="41" t="s">
        <v>19</v>
      </c>
      <c r="I2" s="41" t="s">
        <v>17</v>
      </c>
      <c r="J2" s="41" t="s">
        <v>7</v>
      </c>
      <c r="K2" s="43" t="s">
        <v>6</v>
      </c>
      <c r="L2" s="41" t="s">
        <v>10</v>
      </c>
      <c r="M2" s="41" t="s">
        <v>12</v>
      </c>
      <c r="N2" s="43" t="s">
        <v>1</v>
      </c>
      <c r="O2" s="41" t="s">
        <v>26</v>
      </c>
      <c r="P2" s="41" t="s">
        <v>3</v>
      </c>
      <c r="Q2" s="43" t="s">
        <v>20</v>
      </c>
      <c r="R2" s="41" t="s">
        <v>2</v>
      </c>
      <c r="S2" s="41" t="s">
        <v>4</v>
      </c>
      <c r="T2" s="41" t="s">
        <v>15</v>
      </c>
      <c r="U2" s="42" t="s">
        <v>0</v>
      </c>
      <c r="V2" s="43" t="s">
        <v>8</v>
      </c>
      <c r="W2" s="42" t="s">
        <v>24</v>
      </c>
      <c r="X2" s="43" t="s">
        <v>21</v>
      </c>
      <c r="Y2" s="43" t="s">
        <v>28</v>
      </c>
      <c r="Z2" s="44" t="s">
        <v>22</v>
      </c>
      <c r="AA2" s="42" t="s">
        <v>13</v>
      </c>
      <c r="AB2" s="43" t="s">
        <v>18</v>
      </c>
      <c r="AC2" s="41" t="s">
        <v>23</v>
      </c>
      <c r="AD2" s="42" t="s">
        <v>14</v>
      </c>
      <c r="AE2" s="41" t="s">
        <v>9</v>
      </c>
      <c r="AF2" s="42" t="s">
        <v>25</v>
      </c>
      <c r="AG2" s="42"/>
      <c r="AH2" s="41" t="s">
        <v>27</v>
      </c>
      <c r="AI2" s="41"/>
      <c r="AJ2" s="43" t="s">
        <v>29</v>
      </c>
      <c r="AK2" s="41" t="s">
        <v>74</v>
      </c>
      <c r="AL2" s="41" t="s">
        <v>72</v>
      </c>
      <c r="AM2" s="41" t="s">
        <v>71</v>
      </c>
      <c r="AN2" s="41" t="s">
        <v>73</v>
      </c>
      <c r="AO2" s="43"/>
      <c r="AP2" s="41" t="s">
        <v>75</v>
      </c>
      <c r="AQ2" s="41"/>
      <c r="AR2" s="41" t="s">
        <v>77</v>
      </c>
      <c r="AS2" s="41" t="s">
        <v>76</v>
      </c>
    </row>
    <row r="3" spans="1:45" x14ac:dyDescent="0.2">
      <c r="A3" s="17" t="s">
        <v>44</v>
      </c>
      <c r="B3" s="45">
        <v>45.943489481246367</v>
      </c>
      <c r="C3" s="45">
        <v>43.647711392943336</v>
      </c>
      <c r="D3" s="45"/>
      <c r="E3" s="45">
        <v>93.870304277874112</v>
      </c>
      <c r="F3" s="45">
        <v>91.422777930260054</v>
      </c>
      <c r="G3" s="45">
        <v>90.89662242811103</v>
      </c>
      <c r="H3" s="45">
        <v>90.175563364515099</v>
      </c>
      <c r="I3" s="45">
        <v>83.917236334686677</v>
      </c>
      <c r="J3" s="45">
        <v>68.633337283326441</v>
      </c>
      <c r="K3" s="45">
        <v>68.287367359667485</v>
      </c>
      <c r="L3" s="45">
        <v>66.032672694962073</v>
      </c>
      <c r="M3" s="45">
        <v>60.953846153846158</v>
      </c>
      <c r="N3" s="45">
        <v>58.612060344262481</v>
      </c>
      <c r="O3" s="45">
        <v>56.979140323342229</v>
      </c>
      <c r="P3" s="45">
        <v>56.040199691390882</v>
      </c>
      <c r="Q3" s="45">
        <v>53.175518636481023</v>
      </c>
      <c r="R3" s="45">
        <v>48.627436060616837</v>
      </c>
      <c r="S3" s="45">
        <v>46.358949766215076</v>
      </c>
      <c r="T3" s="45">
        <v>45.343525598877228</v>
      </c>
      <c r="U3" s="45">
        <v>43.478709080621122</v>
      </c>
      <c r="V3" s="45">
        <v>42.166367563704107</v>
      </c>
      <c r="W3" s="45">
        <v>39.192465245960939</v>
      </c>
      <c r="X3" s="45">
        <v>38.505159905997758</v>
      </c>
      <c r="Y3" s="45">
        <v>31.347953538404443</v>
      </c>
      <c r="Z3" s="45">
        <v>30.770674185341335</v>
      </c>
      <c r="AA3" s="45">
        <v>25.221835980390157</v>
      </c>
      <c r="AB3" s="45">
        <v>24.929569210074952</v>
      </c>
      <c r="AC3" s="45">
        <v>22.878104313361725</v>
      </c>
      <c r="AD3" s="45">
        <v>21.3931419185149</v>
      </c>
      <c r="AE3" s="45">
        <v>9.7802839497653693</v>
      </c>
      <c r="AF3" s="45">
        <v>9.3943139569286949</v>
      </c>
      <c r="AG3" s="45"/>
      <c r="AH3" s="45">
        <v>2.3543706611235415</v>
      </c>
      <c r="AI3" s="45"/>
      <c r="AJ3" s="45">
        <v>67.461216416565534</v>
      </c>
      <c r="AK3" s="45">
        <v>67.038291503583309</v>
      </c>
      <c r="AL3" s="45">
        <v>63.591119918458581</v>
      </c>
      <c r="AM3" s="45">
        <v>38.578680203045685</v>
      </c>
      <c r="AN3" s="45">
        <v>0</v>
      </c>
      <c r="AO3" s="45"/>
      <c r="AP3" s="45">
        <v>53.362798465083372</v>
      </c>
      <c r="AQ3" s="45"/>
      <c r="AR3" s="45">
        <v>38.24086501438024</v>
      </c>
      <c r="AS3" s="45">
        <v>17.40872175806852</v>
      </c>
    </row>
    <row r="4" spans="1:45" x14ac:dyDescent="0.2">
      <c r="A4" s="17" t="s">
        <v>45</v>
      </c>
      <c r="B4" s="39">
        <v>25.534903736239656</v>
      </c>
      <c r="C4" s="39">
        <v>26.999338714981825</v>
      </c>
      <c r="D4" s="39"/>
      <c r="E4" s="39">
        <v>0</v>
      </c>
      <c r="F4" s="39">
        <v>0</v>
      </c>
      <c r="G4" s="39">
        <v>0</v>
      </c>
      <c r="H4" s="39">
        <v>0</v>
      </c>
      <c r="I4" s="39">
        <v>2.9438744020274976</v>
      </c>
      <c r="J4" s="39">
        <v>0</v>
      </c>
      <c r="K4" s="39">
        <v>0</v>
      </c>
      <c r="L4" s="39">
        <v>0</v>
      </c>
      <c r="M4" s="39">
        <v>0</v>
      </c>
      <c r="N4" s="39">
        <v>34.471439559913087</v>
      </c>
      <c r="O4" s="39">
        <v>18.620759629908449</v>
      </c>
      <c r="P4" s="39">
        <v>12.639763776866388</v>
      </c>
      <c r="Q4" s="39">
        <v>0</v>
      </c>
      <c r="R4" s="39">
        <v>0</v>
      </c>
      <c r="S4" s="39">
        <v>36.662270710945933</v>
      </c>
      <c r="T4" s="39">
        <v>49.931840058912506</v>
      </c>
      <c r="U4" s="39">
        <v>39.004063826935393</v>
      </c>
      <c r="V4" s="39">
        <v>20.404702562528236</v>
      </c>
      <c r="W4" s="39">
        <v>32.46634112522554</v>
      </c>
      <c r="X4" s="39">
        <v>17.783794829876367</v>
      </c>
      <c r="Y4" s="39">
        <v>0</v>
      </c>
      <c r="Z4" s="39">
        <v>35.918704308368596</v>
      </c>
      <c r="AA4" s="39">
        <v>0</v>
      </c>
      <c r="AB4" s="39">
        <v>0</v>
      </c>
      <c r="AC4" s="39">
        <v>58.215625922334191</v>
      </c>
      <c r="AD4" s="39">
        <v>0</v>
      </c>
      <c r="AE4" s="39">
        <v>71.263976272234189</v>
      </c>
      <c r="AF4" s="39">
        <v>41.570766024832054</v>
      </c>
      <c r="AG4" s="39"/>
      <c r="AH4" s="39">
        <v>0</v>
      </c>
      <c r="AI4" s="39"/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39"/>
      <c r="AP4" s="39">
        <v>0</v>
      </c>
      <c r="AQ4" s="39"/>
      <c r="AR4" s="39">
        <v>53.056247937261311</v>
      </c>
      <c r="AS4" s="39">
        <v>0</v>
      </c>
    </row>
    <row r="5" spans="1:45" x14ac:dyDescent="0.2">
      <c r="A5" s="17" t="s">
        <v>46</v>
      </c>
      <c r="B5" s="39">
        <v>11.833946981833416</v>
      </c>
      <c r="C5" s="39">
        <v>11.866379934234979</v>
      </c>
      <c r="D5" s="39"/>
      <c r="E5" s="39">
        <v>0.16798744487681214</v>
      </c>
      <c r="F5" s="39">
        <v>0</v>
      </c>
      <c r="G5" s="39">
        <v>0</v>
      </c>
      <c r="H5" s="39">
        <v>1.5271832909897372</v>
      </c>
      <c r="I5" s="39">
        <v>7.6409553465146163E-2</v>
      </c>
      <c r="J5" s="39">
        <v>11.442589748803506</v>
      </c>
      <c r="K5" s="39">
        <v>3.1536945278322617</v>
      </c>
      <c r="L5" s="39">
        <v>17.583519487285628</v>
      </c>
      <c r="M5" s="39">
        <v>37.200000000000003</v>
      </c>
      <c r="N5" s="39">
        <v>3.2331703344297127</v>
      </c>
      <c r="O5" s="39">
        <v>2.4194230112104802</v>
      </c>
      <c r="P5" s="39">
        <v>3.5050521265301851</v>
      </c>
      <c r="Q5" s="39">
        <v>23.222863045536712</v>
      </c>
      <c r="R5" s="39">
        <v>5.1587664006976855E-2</v>
      </c>
      <c r="S5" s="39">
        <v>11.245653998321545</v>
      </c>
      <c r="T5" s="39">
        <v>0.72558950575899828</v>
      </c>
      <c r="U5" s="39">
        <v>1.7905013393058322</v>
      </c>
      <c r="V5" s="39">
        <v>13.821377939781948</v>
      </c>
      <c r="W5" s="39">
        <v>19.516400129722982</v>
      </c>
      <c r="X5" s="39">
        <v>30.061986989543954</v>
      </c>
      <c r="Y5" s="39">
        <v>57.943754554355799</v>
      </c>
      <c r="Z5" s="39">
        <v>31.608654239847102</v>
      </c>
      <c r="AA5" s="39">
        <v>29.552275379779747</v>
      </c>
      <c r="AB5" s="39">
        <v>56.744241367356921</v>
      </c>
      <c r="AC5" s="39">
        <v>16.182485137243326</v>
      </c>
      <c r="AD5" s="39">
        <v>61.266214659410146</v>
      </c>
      <c r="AE5" s="39">
        <v>12.453927423108711</v>
      </c>
      <c r="AF5" s="39">
        <v>38.523421442941711</v>
      </c>
      <c r="AG5" s="39"/>
      <c r="AH5" s="39">
        <v>95.006195878929304</v>
      </c>
      <c r="AI5" s="39"/>
      <c r="AJ5" s="39">
        <v>20.694419765576068</v>
      </c>
      <c r="AK5" s="39">
        <v>32.499104882565518</v>
      </c>
      <c r="AL5" s="39">
        <v>34.100423234383911</v>
      </c>
      <c r="AM5" s="39">
        <v>57.093240716003201</v>
      </c>
      <c r="AN5" s="39">
        <v>100</v>
      </c>
      <c r="AO5" s="39"/>
      <c r="AP5" s="39">
        <v>46.339058014159953</v>
      </c>
      <c r="AQ5" s="39"/>
      <c r="AR5" s="39">
        <v>7.493564255292398</v>
      </c>
      <c r="AS5" s="39">
        <v>81.897975340852398</v>
      </c>
    </row>
    <row r="6" spans="1:45" x14ac:dyDescent="0.2">
      <c r="A6" s="17" t="s">
        <v>47</v>
      </c>
      <c r="B6" s="39">
        <v>12.24500258331528</v>
      </c>
      <c r="C6" s="39">
        <v>12.162754852503467</v>
      </c>
      <c r="D6" s="39"/>
      <c r="E6" s="39">
        <v>5.9617082772490644</v>
      </c>
      <c r="F6" s="39">
        <v>4.6046563565455427</v>
      </c>
      <c r="G6" s="39">
        <v>0</v>
      </c>
      <c r="H6" s="39">
        <v>8.1035876869364341</v>
      </c>
      <c r="I6" s="39">
        <v>10.909684965099181</v>
      </c>
      <c r="J6" s="39">
        <v>12.42435531448305</v>
      </c>
      <c r="K6" s="39">
        <v>28.558934691929359</v>
      </c>
      <c r="L6" s="39">
        <v>6.1798354232534241</v>
      </c>
      <c r="M6" s="39">
        <v>1.8461538461538463</v>
      </c>
      <c r="N6" s="39">
        <v>0.73281369973050448</v>
      </c>
      <c r="O6" s="39">
        <v>17.929530751713774</v>
      </c>
      <c r="P6" s="39">
        <v>19.617708342571341</v>
      </c>
      <c r="Q6" s="39">
        <v>21.571834380649051</v>
      </c>
      <c r="R6" s="39">
        <v>48.027793825852633</v>
      </c>
      <c r="S6" s="39">
        <v>3.1794748831075408</v>
      </c>
      <c r="T6" s="39">
        <v>1.9812046966644803</v>
      </c>
      <c r="U6" s="39">
        <v>10.370037010881891</v>
      </c>
      <c r="V6" s="39">
        <v>18.958509673325079</v>
      </c>
      <c r="W6" s="39">
        <v>8.6927923862470031</v>
      </c>
      <c r="X6" s="39">
        <v>10.662102789414529</v>
      </c>
      <c r="Y6" s="39">
        <v>10.186338214948998</v>
      </c>
      <c r="Z6" s="39">
        <v>3.9386940311251034E-2</v>
      </c>
      <c r="AA6" s="39">
        <v>35.699751342639786</v>
      </c>
      <c r="AB6" s="39">
        <v>8.9301054684079038</v>
      </c>
      <c r="AC6" s="39">
        <v>2.1081924358055403E-2</v>
      </c>
      <c r="AD6" s="39">
        <v>12.181284534533839</v>
      </c>
      <c r="AE6" s="39">
        <v>4.7371200981541257</v>
      </c>
      <c r="AF6" s="39">
        <v>10.511498575297566</v>
      </c>
      <c r="AG6" s="39"/>
      <c r="AH6" s="39">
        <v>2.6394334599471754</v>
      </c>
      <c r="AI6" s="39"/>
      <c r="AJ6" s="39">
        <v>6.8534016590518654</v>
      </c>
      <c r="AK6" s="39">
        <v>0.4268272923618403</v>
      </c>
      <c r="AL6" s="39">
        <v>1.8705407038327844</v>
      </c>
      <c r="AM6" s="39">
        <v>4.3280790809511087</v>
      </c>
      <c r="AN6" s="39">
        <v>0</v>
      </c>
      <c r="AO6" s="39"/>
      <c r="AP6" s="39">
        <v>0.29814352075668316</v>
      </c>
      <c r="AQ6" s="39"/>
      <c r="AR6" s="39">
        <v>0.74550912319854157</v>
      </c>
      <c r="AS6" s="39">
        <v>0.69330290107909509</v>
      </c>
    </row>
    <row r="7" spans="1:45" x14ac:dyDescent="0.2">
      <c r="A7" s="17" t="s">
        <v>48</v>
      </c>
      <c r="B7" s="39">
        <v>4.0034344509640167</v>
      </c>
      <c r="C7" s="39">
        <v>4.7128484011393557</v>
      </c>
      <c r="D7" s="39"/>
      <c r="E7" s="39">
        <v>0</v>
      </c>
      <c r="F7" s="39">
        <v>3.9725657131944021</v>
      </c>
      <c r="G7" s="39">
        <v>0</v>
      </c>
      <c r="H7" s="39">
        <v>0.19366565755873758</v>
      </c>
      <c r="I7" s="39">
        <v>2.1527947447215015</v>
      </c>
      <c r="J7" s="39">
        <v>7.4780449502118431</v>
      </c>
      <c r="K7" s="39">
        <v>0</v>
      </c>
      <c r="L7" s="39">
        <v>8.1671032066059084</v>
      </c>
      <c r="M7" s="39">
        <v>0</v>
      </c>
      <c r="N7" s="39">
        <v>2.8275126227577623</v>
      </c>
      <c r="O7" s="39">
        <v>4.0511456536569801</v>
      </c>
      <c r="P7" s="39">
        <v>8.0769540365264216</v>
      </c>
      <c r="Q7" s="39">
        <v>1.6768528880089524</v>
      </c>
      <c r="R7" s="39">
        <v>3.2930304060366233</v>
      </c>
      <c r="S7" s="39">
        <v>2.5008991727610597</v>
      </c>
      <c r="T7" s="39">
        <v>1.9975140066956238</v>
      </c>
      <c r="U7" s="39">
        <v>5.0409777319067084</v>
      </c>
      <c r="V7" s="39">
        <v>4.6490441758470382</v>
      </c>
      <c r="W7" s="39">
        <v>0.13200111284353919</v>
      </c>
      <c r="X7" s="39">
        <v>2.9869554851673987</v>
      </c>
      <c r="Y7" s="39">
        <v>0.52195369229074851</v>
      </c>
      <c r="Z7" s="39">
        <v>1.6625803261317167</v>
      </c>
      <c r="AA7" s="39">
        <v>2.5137169955656367</v>
      </c>
      <c r="AB7" s="39">
        <v>0</v>
      </c>
      <c r="AC7" s="39">
        <v>2.4708015347640933</v>
      </c>
      <c r="AD7" s="39">
        <v>5.1593588875410994</v>
      </c>
      <c r="AE7" s="39">
        <v>1.7494518796072087</v>
      </c>
      <c r="AF7" s="39">
        <v>0</v>
      </c>
      <c r="AG7" s="39"/>
      <c r="AH7" s="39">
        <v>0</v>
      </c>
      <c r="AI7" s="39"/>
      <c r="AJ7" s="39">
        <v>2.5786153634181184</v>
      </c>
      <c r="AK7" s="39">
        <v>3.5776321489293793E-2</v>
      </c>
      <c r="AL7" s="39">
        <v>0.43791614332471884</v>
      </c>
      <c r="AM7" s="39">
        <v>0</v>
      </c>
      <c r="AN7" s="39">
        <v>0</v>
      </c>
      <c r="AO7" s="39"/>
      <c r="AP7" s="39">
        <v>0</v>
      </c>
      <c r="AQ7" s="39"/>
      <c r="AR7" s="39">
        <v>0.46381366986751327</v>
      </c>
      <c r="AS7" s="39">
        <v>0</v>
      </c>
    </row>
    <row r="8" spans="1:45" x14ac:dyDescent="0.2">
      <c r="A8" s="17" t="s">
        <v>57</v>
      </c>
      <c r="B8" s="40">
        <f>B9-B3-B4-B5-B6-B7</f>
        <v>0.4392227664012669</v>
      </c>
      <c r="C8" s="40">
        <f>C9-C3-C4-C5-C6-C7</f>
        <v>0.61096670419703969</v>
      </c>
      <c r="D8" s="40"/>
      <c r="E8" s="40">
        <f>E9-E3-E4-E5-E6-E7</f>
        <v>1.1546319456101628E-14</v>
      </c>
      <c r="F8" s="40">
        <f t="shared" ref="F8:AH8" si="0">F9-F3-F4-F5-F6-F7</f>
        <v>0</v>
      </c>
      <c r="G8" s="40">
        <f t="shared" si="0"/>
        <v>9.10337757188897</v>
      </c>
      <c r="H8" s="40">
        <f t="shared" si="0"/>
        <v>-7.2442052356791464E-15</v>
      </c>
      <c r="I8" s="40">
        <f t="shared" si="0"/>
        <v>0</v>
      </c>
      <c r="J8" s="40">
        <f t="shared" si="0"/>
        <v>2.1672703175160457E-2</v>
      </c>
      <c r="K8" s="40">
        <f t="shared" si="0"/>
        <v>3.420570894974162E-6</v>
      </c>
      <c r="L8" s="40">
        <f t="shared" si="0"/>
        <v>2.0368691878929663</v>
      </c>
      <c r="M8" s="40">
        <f>M9-M3-M4-M5-M6-M7</f>
        <v>-6.6613381477509392E-15</v>
      </c>
      <c r="N8" s="40">
        <f t="shared" si="0"/>
        <v>0.12300343890645271</v>
      </c>
      <c r="O8" s="40">
        <f t="shared" si="0"/>
        <v>6.3016808926619206E-7</v>
      </c>
      <c r="P8" s="40">
        <f t="shared" si="0"/>
        <v>0.12032202611478304</v>
      </c>
      <c r="Q8" s="40">
        <f>Q9-Q3-Q4-Q5-Q6-Q7</f>
        <v>0.35293104932426145</v>
      </c>
      <c r="R8" s="40">
        <f>R9-R3-R4-R5-R6-R7</f>
        <v>1.5204348693265146E-4</v>
      </c>
      <c r="S8" s="40">
        <f t="shared" si="0"/>
        <v>5.2751468648845279E-2</v>
      </c>
      <c r="T8" s="40">
        <f>T9-T3-T4-T5-T6-T7</f>
        <v>2.0326133091162824E-2</v>
      </c>
      <c r="U8" s="40">
        <f>U9-U3-U4-U5-U6-U7</f>
        <v>0.31571101034905258</v>
      </c>
      <c r="V8" s="40">
        <f t="shared" si="0"/>
        <v>-1.9151864059097079E-6</v>
      </c>
      <c r="W8" s="40">
        <f>W9-W3-W4-W5-W6-W7</f>
        <v>-3.0808688933348094E-15</v>
      </c>
      <c r="X8" s="40">
        <f>X9-X3-X4-X5-X6-X7</f>
        <v>-9.7699626167013776E-15</v>
      </c>
      <c r="Y8" s="40">
        <f t="shared" si="0"/>
        <v>1.4765966227514582E-14</v>
      </c>
      <c r="Z8" s="40">
        <f t="shared" si="0"/>
        <v>0</v>
      </c>
      <c r="AA8" s="40">
        <f>AA9-AA3-AA4-AA5-AA6-AA7</f>
        <v>7.0124203016246804</v>
      </c>
      <c r="AB8" s="40">
        <f t="shared" si="0"/>
        <v>9.3960839541602166</v>
      </c>
      <c r="AC8" s="40">
        <f t="shared" si="0"/>
        <v>0.23190116793861737</v>
      </c>
      <c r="AD8" s="40">
        <f t="shared" si="0"/>
        <v>1.5987211554602254E-14</v>
      </c>
      <c r="AE8" s="40">
        <f t="shared" si="0"/>
        <v>1.5240377130403937E-2</v>
      </c>
      <c r="AF8" s="40">
        <f t="shared" si="0"/>
        <v>-2.8421709430404007E-14</v>
      </c>
      <c r="AG8" s="40"/>
      <c r="AH8" s="40">
        <f t="shared" si="0"/>
        <v>-1.9095836023552692E-14</v>
      </c>
      <c r="AI8" s="40"/>
      <c r="AJ8" s="40">
        <f>AJ9-AJ3-AJ4-AJ5-AJ6-AJ7</f>
        <v>2.4123467953884137</v>
      </c>
      <c r="AK8" s="40">
        <f>AK9-AK3-AK4-AK5-AK6-AK7</f>
        <v>3.8115344214162405E-14</v>
      </c>
      <c r="AL8" s="40">
        <f t="shared" ref="AL8" si="1">AL9-AL3-AL4-AL5-AL6-AL7</f>
        <v>4.9960036108132044E-15</v>
      </c>
      <c r="AM8" s="40">
        <f>AM9-AM3-AM4-AM5-AM6-AM7</f>
        <v>4.4408920985006262E-15</v>
      </c>
      <c r="AN8" s="40">
        <f t="shared" ref="AN8" si="2">AN9-AN3-AN4-AN5-AN6-AN7</f>
        <v>0</v>
      </c>
      <c r="AO8" s="40"/>
      <c r="AP8" s="40">
        <f t="shared" ref="AP8:AR8" si="3">AP9-AP3-AP4-AP5-AP6-AP7</f>
        <v>-8.4376949871511897E-15</v>
      </c>
      <c r="AQ8" s="40"/>
      <c r="AR8" s="40">
        <f t="shared" si="3"/>
        <v>-4.4408920985006262E-15</v>
      </c>
      <c r="AS8" s="40">
        <f t="shared" ref="AS8" si="4">AS9-AS3-AS4-AS5-AS6-AS7</f>
        <v>-1.609823385706477E-14</v>
      </c>
    </row>
    <row r="9" spans="1:45" x14ac:dyDescent="0.2">
      <c r="B9" s="21">
        <v>100</v>
      </c>
      <c r="C9" s="21">
        <v>100</v>
      </c>
      <c r="D9" s="21"/>
      <c r="E9" s="21">
        <v>100</v>
      </c>
      <c r="F9" s="21">
        <v>100</v>
      </c>
      <c r="G9" s="21">
        <v>100</v>
      </c>
      <c r="H9" s="21">
        <v>100</v>
      </c>
      <c r="I9" s="21">
        <v>100</v>
      </c>
      <c r="J9" s="21">
        <v>100</v>
      </c>
      <c r="K9" s="21">
        <v>100</v>
      </c>
      <c r="L9" s="21">
        <v>100</v>
      </c>
      <c r="M9" s="21">
        <v>100</v>
      </c>
      <c r="N9" s="21">
        <v>100</v>
      </c>
      <c r="O9" s="21">
        <v>100</v>
      </c>
      <c r="P9" s="21">
        <v>100</v>
      </c>
      <c r="Q9" s="21">
        <v>100</v>
      </c>
      <c r="R9" s="21">
        <v>100</v>
      </c>
      <c r="S9" s="21">
        <v>100</v>
      </c>
      <c r="T9" s="21">
        <v>100</v>
      </c>
      <c r="U9" s="21">
        <v>100</v>
      </c>
      <c r="V9" s="21">
        <v>100</v>
      </c>
      <c r="W9" s="21">
        <v>100</v>
      </c>
      <c r="X9" s="21">
        <v>100</v>
      </c>
      <c r="Y9" s="21">
        <v>100</v>
      </c>
      <c r="Z9" s="21">
        <v>100</v>
      </c>
      <c r="AA9" s="21">
        <v>100</v>
      </c>
      <c r="AB9" s="21">
        <v>100</v>
      </c>
      <c r="AC9" s="21">
        <v>100</v>
      </c>
      <c r="AD9" s="21">
        <v>100</v>
      </c>
      <c r="AE9" s="21">
        <v>100</v>
      </c>
      <c r="AF9" s="21">
        <v>100</v>
      </c>
      <c r="AG9" s="21"/>
      <c r="AH9" s="21">
        <v>100</v>
      </c>
      <c r="AI9" s="21"/>
      <c r="AJ9" s="21">
        <v>100</v>
      </c>
      <c r="AK9" s="21">
        <v>100</v>
      </c>
      <c r="AL9" s="21">
        <v>100</v>
      </c>
      <c r="AM9" s="21">
        <v>100</v>
      </c>
      <c r="AN9" s="21">
        <v>100</v>
      </c>
      <c r="AO9" s="21"/>
      <c r="AP9" s="21">
        <v>100</v>
      </c>
      <c r="AQ9" s="21"/>
      <c r="AR9" s="21">
        <v>100</v>
      </c>
      <c r="AS9" s="21">
        <v>100</v>
      </c>
    </row>
    <row r="10" spans="1:45" x14ac:dyDescent="0.2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O10" s="21"/>
    </row>
    <row r="13" spans="1:45" ht="15.75" x14ac:dyDescent="0.25">
      <c r="B13" s="134" t="s">
        <v>82</v>
      </c>
      <c r="M13" s="40"/>
      <c r="T13" s="40"/>
      <c r="U13" s="40"/>
      <c r="W13" s="40"/>
      <c r="X13" s="40"/>
      <c r="Y13" s="40"/>
      <c r="Z13" s="40"/>
      <c r="AA13" s="40"/>
      <c r="AB13" s="40"/>
    </row>
    <row r="14" spans="1:45" ht="12.75" x14ac:dyDescent="0.2">
      <c r="B14" s="105" t="s">
        <v>64</v>
      </c>
      <c r="M14" s="40"/>
      <c r="T14" s="40"/>
      <c r="U14" s="40"/>
      <c r="W14" s="40"/>
      <c r="X14" s="40"/>
      <c r="Y14" s="40"/>
      <c r="Z14" s="40"/>
      <c r="AA14" s="40"/>
      <c r="AB14" s="40"/>
    </row>
    <row r="15" spans="1:45" x14ac:dyDescent="0.2">
      <c r="M15" s="40"/>
      <c r="T15" s="40"/>
      <c r="U15" s="40"/>
      <c r="W15" s="40"/>
      <c r="X15" s="40"/>
      <c r="Y15" s="40"/>
      <c r="Z15" s="40"/>
      <c r="AA15" s="40"/>
      <c r="AB15" s="40"/>
    </row>
    <row r="44" spans="2:2" x14ac:dyDescent="0.2">
      <c r="B44" s="24" t="s">
        <v>55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Fig 1</vt:lpstr>
      <vt:lpstr>Fig 2</vt:lpstr>
      <vt:lpstr>Table 1; Table A-M</vt:lpstr>
      <vt:lpstr>Fig 3</vt:lpstr>
      <vt:lpstr>'Fig 1'!Print_Area</vt:lpstr>
      <vt:lpstr>'Fig 2'!Print_Area</vt:lpstr>
      <vt:lpstr>'Table 1; Table A-M'!Print_Area</vt:lpstr>
    </vt:vector>
  </TitlesOfParts>
  <Company>European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bassama</dc:creator>
  <cp:lastModifiedBy>Manuel Da Silva</cp:lastModifiedBy>
  <cp:lastPrinted>2018-04-23T08:33:36Z</cp:lastPrinted>
  <dcterms:created xsi:type="dcterms:W3CDTF">2006-08-08T07:17:08Z</dcterms:created>
  <dcterms:modified xsi:type="dcterms:W3CDTF">2019-07-18T10:46:17Z</dcterms:modified>
</cp:coreProperties>
</file>