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fruehwald/OneDrive - VMware, Inc/Admin/Expenses/"/>
    </mc:Choice>
  </mc:AlternateContent>
  <xr:revisionPtr revIDLastSave="13" documentId="13_ncr:1_{75D18ADD-00C8-4D34-9536-1C2C2DA1AA7B}" xr6:coauthVersionLast="44" xr6:coauthVersionMax="44" xr10:uidLastSave="{D25A5D82-05CD-704B-AD13-B9E9E73ED064}"/>
  <workbookProtection workbookAlgorithmName="SHA-512" workbookHashValue="eL38v5tFWl/XvazVFMHYBj6q82dK+ETugAOALwEABjd5q6Qn3frNM1cJ5RAqu3eAk4wL4X8hbC9a5LZDD4cfkw==" workbookSaltValue="ut5DwMONW4DkGrzTuIyJ5Q==" workbookSpinCount="100000" lockStructure="1"/>
  <bookViews>
    <workbookView xWindow="660" yWindow="1020" windowWidth="32540" windowHeight="19600" xr2:uid="{00000000-000D-0000-FFFF-FFFF00000000}"/>
  </bookViews>
  <sheets>
    <sheet name="travel expense account" sheetId="1" r:id="rId1"/>
    <sheet name="VMA" sheetId="2" state="hidden" r:id="rId2"/>
  </sheets>
  <definedNames>
    <definedName name="_xlnm.Print_Area" localSheetId="0">'travel expense account'!$A$1:$R$37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Z8" i="1"/>
  <c r="G10" i="1"/>
  <c r="Z10" i="1" s="1"/>
  <c r="I10" i="1" s="1"/>
  <c r="Q10" i="1" s="1"/>
  <c r="G12" i="1"/>
  <c r="Z12" i="1" s="1"/>
  <c r="I12" i="1" s="1"/>
  <c r="Q12" i="1" s="1"/>
  <c r="G14" i="1"/>
  <c r="Z14" i="1"/>
  <c r="I14" i="1" s="1"/>
  <c r="Q14" i="1" s="1"/>
  <c r="G16" i="1"/>
  <c r="Z16" i="1"/>
  <c r="G18" i="1"/>
  <c r="Z18" i="1"/>
  <c r="I18" i="1" s="1"/>
  <c r="Q18" i="1" s="1"/>
  <c r="G20" i="1"/>
  <c r="Z20" i="1"/>
  <c r="Q7" i="1"/>
  <c r="W7" i="1"/>
  <c r="Y8" i="1" s="1"/>
  <c r="I8" i="1" s="1"/>
  <c r="Q9" i="1"/>
  <c r="W9" i="1"/>
  <c r="Y10" i="1"/>
  <c r="Q11" i="1"/>
  <c r="W11" i="1"/>
  <c r="Y12" i="1"/>
  <c r="Q13" i="1"/>
  <c r="W13" i="1"/>
  <c r="Y14" i="1"/>
  <c r="Q15" i="1"/>
  <c r="W15" i="1"/>
  <c r="Y16" i="1" s="1"/>
  <c r="I16" i="1" s="1"/>
  <c r="Q16" i="1" s="1"/>
  <c r="Q17" i="1"/>
  <c r="W17" i="1"/>
  <c r="Y18" i="1"/>
  <c r="Q19" i="1"/>
  <c r="W19" i="1"/>
  <c r="Y20" i="1"/>
  <c r="I20" i="1"/>
  <c r="Q20" i="1" s="1"/>
  <c r="J1" i="1"/>
  <c r="L1" i="1" s="1"/>
  <c r="X19" i="1"/>
  <c r="X17" i="1"/>
  <c r="X15" i="1"/>
  <c r="X13" i="1"/>
  <c r="X11" i="1"/>
  <c r="X9" i="1"/>
  <c r="X7" i="1"/>
  <c r="C21" i="1"/>
  <c r="H21" i="1" s="1"/>
  <c r="Q33" i="1" s="1"/>
  <c r="T19" i="1"/>
  <c r="T17" i="1"/>
  <c r="T15" i="1"/>
  <c r="T13" i="1"/>
  <c r="T11" i="1"/>
  <c r="T9" i="1"/>
  <c r="T7" i="1"/>
  <c r="R21" i="1"/>
  <c r="J21" i="1"/>
  <c r="K21" i="1"/>
  <c r="L21" i="1"/>
  <c r="N21" i="1"/>
  <c r="O21" i="1"/>
  <c r="B7" i="1" l="1"/>
  <c r="Q8" i="1"/>
  <c r="Q21" i="1" s="1"/>
  <c r="Q29" i="1" s="1"/>
  <c r="Q35" i="1" s="1"/>
  <c r="R37" i="1" s="1"/>
  <c r="I21" i="1"/>
  <c r="U7" i="1" l="1"/>
  <c r="B9" i="1"/>
  <c r="U9" i="1" l="1"/>
  <c r="B11" i="1"/>
  <c r="B13" i="1" l="1"/>
  <c r="U11" i="1"/>
  <c r="B15" i="1" l="1"/>
  <c r="U13" i="1"/>
  <c r="U15" i="1" l="1"/>
  <c r="B17" i="1"/>
  <c r="U17" i="1" l="1"/>
  <c r="B19" i="1"/>
  <c r="U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AdmInst</author>
  </authors>
  <commentList>
    <comment ref="R21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AdmInst: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sum is not included in the costs to be paid
</t>
        </r>
      </text>
    </comment>
  </commentList>
</comments>
</file>

<file path=xl/sharedStrings.xml><?xml version="1.0" encoding="utf-8"?>
<sst xmlns="http://schemas.openxmlformats.org/spreadsheetml/2006/main" count="319" uniqueCount="308">
  <si>
    <t>Reisekostenabrechnung</t>
  </si>
  <si>
    <t>(Travel Expenses Account)</t>
  </si>
  <si>
    <t>Name</t>
  </si>
  <si>
    <t>Datum</t>
  </si>
  <si>
    <t>Std.</t>
  </si>
  <si>
    <t>=</t>
  </si>
  <si>
    <t>+</t>
  </si>
  <si>
    <t>-</t>
  </si>
  <si>
    <t>vom/from</t>
  </si>
  <si>
    <t>Verpflegung</t>
  </si>
  <si>
    <t>Nebenkosten</t>
  </si>
  <si>
    <t>Summe</t>
  </si>
  <si>
    <t>Date</t>
  </si>
  <si>
    <t>Customer and location</t>
  </si>
  <si>
    <t>Rate</t>
  </si>
  <si>
    <t>Other</t>
  </si>
  <si>
    <t>Total</t>
  </si>
  <si>
    <t>Unterschrift/Signature</t>
  </si>
  <si>
    <t>Kostenstelle/Dept</t>
  </si>
  <si>
    <t>Taxi</t>
  </si>
  <si>
    <t>Other Costs</t>
  </si>
  <si>
    <t xml:space="preserve"> =</t>
  </si>
  <si>
    <t>Reiseanlaß und Reiseweg</t>
  </si>
  <si>
    <t>Übernachtung</t>
  </si>
  <si>
    <t>Fahrtkosten</t>
  </si>
  <si>
    <t>bis/to</t>
  </si>
  <si>
    <t>Ort/Place</t>
  </si>
  <si>
    <t>Datum/Date</t>
  </si>
  <si>
    <t>h</t>
  </si>
  <si>
    <t>Vou</t>
  </si>
  <si>
    <t>cher</t>
  </si>
  <si>
    <t>Advance</t>
  </si>
  <si>
    <t>Dienst km</t>
  </si>
  <si>
    <t>km</t>
  </si>
  <si>
    <t>reimbursed mileage</t>
  </si>
  <si>
    <t>Sum total</t>
  </si>
  <si>
    <t>Sum km</t>
  </si>
  <si>
    <t>Bewirtungskosten</t>
  </si>
  <si>
    <t>Entertainment exp.</t>
  </si>
  <si>
    <t>reimbursed mileage 0,30 EUR</t>
  </si>
  <si>
    <t>Day</t>
  </si>
  <si>
    <t>MO</t>
  </si>
  <si>
    <t>TU</t>
  </si>
  <si>
    <t>WE</t>
  </si>
  <si>
    <t>TH</t>
  </si>
  <si>
    <t>FR</t>
  </si>
  <si>
    <t>SA</t>
  </si>
  <si>
    <t>SU</t>
  </si>
  <si>
    <t>travel expenses</t>
  </si>
  <si>
    <t>already paid by VM Ware</t>
  </si>
  <si>
    <t>Nr./KW</t>
  </si>
  <si>
    <t>hours</t>
  </si>
  <si>
    <t>amount paid out</t>
  </si>
  <si>
    <t>Land/Country</t>
  </si>
  <si>
    <t>Verpflegung und Abzüge</t>
  </si>
  <si>
    <t>(Rates and Deductions)</t>
  </si>
  <si>
    <t>Deduction</t>
  </si>
  <si>
    <t>Per Diem</t>
  </si>
  <si>
    <t>24h</t>
  </si>
  <si>
    <t>8-24h or "night"</t>
  </si>
  <si>
    <t>Mind. 24 Stunden, Betrag in Euro</t>
  </si>
  <si>
    <t>Pauschale für eine Übernachtung in Euro</t>
  </si>
  <si>
    <t>Australien (Rest)</t>
  </si>
  <si>
    <t>Land</t>
  </si>
  <si>
    <t>Brasilien (Brasilia)</t>
  </si>
  <si>
    <t>Brasilien (Rio de Janeiro)</t>
  </si>
  <si>
    <t>Brasilien (Sao Paulo)</t>
  </si>
  <si>
    <t>Brasilien (Rest)</t>
  </si>
  <si>
    <t>China (Chengdu)</t>
  </si>
  <si>
    <t>China (Hongkong)</t>
  </si>
  <si>
    <t>China (Peking)</t>
  </si>
  <si>
    <t>China (Shanghai)</t>
  </si>
  <si>
    <t>China (Rest)</t>
  </si>
  <si>
    <t>Costa Rica</t>
  </si>
  <si>
    <t>El Salvador</t>
  </si>
  <si>
    <t>Eritrea</t>
  </si>
  <si>
    <t>Estland</t>
  </si>
  <si>
    <t>Fidschi</t>
  </si>
  <si>
    <t>Finnland</t>
  </si>
  <si>
    <t>Frankreich (Lyon)</t>
  </si>
  <si>
    <t>Frankreich (Marseille)</t>
  </si>
  <si>
    <t>Frankreich (Straßburg)</t>
  </si>
  <si>
    <t>Frankreich (Rest)</t>
  </si>
  <si>
    <t>Gabun</t>
  </si>
  <si>
    <t>Gambia</t>
  </si>
  <si>
    <t>Georgien</t>
  </si>
  <si>
    <t>Ghana</t>
  </si>
  <si>
    <t>Grenada</t>
  </si>
  <si>
    <t>Griechenland (Athen)</t>
  </si>
  <si>
    <t>Griechenland (Rest)</t>
  </si>
  <si>
    <t>Großbritannien + Nordirland (Rest)</t>
  </si>
  <si>
    <t>Guatemala</t>
  </si>
  <si>
    <t>Guinea</t>
  </si>
  <si>
    <t>Guinea-Bissau</t>
  </si>
  <si>
    <t>Indien (Chennai)</t>
  </si>
  <si>
    <t>Indien (Kalkutta)</t>
  </si>
  <si>
    <t>Indien (Mumbai)</t>
  </si>
  <si>
    <t>Indien (Neu Delhi)</t>
  </si>
  <si>
    <t>Indien (Rest)</t>
  </si>
  <si>
    <t>Italien (Mailand)</t>
  </si>
  <si>
    <t>Italien (Rom)</t>
  </si>
  <si>
    <t>Italien (Rest)</t>
  </si>
  <si>
    <t>Japan (Tokio)</t>
  </si>
  <si>
    <t>Japan (Rest)</t>
  </si>
  <si>
    <t>Kanada (Ottawa)</t>
  </si>
  <si>
    <t>Kanada (Toronto)</t>
  </si>
  <si>
    <t>Kanada (Vancouver)</t>
  </si>
  <si>
    <t>Kanada (Rest)</t>
  </si>
  <si>
    <t>Kongo (Republik)</t>
  </si>
  <si>
    <t>Kongo (Demokratische Republik)</t>
  </si>
  <si>
    <t>Korea (Demokratische Volksrepublik)</t>
  </si>
  <si>
    <t>Korea (Republik)</t>
  </si>
  <si>
    <t>Moldau (Republik)</t>
  </si>
  <si>
    <t>Pakistan (Islamabad)</t>
  </si>
  <si>
    <t>Pakistan (Rest)</t>
  </si>
  <si>
    <t>Polen (Breslau)</t>
  </si>
  <si>
    <t>Polen (Danzig)</t>
  </si>
  <si>
    <t>Polen (Krakau)</t>
  </si>
  <si>
    <t>Polen (Warschau)</t>
  </si>
  <si>
    <t>Polen (Rest)</t>
  </si>
  <si>
    <t>Rumänien (Bukarest)</t>
  </si>
  <si>
    <t>Rumänien (Rest)</t>
  </si>
  <si>
    <t>Russische Föderation (Moskau)</t>
  </si>
  <si>
    <t>Russische Föderation (St. Petersburg)</t>
  </si>
  <si>
    <t>Russische Föderation (Rest)</t>
  </si>
  <si>
    <t>Saudi-Arabien (Djidda)</t>
  </si>
  <si>
    <t>Saudi-Arabien (Riad)</t>
  </si>
  <si>
    <t>Saudi-Arabien (Rest)</t>
  </si>
  <si>
    <t>Schweiz (Genf)</t>
  </si>
  <si>
    <t>Schweiz (Rest)</t>
  </si>
  <si>
    <t>Spanien (Barcelona)</t>
  </si>
  <si>
    <t>Spanien (Kanarische Inseln)</t>
  </si>
  <si>
    <t>Spanien (Madrid)</t>
  </si>
  <si>
    <t>Spanien (Palma de Mallorca)</t>
  </si>
  <si>
    <t>Spanien (Rest)</t>
  </si>
  <si>
    <t>Südafrika (Kapstadt)</t>
  </si>
  <si>
    <t>Südafrika (Rest)</t>
  </si>
  <si>
    <t>Türkei (Istanbul)</t>
  </si>
  <si>
    <t>Türkei (Izmir)</t>
  </si>
  <si>
    <t>Türkei (Rest)</t>
  </si>
  <si>
    <t>USA (Atlanta)</t>
  </si>
  <si>
    <t>USA (Boston)</t>
  </si>
  <si>
    <t>USA (Chicago)</t>
  </si>
  <si>
    <t>USA (Houston)</t>
  </si>
  <si>
    <t>USA (Los Angeles)</t>
  </si>
  <si>
    <t>USA (Miami)</t>
  </si>
  <si>
    <t>USA (New York City)</t>
  </si>
  <si>
    <t>USA (San Francisco)</t>
  </si>
  <si>
    <t>USA (Rest)</t>
  </si>
  <si>
    <t>Deutschland</t>
  </si>
  <si>
    <t>Hotel</t>
  </si>
  <si>
    <t>Voucher</t>
  </si>
  <si>
    <t>Beschreibung/Description</t>
  </si>
  <si>
    <t>Abwesenheit 8-24 Stunden, Betrag in Euro</t>
  </si>
  <si>
    <t>Südafrika (Johannisburg)</t>
  </si>
  <si>
    <t>China (Kanton)</t>
  </si>
  <si>
    <t>Sum without milage</t>
  </si>
  <si>
    <t xml:space="preserve">Afghanistan </t>
  </si>
  <si>
    <t xml:space="preserve">Ägypten </t>
  </si>
  <si>
    <t xml:space="preserve">Äthiopien </t>
  </si>
  <si>
    <t xml:space="preserve">Äquatorialguinea </t>
  </si>
  <si>
    <t xml:space="preserve">Albanien </t>
  </si>
  <si>
    <t xml:space="preserve">Algerien </t>
  </si>
  <si>
    <t xml:space="preserve">Andorra </t>
  </si>
  <si>
    <t xml:space="preserve">Angola </t>
  </si>
  <si>
    <t xml:space="preserve">Antigua und Barbuda </t>
  </si>
  <si>
    <t xml:space="preserve">Argentinien </t>
  </si>
  <si>
    <t xml:space="preserve">Armenien </t>
  </si>
  <si>
    <t xml:space="preserve">Aserbaidschan </t>
  </si>
  <si>
    <t xml:space="preserve">Australien (Canberra) </t>
  </si>
  <si>
    <t xml:space="preserve">Australien (Sydney) </t>
  </si>
  <si>
    <t xml:space="preserve">Bahrain </t>
  </si>
  <si>
    <t xml:space="preserve">Bangladesch </t>
  </si>
  <si>
    <t xml:space="preserve">Barbados </t>
  </si>
  <si>
    <t xml:space="preserve">Belgien </t>
  </si>
  <si>
    <t xml:space="preserve">Benin </t>
  </si>
  <si>
    <t xml:space="preserve">Bolivien </t>
  </si>
  <si>
    <t xml:space="preserve">Bosnien und Herzegowina </t>
  </si>
  <si>
    <t xml:space="preserve">Botsuana </t>
  </si>
  <si>
    <t xml:space="preserve">Brunei </t>
  </si>
  <si>
    <t xml:space="preserve">Bulgarien </t>
  </si>
  <si>
    <t xml:space="preserve">Burkina Faso </t>
  </si>
  <si>
    <t xml:space="preserve">Burundi </t>
  </si>
  <si>
    <t xml:space="preserve">Chile </t>
  </si>
  <si>
    <t xml:space="preserve">Côte d’Ivoire </t>
  </si>
  <si>
    <t xml:space="preserve">Dänemark </t>
  </si>
  <si>
    <t xml:space="preserve">Dominica </t>
  </si>
  <si>
    <t xml:space="preserve">Dominikanische Republik </t>
  </si>
  <si>
    <t xml:space="preserve">Dschibuti </t>
  </si>
  <si>
    <t xml:space="preserve">Ecuador </t>
  </si>
  <si>
    <t>Frankreich (Paris und Dep 92,93 und 94)</t>
  </si>
  <si>
    <t>Großbritannien + Nordirland (London)</t>
  </si>
  <si>
    <t xml:space="preserve">Guyana </t>
  </si>
  <si>
    <t xml:space="preserve">Haiti </t>
  </si>
  <si>
    <t xml:space="preserve">Honduras </t>
  </si>
  <si>
    <t xml:space="preserve">Indonesien </t>
  </si>
  <si>
    <t xml:space="preserve">Iran </t>
  </si>
  <si>
    <t xml:space="preserve">Irland </t>
  </si>
  <si>
    <t xml:space="preserve">Island </t>
  </si>
  <si>
    <t xml:space="preserve">Israel </t>
  </si>
  <si>
    <t xml:space="preserve">Jamaika </t>
  </si>
  <si>
    <t xml:space="preserve">Jemen </t>
  </si>
  <si>
    <t xml:space="preserve">Jordanien </t>
  </si>
  <si>
    <t xml:space="preserve">Kambodscha </t>
  </si>
  <si>
    <t xml:space="preserve">Kamerun </t>
  </si>
  <si>
    <t xml:space="preserve">Kap Verde </t>
  </si>
  <si>
    <t xml:space="preserve">Kasachstan </t>
  </si>
  <si>
    <t xml:space="preserve">Katar </t>
  </si>
  <si>
    <t xml:space="preserve">Kenia </t>
  </si>
  <si>
    <t xml:space="preserve">Kirgisistan </t>
  </si>
  <si>
    <t xml:space="preserve">Kolumbien </t>
  </si>
  <si>
    <t xml:space="preserve">Kosovo </t>
  </si>
  <si>
    <t xml:space="preserve">Kroatien </t>
  </si>
  <si>
    <t xml:space="preserve">Kuba </t>
  </si>
  <si>
    <t xml:space="preserve">Kuwait </t>
  </si>
  <si>
    <t xml:space="preserve">Laos </t>
  </si>
  <si>
    <t xml:space="preserve">Lesotho </t>
  </si>
  <si>
    <t xml:space="preserve">Lettland </t>
  </si>
  <si>
    <t xml:space="preserve">Libanon </t>
  </si>
  <si>
    <t xml:space="preserve">Libyen </t>
  </si>
  <si>
    <t xml:space="preserve">Liechtenstein </t>
  </si>
  <si>
    <t xml:space="preserve">Litauen </t>
  </si>
  <si>
    <t xml:space="preserve">Luxemburg </t>
  </si>
  <si>
    <t xml:space="preserve">Madagaskar </t>
  </si>
  <si>
    <t xml:space="preserve">Malawi </t>
  </si>
  <si>
    <t xml:space="preserve">Malaysia </t>
  </si>
  <si>
    <t xml:space="preserve">Malediven </t>
  </si>
  <si>
    <t xml:space="preserve">Mali </t>
  </si>
  <si>
    <t xml:space="preserve">Malta </t>
  </si>
  <si>
    <t xml:space="preserve">Marokko </t>
  </si>
  <si>
    <t xml:space="preserve">Marshall Inseln </t>
  </si>
  <si>
    <t xml:space="preserve">Mauretanien </t>
  </si>
  <si>
    <t xml:space="preserve">Mauritius </t>
  </si>
  <si>
    <t xml:space="preserve">Mazedonien </t>
  </si>
  <si>
    <t xml:space="preserve">Mexiko </t>
  </si>
  <si>
    <t xml:space="preserve">Mikronesien </t>
  </si>
  <si>
    <t xml:space="preserve">Monaco </t>
  </si>
  <si>
    <t xml:space="preserve">Mongolei </t>
  </si>
  <si>
    <t xml:space="preserve">Montenegro </t>
  </si>
  <si>
    <t xml:space="preserve">Mosambik </t>
  </si>
  <si>
    <t xml:space="preserve">Myanmar </t>
  </si>
  <si>
    <t xml:space="preserve">Namibia </t>
  </si>
  <si>
    <t xml:space="preserve">Nepal </t>
  </si>
  <si>
    <t xml:space="preserve">Neuseeland </t>
  </si>
  <si>
    <t xml:space="preserve">Nicaragua </t>
  </si>
  <si>
    <t xml:space="preserve">Niederlande </t>
  </si>
  <si>
    <t xml:space="preserve">Niger </t>
  </si>
  <si>
    <t xml:space="preserve">Nigeria </t>
  </si>
  <si>
    <t xml:space="preserve">Norwegen </t>
  </si>
  <si>
    <t xml:space="preserve">Österreich </t>
  </si>
  <si>
    <t xml:space="preserve">Oman </t>
  </si>
  <si>
    <t xml:space="preserve">Palau </t>
  </si>
  <si>
    <t xml:space="preserve">Panama </t>
  </si>
  <si>
    <t xml:space="preserve">Papua-Neuguinea </t>
  </si>
  <si>
    <t xml:space="preserve">Paraguay </t>
  </si>
  <si>
    <t xml:space="preserve">Peru </t>
  </si>
  <si>
    <t xml:space="preserve">Philippinen </t>
  </si>
  <si>
    <t xml:space="preserve">Portugal </t>
  </si>
  <si>
    <t xml:space="preserve">Ruanda </t>
  </si>
  <si>
    <t>Russische Föderation (Jekatarinburg)</t>
  </si>
  <si>
    <t xml:space="preserve">Sambia </t>
  </si>
  <si>
    <t xml:space="preserve">Samoa </t>
  </si>
  <si>
    <t xml:space="preserve">San Marino </t>
  </si>
  <si>
    <t xml:space="preserve">São Tomé – Príncipe </t>
  </si>
  <si>
    <t xml:space="preserve">Schweden </t>
  </si>
  <si>
    <t xml:space="preserve">Senegal </t>
  </si>
  <si>
    <t xml:space="preserve">Serbien </t>
  </si>
  <si>
    <t xml:space="preserve">Sierra Leone </t>
  </si>
  <si>
    <t xml:space="preserve">Simbabwe </t>
  </si>
  <si>
    <t xml:space="preserve">Singapur </t>
  </si>
  <si>
    <t xml:space="preserve">Slowakische Republik </t>
  </si>
  <si>
    <t xml:space="preserve">Slowenien </t>
  </si>
  <si>
    <t xml:space="preserve">Sri Lanka </t>
  </si>
  <si>
    <t xml:space="preserve">St. Kitts und Nevis </t>
  </si>
  <si>
    <t xml:space="preserve">St. Lucia </t>
  </si>
  <si>
    <t xml:space="preserve">St. Vincent und die Grenadinen </t>
  </si>
  <si>
    <t xml:space="preserve">Sudan </t>
  </si>
  <si>
    <t xml:space="preserve">Südsudan </t>
  </si>
  <si>
    <t xml:space="preserve">Suriname </t>
  </si>
  <si>
    <t xml:space="preserve">Syrien </t>
  </si>
  <si>
    <t xml:space="preserve">Tadschikistan </t>
  </si>
  <si>
    <t xml:space="preserve">Taiwan </t>
  </si>
  <si>
    <t xml:space="preserve">Tansania </t>
  </si>
  <si>
    <t xml:space="preserve">Thailand </t>
  </si>
  <si>
    <t xml:space="preserve">Togo </t>
  </si>
  <si>
    <t xml:space="preserve">Tonga </t>
  </si>
  <si>
    <t xml:space="preserve">Trinidad und Tobago </t>
  </si>
  <si>
    <t xml:space="preserve">Tschad </t>
  </si>
  <si>
    <t xml:space="preserve">Tschechische Republik </t>
  </si>
  <si>
    <t xml:space="preserve">Tunesien </t>
  </si>
  <si>
    <t xml:space="preserve">Turkmenistan </t>
  </si>
  <si>
    <t xml:space="preserve">Uganda </t>
  </si>
  <si>
    <t xml:space="preserve">Ukraine </t>
  </si>
  <si>
    <t xml:space="preserve">Ungarn </t>
  </si>
  <si>
    <t xml:space="preserve">Uruguay </t>
  </si>
  <si>
    <t>USA (Washington, D. C.)</t>
  </si>
  <si>
    <t xml:space="preserve">Usbekistan </t>
  </si>
  <si>
    <t xml:space="preserve">Vatikanstaat </t>
  </si>
  <si>
    <t xml:space="preserve">Venezuela </t>
  </si>
  <si>
    <t xml:space="preserve">Vereinigte Arabische Emirate </t>
  </si>
  <si>
    <t xml:space="preserve">Vietnam </t>
  </si>
  <si>
    <t xml:space="preserve">Weißrussland </t>
  </si>
  <si>
    <t xml:space="preserve">Zentralafrikanische Republik </t>
  </si>
  <si>
    <t xml:space="preserve">Zypern </t>
  </si>
  <si>
    <t>München</t>
  </si>
  <si>
    <t>Ralf Frühwald</t>
  </si>
  <si>
    <t>BMW Bremer Str. 6, München</t>
  </si>
  <si>
    <t>Bosch Burgenlandstr. ; Stuttgart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</si>
</sst>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#,##0.00\ [$€-1]"/>
    <numFmt numFmtId="166" formatCode="#,##0.00\ [$€-1]_);\(#,##0.00\ [$€-1]\)"/>
    <numFmt numFmtId="167" formatCode="0.0"/>
  </numFmts>
  <fonts count="15">
    <font>
      <sz val="10"/>
      <name val="Arial"/>
    </font>
    <font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color theme="0" tint="-0.249977111117893"/>
      <name val="Arial"/>
      <family val="2"/>
    </font>
    <font>
      <sz val="8"/>
      <color theme="2"/>
      <name val="Arial"/>
      <family val="2"/>
    </font>
    <font>
      <b/>
      <sz val="10"/>
      <color rgb="FF333333"/>
      <name val="Arial"/>
      <family val="2"/>
    </font>
    <font>
      <sz val="11"/>
      <color theme="1"/>
      <name val="ArialMT"/>
    </font>
    <font>
      <sz val="11"/>
      <color theme="1"/>
      <name val="Arial"/>
      <family val="2"/>
    </font>
    <font>
      <b/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4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1" fillId="0" borderId="2" xfId="0" applyFont="1" applyBorder="1" applyProtection="1"/>
    <xf numFmtId="0" fontId="1" fillId="0" borderId="2" xfId="0" applyFont="1" applyBorder="1" applyAlignment="1" applyProtection="1">
      <alignment horizontal="center"/>
    </xf>
    <xf numFmtId="0" fontId="0" fillId="0" borderId="0" xfId="0" applyBorder="1" applyProtection="1"/>
    <xf numFmtId="0" fontId="0" fillId="0" borderId="0" xfId="0" applyProtection="1"/>
    <xf numFmtId="0" fontId="1" fillId="0" borderId="2" xfId="0" quotePrefix="1" applyFont="1" applyBorder="1" applyAlignment="1" applyProtection="1">
      <alignment horizontal="left"/>
    </xf>
    <xf numFmtId="0" fontId="0" fillId="0" borderId="2" xfId="0" applyBorder="1" applyProtection="1"/>
    <xf numFmtId="0" fontId="0" fillId="0" borderId="3" xfId="0" applyBorder="1" applyProtection="1"/>
    <xf numFmtId="0" fontId="0" fillId="0" borderId="1" xfId="0" applyBorder="1" applyProtection="1"/>
    <xf numFmtId="0" fontId="1" fillId="0" borderId="15" xfId="0" applyFont="1" applyBorder="1" applyAlignment="1" applyProtection="1">
      <alignment horizontal="center"/>
    </xf>
    <xf numFmtId="0" fontId="1" fillId="0" borderId="0" xfId="0" applyFont="1" applyProtection="1"/>
    <xf numFmtId="0" fontId="0" fillId="0" borderId="22" xfId="0" applyBorder="1" applyProtection="1"/>
    <xf numFmtId="0" fontId="0" fillId="0" borderId="23" xfId="0" applyBorder="1" applyProtection="1"/>
    <xf numFmtId="4" fontId="0" fillId="0" borderId="7" xfId="0" applyNumberFormat="1" applyBorder="1" applyProtection="1"/>
    <xf numFmtId="4" fontId="0" fillId="0" borderId="22" xfId="0" applyNumberFormat="1" applyBorder="1" applyProtection="1"/>
    <xf numFmtId="15" fontId="5" fillId="0" borderId="17" xfId="0" applyNumberFormat="1" applyFont="1" applyBorder="1" applyProtection="1"/>
    <xf numFmtId="3" fontId="0" fillId="0" borderId="0" xfId="0" applyNumberFormat="1" applyBorder="1" applyAlignment="1" applyProtection="1">
      <alignment horizontal="center"/>
    </xf>
    <xf numFmtId="164" fontId="0" fillId="0" borderId="21" xfId="0" applyNumberFormat="1" applyBorder="1" applyAlignment="1" applyProtection="1">
      <alignment horizontal="center"/>
    </xf>
    <xf numFmtId="165" fontId="0" fillId="0" borderId="17" xfId="0" applyNumberFormat="1" applyBorder="1" applyProtection="1"/>
    <xf numFmtId="165" fontId="0" fillId="0" borderId="3" xfId="0" applyNumberFormat="1" applyBorder="1" applyProtection="1"/>
    <xf numFmtId="0" fontId="0" fillId="0" borderId="17" xfId="0" applyBorder="1" applyAlignment="1" applyProtection="1">
      <alignment horizontal="center"/>
    </xf>
    <xf numFmtId="165" fontId="0" fillId="0" borderId="20" xfId="0" applyNumberFormat="1" applyBorder="1" applyProtection="1"/>
    <xf numFmtId="15" fontId="2" fillId="0" borderId="18" xfId="0" applyNumberFormat="1" applyFont="1" applyBorder="1" applyProtection="1"/>
    <xf numFmtId="4" fontId="0" fillId="0" borderId="0" xfId="0" applyNumberFormat="1" applyBorder="1" applyProtection="1"/>
    <xf numFmtId="0" fontId="0" fillId="0" borderId="0" xfId="0" applyBorder="1" applyAlignment="1" applyProtection="1">
      <alignment horizontal="center"/>
    </xf>
    <xf numFmtId="0" fontId="2" fillId="0" borderId="19" xfId="0" applyFont="1" applyBorder="1" applyProtection="1"/>
    <xf numFmtId="0" fontId="2" fillId="0" borderId="0" xfId="0" applyFont="1" applyProtection="1"/>
    <xf numFmtId="0" fontId="2" fillId="0" borderId="1" xfId="0" applyFont="1" applyBorder="1" applyProtection="1"/>
    <xf numFmtId="0" fontId="2" fillId="0" borderId="22" xfId="0" applyFont="1" applyBorder="1" applyProtection="1"/>
    <xf numFmtId="2" fontId="0" fillId="0" borderId="21" xfId="0" applyNumberFormat="1" applyBorder="1" applyProtection="1"/>
    <xf numFmtId="0" fontId="0" fillId="0" borderId="24" xfId="0" applyBorder="1" applyProtection="1"/>
    <xf numFmtId="15" fontId="0" fillId="0" borderId="1" xfId="0" applyNumberFormat="1" applyBorder="1" applyProtection="1"/>
    <xf numFmtId="0" fontId="2" fillId="0" borderId="20" xfId="0" applyFont="1" applyBorder="1" applyProtection="1"/>
    <xf numFmtId="0" fontId="2" fillId="0" borderId="2" xfId="0" applyFont="1" applyBorder="1" applyProtection="1"/>
    <xf numFmtId="0" fontId="1" fillId="0" borderId="20" xfId="0" quotePrefix="1" applyFont="1" applyBorder="1" applyProtection="1"/>
    <xf numFmtId="0" fontId="2" fillId="0" borderId="25" xfId="0" applyFont="1" applyBorder="1" applyProtection="1"/>
    <xf numFmtId="0" fontId="1" fillId="0" borderId="25" xfId="0" quotePrefix="1" applyFont="1" applyBorder="1" applyProtection="1"/>
    <xf numFmtId="0" fontId="2" fillId="0" borderId="20" xfId="0" applyFont="1" applyBorder="1" applyAlignment="1" applyProtection="1">
      <alignment horizontal="left"/>
    </xf>
    <xf numFmtId="0" fontId="2" fillId="0" borderId="2" xfId="0" applyFont="1" applyBorder="1" applyAlignment="1" applyProtection="1">
      <alignment horizontal="left"/>
    </xf>
    <xf numFmtId="166" fontId="0" fillId="0" borderId="21" xfId="0" applyNumberFormat="1" applyBorder="1" applyAlignment="1" applyProtection="1">
      <alignment horizontal="right"/>
    </xf>
    <xf numFmtId="0" fontId="0" fillId="0" borderId="7" xfId="0" applyBorder="1" applyProtection="1"/>
    <xf numFmtId="0" fontId="0" fillId="0" borderId="25" xfId="0" applyBorder="1" applyProtection="1"/>
    <xf numFmtId="165" fontId="0" fillId="0" borderId="21" xfId="0" applyNumberFormat="1" applyBorder="1" applyProtection="1"/>
    <xf numFmtId="0" fontId="2" fillId="0" borderId="0" xfId="0" applyFont="1" applyBorder="1" applyProtection="1"/>
    <xf numFmtId="2" fontId="1" fillId="0" borderId="17" xfId="0" applyNumberFormat="1" applyFont="1" applyBorder="1" applyProtection="1"/>
    <xf numFmtId="0" fontId="1" fillId="0" borderId="19" xfId="0" quotePrefix="1" applyFont="1" applyBorder="1" applyProtection="1"/>
    <xf numFmtId="2" fontId="1" fillId="0" borderId="26" xfId="0" applyNumberFormat="1" applyFont="1" applyBorder="1" applyProtection="1"/>
    <xf numFmtId="0" fontId="0" fillId="0" borderId="2" xfId="0" quotePrefix="1" applyBorder="1" applyProtection="1"/>
    <xf numFmtId="4" fontId="0" fillId="0" borderId="20" xfId="0" applyNumberFormat="1" applyBorder="1" applyProtection="1"/>
    <xf numFmtId="165" fontId="3" fillId="0" borderId="27" xfId="0" applyNumberFormat="1" applyFont="1" applyBorder="1" applyProtection="1"/>
    <xf numFmtId="0" fontId="1" fillId="0" borderId="1" xfId="0" applyFont="1" applyBorder="1" applyProtection="1"/>
    <xf numFmtId="164" fontId="0" fillId="0" borderId="22" xfId="0" applyNumberForma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4" fontId="0" fillId="0" borderId="19" xfId="0" applyNumberFormat="1" applyBorder="1" applyProtection="1"/>
    <xf numFmtId="0" fontId="0" fillId="0" borderId="22" xfId="0" applyBorder="1" applyAlignment="1" applyProtection="1">
      <alignment horizontal="center"/>
    </xf>
    <xf numFmtId="4" fontId="0" fillId="0" borderId="31" xfId="0" applyNumberFormat="1" applyBorder="1" applyProtection="1"/>
    <xf numFmtId="4" fontId="0" fillId="0" borderId="32" xfId="0" applyNumberFormat="1" applyBorder="1" applyProtection="1"/>
    <xf numFmtId="4" fontId="0" fillId="0" borderId="2" xfId="0" applyNumberFormat="1" applyBorder="1" applyProtection="1"/>
    <xf numFmtId="0" fontId="0" fillId="0" borderId="2" xfId="0" applyBorder="1" applyAlignment="1" applyProtection="1">
      <alignment horizontal="center"/>
    </xf>
    <xf numFmtId="4" fontId="0" fillId="0" borderId="33" xfId="0" applyNumberFormat="1" applyBorder="1" applyProtection="1"/>
    <xf numFmtId="3" fontId="6" fillId="0" borderId="17" xfId="0" applyNumberFormat="1" applyFont="1" applyBorder="1" applyProtection="1"/>
    <xf numFmtId="0" fontId="1" fillId="0" borderId="16" xfId="0" applyFont="1" applyBorder="1" applyProtection="1"/>
    <xf numFmtId="0" fontId="1" fillId="0" borderId="13" xfId="0" applyFont="1" applyBorder="1" applyProtection="1"/>
    <xf numFmtId="0" fontId="1" fillId="0" borderId="10" xfId="0" applyFont="1" applyBorder="1" applyAlignment="1" applyProtection="1">
      <alignment horizontal="center"/>
    </xf>
    <xf numFmtId="20" fontId="0" fillId="0" borderId="17" xfId="0" applyNumberFormat="1" applyBorder="1" applyAlignment="1" applyProtection="1">
      <alignment horizontal="center"/>
    </xf>
    <xf numFmtId="0" fontId="1" fillId="0" borderId="8" xfId="0" applyFont="1" applyBorder="1" applyAlignment="1" applyProtection="1">
      <alignment horizontal="center"/>
    </xf>
    <xf numFmtId="0" fontId="1" fillId="0" borderId="8" xfId="0" quotePrefix="1" applyFont="1" applyBorder="1" applyAlignment="1" applyProtection="1">
      <alignment horizontal="center"/>
    </xf>
    <xf numFmtId="0" fontId="0" fillId="0" borderId="34" xfId="0" applyNumberFormat="1" applyBorder="1" applyAlignment="1" applyProtection="1">
      <alignment horizontal="center"/>
    </xf>
    <xf numFmtId="2" fontId="0" fillId="0" borderId="10" xfId="0" applyNumberFormat="1" applyBorder="1" applyProtection="1"/>
    <xf numFmtId="4" fontId="0" fillId="0" borderId="14" xfId="0" applyNumberFormat="1" applyBorder="1" applyProtection="1"/>
    <xf numFmtId="0" fontId="7" fillId="0" borderId="0" xfId="0" applyFont="1" applyProtection="1"/>
    <xf numFmtId="2" fontId="7" fillId="0" borderId="0" xfId="0" applyNumberFormat="1" applyFont="1" applyBorder="1" applyProtection="1"/>
    <xf numFmtId="0" fontId="6" fillId="0" borderId="0" xfId="0" applyFont="1" applyProtection="1"/>
    <xf numFmtId="0" fontId="1" fillId="0" borderId="40" xfId="0" applyFont="1" applyBorder="1" applyProtection="1"/>
    <xf numFmtId="0" fontId="1" fillId="0" borderId="11" xfId="0" applyFont="1" applyBorder="1" applyAlignment="1" applyProtection="1">
      <alignment horizontal="right"/>
    </xf>
    <xf numFmtId="0" fontId="1" fillId="0" borderId="11" xfId="0" applyFont="1" applyFill="1" applyBorder="1" applyAlignment="1" applyProtection="1">
      <alignment horizontal="right"/>
    </xf>
    <xf numFmtId="0" fontId="1" fillId="0" borderId="39" xfId="0" applyFont="1" applyBorder="1" applyProtection="1"/>
    <xf numFmtId="164" fontId="9" fillId="0" borderId="42" xfId="0" applyNumberFormat="1" applyFont="1" applyBorder="1" applyProtection="1"/>
    <xf numFmtId="0" fontId="1" fillId="0" borderId="24" xfId="0" applyFont="1" applyBorder="1" applyProtection="1"/>
    <xf numFmtId="164" fontId="1" fillId="0" borderId="11" xfId="0" applyNumberFormat="1" applyFont="1" applyBorder="1" applyProtection="1"/>
    <xf numFmtId="0" fontId="10" fillId="0" borderId="39" xfId="0" applyFont="1" applyBorder="1" applyProtection="1"/>
    <xf numFmtId="0" fontId="10" fillId="0" borderId="35" xfId="0" applyFont="1" applyBorder="1" applyProtection="1"/>
    <xf numFmtId="164" fontId="9" fillId="0" borderId="36" xfId="0" applyNumberFormat="1" applyFont="1" applyBorder="1" applyProtection="1"/>
    <xf numFmtId="0" fontId="9" fillId="0" borderId="35" xfId="0" applyFont="1" applyBorder="1" applyProtection="1"/>
    <xf numFmtId="0" fontId="1" fillId="0" borderId="43" xfId="0" applyFont="1" applyBorder="1" applyProtection="1"/>
    <xf numFmtId="0" fontId="1" fillId="0" borderId="11" xfId="0" applyFont="1" applyBorder="1" applyProtection="1"/>
    <xf numFmtId="0" fontId="0" fillId="0" borderId="41" xfId="0" applyBorder="1" applyProtection="1"/>
    <xf numFmtId="0" fontId="1" fillId="0" borderId="42" xfId="0" applyNumberFormat="1" applyFont="1" applyBorder="1" applyProtection="1"/>
    <xf numFmtId="0" fontId="1" fillId="0" borderId="41" xfId="0" applyFont="1" applyBorder="1" applyProtection="1"/>
    <xf numFmtId="0" fontId="3" fillId="0" borderId="0" xfId="0" applyFont="1"/>
    <xf numFmtId="167" fontId="0" fillId="0" borderId="10" xfId="0" applyNumberFormat="1" applyBorder="1" applyAlignment="1" applyProtection="1">
      <alignment horizontal="center"/>
    </xf>
    <xf numFmtId="0" fontId="0" fillId="2" borderId="3" xfId="0" applyFill="1" applyBorder="1" applyProtection="1">
      <protection locked="0"/>
    </xf>
    <xf numFmtId="0" fontId="1" fillId="0" borderId="9" xfId="0" applyFont="1" applyBorder="1" applyProtection="1"/>
    <xf numFmtId="0" fontId="1" fillId="2" borderId="2" xfId="0" applyNumberFormat="1" applyFont="1" applyFill="1" applyBorder="1" applyAlignment="1" applyProtection="1">
      <alignment horizontal="center"/>
      <protection locked="0"/>
    </xf>
    <xf numFmtId="3" fontId="0" fillId="2" borderId="10" xfId="0" applyNumberFormat="1" applyFill="1" applyBorder="1" applyAlignment="1" applyProtection="1">
      <alignment horizontal="center"/>
      <protection locked="0"/>
    </xf>
    <xf numFmtId="3" fontId="0" fillId="2" borderId="14" xfId="0" applyNumberFormat="1" applyFill="1" applyBorder="1" applyAlignment="1" applyProtection="1">
      <alignment horizontal="center"/>
      <protection locked="0"/>
    </xf>
    <xf numFmtId="3" fontId="0" fillId="2" borderId="7" xfId="0" applyNumberFormat="1" applyFill="1" applyBorder="1" applyAlignment="1" applyProtection="1">
      <alignment horizontal="center"/>
      <protection locked="0"/>
    </xf>
    <xf numFmtId="3" fontId="0" fillId="2" borderId="8" xfId="0" applyNumberFormat="1" applyFill="1" applyBorder="1" applyAlignment="1" applyProtection="1">
      <alignment horizontal="center"/>
      <protection locked="0"/>
    </xf>
    <xf numFmtId="4" fontId="0" fillId="2" borderId="8" xfId="0" applyNumberFormat="1" applyFill="1" applyBorder="1" applyProtection="1">
      <protection locked="0"/>
    </xf>
    <xf numFmtId="4" fontId="0" fillId="2" borderId="6" xfId="0" applyNumberFormat="1" applyFill="1" applyBorder="1" applyProtection="1">
      <protection locked="0"/>
    </xf>
    <xf numFmtId="4" fontId="0" fillId="2" borderId="14" xfId="0" applyNumberFormat="1" applyFill="1" applyBorder="1" applyProtection="1">
      <protection locked="0"/>
    </xf>
    <xf numFmtId="4" fontId="0" fillId="2" borderId="15" xfId="0" applyNumberFormat="1" applyFill="1" applyBorder="1" applyProtection="1">
      <protection locked="0"/>
    </xf>
    <xf numFmtId="4" fontId="0" fillId="2" borderId="34" xfId="0" applyNumberFormat="1" applyFill="1" applyBorder="1" applyProtection="1">
      <protection locked="0"/>
    </xf>
    <xf numFmtId="4" fontId="6" fillId="2" borderId="14" xfId="0" applyNumberFormat="1" applyFont="1" applyFill="1" applyBorder="1" applyProtection="1">
      <protection locked="0"/>
    </xf>
    <xf numFmtId="4" fontId="0" fillId="2" borderId="8" xfId="0" applyNumberFormat="1" applyFill="1" applyBorder="1" applyAlignment="1" applyProtection="1">
      <alignment horizontal="right"/>
      <protection locked="0"/>
    </xf>
    <xf numFmtId="20" fontId="0" fillId="2" borderId="7" xfId="0" applyNumberFormat="1" applyFill="1" applyBorder="1" applyProtection="1">
      <protection locked="0"/>
    </xf>
    <xf numFmtId="3" fontId="0" fillId="2" borderId="17" xfId="0" applyNumberFormat="1" applyFill="1" applyBorder="1" applyAlignment="1" applyProtection="1">
      <alignment horizontal="center"/>
      <protection locked="0"/>
    </xf>
    <xf numFmtId="2" fontId="0" fillId="2" borderId="14" xfId="0" applyNumberForma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20" fontId="0" fillId="2" borderId="10" xfId="0" applyNumberFormat="1" applyFill="1" applyBorder="1" applyProtection="1">
      <protection locked="0"/>
    </xf>
    <xf numFmtId="4" fontId="0" fillId="2" borderId="0" xfId="0" applyNumberFormat="1" applyFill="1" applyProtection="1">
      <protection locked="0"/>
    </xf>
    <xf numFmtId="0" fontId="7" fillId="2" borderId="4" xfId="0" applyFont="1" applyFill="1" applyBorder="1" applyProtection="1">
      <protection locked="0"/>
    </xf>
    <xf numFmtId="20" fontId="0" fillId="2" borderId="15" xfId="0" applyNumberFormat="1" applyFill="1" applyBorder="1" applyProtection="1">
      <protection locked="0"/>
    </xf>
    <xf numFmtId="2" fontId="0" fillId="2" borderId="13" xfId="0" applyNumberFormat="1" applyFill="1" applyBorder="1" applyProtection="1">
      <protection locked="0"/>
    </xf>
    <xf numFmtId="0" fontId="0" fillId="2" borderId="0" xfId="0" applyFill="1" applyProtection="1">
      <protection locked="0"/>
    </xf>
    <xf numFmtId="4" fontId="0" fillId="2" borderId="10" xfId="0" applyNumberFormat="1" applyFill="1" applyBorder="1" applyProtection="1">
      <protection locked="0"/>
    </xf>
    <xf numFmtId="4" fontId="0" fillId="2" borderId="1" xfId="0" applyNumberFormat="1" applyFill="1" applyBorder="1" applyProtection="1">
      <protection locked="0"/>
    </xf>
    <xf numFmtId="0" fontId="7" fillId="2" borderId="4" xfId="0" applyFont="1" applyFill="1" applyBorder="1" applyAlignment="1" applyProtection="1">
      <alignment horizontal="left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15" fontId="0" fillId="2" borderId="3" xfId="0" applyNumberFormat="1" applyFill="1" applyBorder="1" applyProtection="1">
      <protection locked="0"/>
    </xf>
    <xf numFmtId="0" fontId="2" fillId="2" borderId="19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2" fillId="2" borderId="20" xfId="0" applyFont="1" applyFill="1" applyBorder="1" applyProtection="1">
      <protection locked="0"/>
    </xf>
    <xf numFmtId="0" fontId="0" fillId="2" borderId="2" xfId="0" applyFill="1" applyBorder="1" applyProtection="1">
      <protection locked="0"/>
    </xf>
    <xf numFmtId="15" fontId="2" fillId="0" borderId="17" xfId="0" applyNumberFormat="1" applyFont="1" applyBorder="1" applyProtection="1"/>
    <xf numFmtId="165" fontId="0" fillId="0" borderId="29" xfId="0" applyNumberFormat="1" applyBorder="1" applyAlignment="1" applyProtection="1">
      <alignment horizontal="right"/>
    </xf>
    <xf numFmtId="2" fontId="0" fillId="0" borderId="20" xfId="0" applyNumberFormat="1" applyBorder="1" applyProtection="1"/>
    <xf numFmtId="0" fontId="0" fillId="0" borderId="20" xfId="0" applyBorder="1" applyProtection="1"/>
    <xf numFmtId="15" fontId="0" fillId="0" borderId="17" xfId="0" applyNumberFormat="1" applyBorder="1" applyProtection="1"/>
    <xf numFmtId="0" fontId="1" fillId="0" borderId="0" xfId="0" applyFont="1" applyBorder="1" applyProtection="1"/>
    <xf numFmtId="1" fontId="0" fillId="0" borderId="1" xfId="0" quotePrefix="1" applyNumberFormat="1" applyFont="1" applyFill="1" applyBorder="1" applyAlignment="1" applyProtection="1">
      <alignment horizontal="center"/>
    </xf>
    <xf numFmtId="1" fontId="0" fillId="0" borderId="23" xfId="0" quotePrefix="1" applyNumberFormat="1" applyFont="1" applyFill="1" applyBorder="1" applyAlignment="1" applyProtection="1">
      <alignment horizontal="center"/>
    </xf>
    <xf numFmtId="1" fontId="0" fillId="0" borderId="1" xfId="0" applyNumberFormat="1" applyFill="1" applyBorder="1" applyAlignment="1" applyProtection="1">
      <alignment horizontal="center"/>
    </xf>
    <xf numFmtId="0" fontId="11" fillId="0" borderId="0" xfId="0" applyFont="1"/>
    <xf numFmtId="0" fontId="0" fillId="3" borderId="3" xfId="0" applyFill="1" applyBorder="1" applyProtection="1">
      <protection locked="0"/>
    </xf>
    <xf numFmtId="14" fontId="0" fillId="0" borderId="0" xfId="0" applyNumberFormat="1" applyProtection="1"/>
    <xf numFmtId="14" fontId="0" fillId="0" borderId="2" xfId="0" applyNumberFormat="1" applyBorder="1" applyProtection="1"/>
    <xf numFmtId="14" fontId="0" fillId="0" borderId="7" xfId="0" applyNumberFormat="1" applyBorder="1" applyProtection="1"/>
    <xf numFmtId="14" fontId="0" fillId="0" borderId="8" xfId="0" applyNumberFormat="1" applyBorder="1" applyProtection="1"/>
    <xf numFmtId="14" fontId="0" fillId="0" borderId="34" xfId="0" applyNumberFormat="1" applyBorder="1" applyProtection="1"/>
    <xf numFmtId="0" fontId="1" fillId="0" borderId="11" xfId="0" applyFont="1" applyBorder="1" applyAlignment="1" applyProtection="1">
      <alignment horizontal="center"/>
    </xf>
    <xf numFmtId="0" fontId="1" fillId="0" borderId="36" xfId="0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</xf>
    <xf numFmtId="0" fontId="12" fillId="0" borderId="0" xfId="0" applyFont="1" applyAlignment="1"/>
    <xf numFmtId="0" fontId="12" fillId="0" borderId="0" xfId="0" applyFont="1"/>
    <xf numFmtId="0" fontId="6" fillId="0" borderId="0" xfId="0" applyFont="1"/>
    <xf numFmtId="0" fontId="13" fillId="0" borderId="0" xfId="0" applyFont="1" applyAlignment="1"/>
    <xf numFmtId="0" fontId="0" fillId="0" borderId="5" xfId="0" applyFill="1" applyBorder="1" applyAlignment="1" applyProtection="1">
      <protection hidden="1"/>
    </xf>
    <xf numFmtId="0" fontId="0" fillId="0" borderId="5" xfId="0" applyFont="1" applyFill="1" applyBorder="1" applyAlignment="1" applyProtection="1">
      <protection hidden="1"/>
    </xf>
    <xf numFmtId="0" fontId="1" fillId="0" borderId="4" xfId="0" applyFont="1" applyFill="1" applyBorder="1" applyProtection="1">
      <protection hidden="1"/>
    </xf>
    <xf numFmtId="0" fontId="1" fillId="0" borderId="19" xfId="0" applyFont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0" fillId="0" borderId="4" xfId="0" applyFont="1" applyFill="1" applyBorder="1" applyAlignment="1" applyProtection="1">
      <protection hidden="1"/>
    </xf>
    <xf numFmtId="0" fontId="0" fillId="0" borderId="0" xfId="0" applyFill="1" applyBorder="1" applyAlignment="1" applyProtection="1">
      <protection hidden="1"/>
    </xf>
    <xf numFmtId="0" fontId="0" fillId="0" borderId="0" xfId="0" applyFill="1" applyBorder="1" applyProtection="1">
      <protection hidden="1"/>
    </xf>
    <xf numFmtId="14" fontId="0" fillId="0" borderId="0" xfId="0" applyNumberFormat="1" applyFill="1" applyBorder="1" applyProtection="1">
      <protection hidden="1"/>
    </xf>
    <xf numFmtId="0" fontId="1" fillId="0" borderId="4" xfId="0" applyFont="1" applyBorder="1" applyProtection="1">
      <protection hidden="1"/>
    </xf>
    <xf numFmtId="0" fontId="0" fillId="0" borderId="4" xfId="0" applyFill="1" applyBorder="1" applyAlignment="1" applyProtection="1">
      <protection hidden="1"/>
    </xf>
    <xf numFmtId="0" fontId="0" fillId="0" borderId="1" xfId="0" applyBorder="1" applyProtection="1">
      <protection hidden="1"/>
    </xf>
    <xf numFmtId="14" fontId="1" fillId="0" borderId="39" xfId="0" applyNumberFormat="1" applyFont="1" applyBorder="1" applyAlignment="1" applyProtection="1">
      <alignment horizontal="right"/>
    </xf>
    <xf numFmtId="14" fontId="1" fillId="0" borderId="42" xfId="0" applyNumberFormat="1" applyFont="1" applyBorder="1" applyAlignment="1" applyProtection="1">
      <alignment horizontal="right"/>
    </xf>
    <xf numFmtId="14" fontId="1" fillId="0" borderId="32" xfId="0" applyNumberFormat="1" applyFont="1" applyBorder="1" applyAlignment="1" applyProtection="1">
      <alignment horizontal="right"/>
    </xf>
    <xf numFmtId="0" fontId="1" fillId="0" borderId="0" xfId="0" applyFont="1" applyBorder="1" applyAlignment="1" applyProtection="1">
      <alignment horizontal="center"/>
    </xf>
    <xf numFmtId="4" fontId="0" fillId="0" borderId="10" xfId="0" applyNumberFormat="1" applyBorder="1" applyProtection="1"/>
    <xf numFmtId="2" fontId="0" fillId="2" borderId="44" xfId="0" applyNumberFormat="1" applyFill="1" applyBorder="1" applyProtection="1">
      <protection locked="0"/>
    </xf>
    <xf numFmtId="2" fontId="0" fillId="2" borderId="45" xfId="0" applyNumberFormat="1" applyFill="1" applyBorder="1" applyAlignment="1" applyProtection="1">
      <alignment horizontal="right"/>
      <protection locked="0"/>
    </xf>
    <xf numFmtId="0" fontId="1" fillId="0" borderId="0" xfId="0" quotePrefix="1" applyFont="1" applyBorder="1" applyAlignment="1" applyProtection="1">
      <alignment horizontal="center"/>
    </xf>
    <xf numFmtId="0" fontId="1" fillId="2" borderId="14" xfId="0" applyNumberFormat="1" applyFont="1" applyFill="1" applyBorder="1" applyAlignment="1" applyProtection="1">
      <alignment horizontal="center"/>
      <protection locked="0"/>
    </xf>
    <xf numFmtId="0" fontId="1" fillId="2" borderId="10" xfId="0" applyNumberFormat="1" applyFont="1" applyFill="1" applyBorder="1" applyAlignment="1" applyProtection="1">
      <alignment horizontal="center"/>
      <protection locked="0"/>
    </xf>
    <xf numFmtId="2" fontId="0" fillId="2" borderId="45" xfId="0" applyNumberFormat="1" applyFill="1" applyBorder="1" applyProtection="1">
      <protection locked="0"/>
    </xf>
    <xf numFmtId="2" fontId="0" fillId="2" borderId="44" xfId="0" applyNumberFormat="1" applyFill="1" applyBorder="1" applyAlignment="1" applyProtection="1">
      <alignment horizontal="right"/>
      <protection locked="0"/>
    </xf>
    <xf numFmtId="0" fontId="0" fillId="0" borderId="0" xfId="0" applyBorder="1" applyProtection="1">
      <protection hidden="1"/>
    </xf>
    <xf numFmtId="2" fontId="0" fillId="2" borderId="1" xfId="0" applyNumberFormat="1" applyFill="1" applyBorder="1" applyProtection="1">
      <protection locked="0"/>
    </xf>
    <xf numFmtId="4" fontId="0" fillId="2" borderId="19" xfId="0" applyNumberFormat="1" applyFill="1" applyBorder="1" applyProtection="1">
      <protection locked="0"/>
    </xf>
    <xf numFmtId="0" fontId="1" fillId="0" borderId="28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30" xfId="0" applyFont="1" applyBorder="1" applyAlignment="1" applyProtection="1">
      <alignment horizontal="center"/>
    </xf>
    <xf numFmtId="164" fontId="9" fillId="0" borderId="32" xfId="0" applyNumberFormat="1" applyFont="1" applyBorder="1" applyProtection="1"/>
    <xf numFmtId="164" fontId="9" fillId="0" borderId="19" xfId="0" applyNumberFormat="1" applyFont="1" applyBorder="1" applyProtection="1"/>
    <xf numFmtId="164" fontId="9" fillId="0" borderId="39" xfId="0" applyNumberFormat="1" applyFont="1" applyBorder="1" applyProtection="1"/>
    <xf numFmtId="0" fontId="1" fillId="2" borderId="2" xfId="0" applyFont="1" applyFill="1" applyBorder="1" applyProtection="1">
      <protection locked="0"/>
    </xf>
    <xf numFmtId="0" fontId="1" fillId="0" borderId="35" xfId="0" applyFont="1" applyBorder="1" applyAlignment="1" applyProtection="1">
      <alignment horizontal="center"/>
    </xf>
    <xf numFmtId="0" fontId="1" fillId="0" borderId="16" xfId="0" applyFont="1" applyBorder="1" applyAlignment="1" applyProtection="1">
      <alignment horizontal="center"/>
    </xf>
    <xf numFmtId="0" fontId="1" fillId="0" borderId="11" xfId="0" applyFont="1" applyBorder="1" applyAlignment="1" applyProtection="1">
      <alignment horizontal="center"/>
    </xf>
    <xf numFmtId="0" fontId="1" fillId="0" borderId="36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</xf>
    <xf numFmtId="0" fontId="6" fillId="2" borderId="38" xfId="0" applyFont="1" applyFill="1" applyBorder="1" applyProtection="1">
      <protection locked="0"/>
    </xf>
    <xf numFmtId="0" fontId="6" fillId="2" borderId="12" xfId="0" applyFont="1" applyFill="1" applyBorder="1" applyProtection="1">
      <protection locked="0"/>
    </xf>
    <xf numFmtId="0" fontId="6" fillId="2" borderId="13" xfId="0" applyFont="1" applyFill="1" applyBorder="1" applyProtection="1">
      <protection locked="0"/>
    </xf>
    <xf numFmtId="0" fontId="6" fillId="2" borderId="37" xfId="0" applyFont="1" applyFill="1" applyBorder="1" applyProtection="1">
      <protection locked="0"/>
    </xf>
    <xf numFmtId="0" fontId="6" fillId="2" borderId="5" xfId="0" applyFont="1" applyFill="1" applyBorder="1" applyProtection="1">
      <protection locked="0"/>
    </xf>
    <xf numFmtId="0" fontId="6" fillId="2" borderId="9" xfId="0" applyFont="1" applyFill="1" applyBorder="1" applyProtection="1">
      <protection locked="0"/>
    </xf>
    <xf numFmtId="0" fontId="4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0" fontId="1" fillId="0" borderId="0" xfId="0" applyFont="1" applyBorder="1" applyAlignment="1" applyProtection="1">
      <alignment horizontal="left"/>
      <protection hidden="1"/>
    </xf>
    <xf numFmtId="0" fontId="1" fillId="0" borderId="2" xfId="0" applyFont="1" applyBorder="1" applyAlignment="1" applyProtection="1">
      <alignment horizontal="left" shrinkToFit="1"/>
    </xf>
    <xf numFmtId="0" fontId="1" fillId="0" borderId="3" xfId="0" applyFont="1" applyBorder="1" applyAlignment="1" applyProtection="1">
      <alignment horizontal="left" shrinkToFit="1"/>
    </xf>
    <xf numFmtId="0" fontId="6" fillId="2" borderId="20" xfId="0" applyFont="1" applyFill="1" applyBorder="1" applyAlignment="1" applyProtection="1">
      <alignment horizontal="left" shrinkToFit="1"/>
      <protection locked="0"/>
    </xf>
    <xf numFmtId="0" fontId="6" fillId="2" borderId="2" xfId="0" applyFont="1" applyFill="1" applyBorder="1" applyAlignment="1" applyProtection="1">
      <alignment horizontal="left" shrinkToFit="1"/>
      <protection locked="0"/>
    </xf>
    <xf numFmtId="0" fontId="6" fillId="2" borderId="3" xfId="0" applyFont="1" applyFill="1" applyBorder="1" applyAlignment="1" applyProtection="1">
      <alignment horizontal="left" shrinkToFit="1"/>
      <protection locked="0"/>
    </xf>
    <xf numFmtId="49" fontId="0" fillId="0" borderId="0" xfId="0" applyNumberFormat="1" applyFill="1" applyBorder="1" applyProtection="1"/>
    <xf numFmtId="49" fontId="0" fillId="0" borderId="1" xfId="0" applyNumberFormat="1" applyFill="1" applyBorder="1" applyProtection="1"/>
    <xf numFmtId="49" fontId="0" fillId="2" borderId="22" xfId="0" applyNumberFormat="1" applyFill="1" applyBorder="1" applyProtection="1">
      <protection locked="0"/>
    </xf>
    <xf numFmtId="49" fontId="0" fillId="2" borderId="23" xfId="0" applyNumberFormat="1" applyFill="1" applyBorder="1" applyProtection="1">
      <protection locked="0"/>
    </xf>
    <xf numFmtId="49" fontId="0" fillId="2" borderId="0" xfId="0" applyNumberFormat="1" applyFill="1" applyBorder="1" applyProtection="1">
      <protection locked="0"/>
    </xf>
    <xf numFmtId="49" fontId="0" fillId="2" borderId="1" xfId="0" applyNumberFormat="1" applyFill="1" applyBorder="1" applyProtection="1">
      <protection locked="0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V$8" lockText="1" noThreeD="1"/>
</file>

<file path=xl/ctrlProps/ctrlProp10.xml><?xml version="1.0" encoding="utf-8"?>
<formControlPr xmlns="http://schemas.microsoft.com/office/spreadsheetml/2009/9/main" objectType="CheckBox" fmlaLink="$W$10" lockText="1" noThreeD="1"/>
</file>

<file path=xl/ctrlProps/ctrlProp11.xml><?xml version="1.0" encoding="utf-8"?>
<formControlPr xmlns="http://schemas.microsoft.com/office/spreadsheetml/2009/9/main" objectType="CheckBox" fmlaLink="$W$12" lockText="1" noThreeD="1"/>
</file>

<file path=xl/ctrlProps/ctrlProp12.xml><?xml version="1.0" encoding="utf-8"?>
<formControlPr xmlns="http://schemas.microsoft.com/office/spreadsheetml/2009/9/main" objectType="CheckBox" fmlaLink="$W$14" lockText="1" noThreeD="1"/>
</file>

<file path=xl/ctrlProps/ctrlProp13.xml><?xml version="1.0" encoding="utf-8"?>
<formControlPr xmlns="http://schemas.microsoft.com/office/spreadsheetml/2009/9/main" objectType="CheckBox" fmlaLink="$W$16" lockText="1" noThreeD="1"/>
</file>

<file path=xl/ctrlProps/ctrlProp14.xml><?xml version="1.0" encoding="utf-8"?>
<formControlPr xmlns="http://schemas.microsoft.com/office/spreadsheetml/2009/9/main" objectType="CheckBox" fmlaLink="$W$18" lockText="1" noThreeD="1"/>
</file>

<file path=xl/ctrlProps/ctrlProp15.xml><?xml version="1.0" encoding="utf-8"?>
<formControlPr xmlns="http://schemas.microsoft.com/office/spreadsheetml/2009/9/main" objectType="CheckBox" fmlaLink="$W$20" lockText="1" noThreeD="1"/>
</file>

<file path=xl/ctrlProps/ctrlProp16.xml><?xml version="1.0" encoding="utf-8"?>
<formControlPr xmlns="http://schemas.microsoft.com/office/spreadsheetml/2009/9/main" objectType="CheckBox" fmlaLink="$X$10" lockText="1" noThreeD="1"/>
</file>

<file path=xl/ctrlProps/ctrlProp17.xml><?xml version="1.0" encoding="utf-8"?>
<formControlPr xmlns="http://schemas.microsoft.com/office/spreadsheetml/2009/9/main" objectType="CheckBox" fmlaLink="$X$12" lockText="1" noThreeD="1"/>
</file>

<file path=xl/ctrlProps/ctrlProp18.xml><?xml version="1.0" encoding="utf-8"?>
<formControlPr xmlns="http://schemas.microsoft.com/office/spreadsheetml/2009/9/main" objectType="CheckBox" fmlaLink="$X$14" lockText="1" noThreeD="1"/>
</file>

<file path=xl/ctrlProps/ctrlProp19.xml><?xml version="1.0" encoding="utf-8"?>
<formControlPr xmlns="http://schemas.microsoft.com/office/spreadsheetml/2009/9/main" objectType="CheckBox" fmlaLink="$X$16" lockText="1" noThreeD="1"/>
</file>

<file path=xl/ctrlProps/ctrlProp2.xml><?xml version="1.0" encoding="utf-8"?>
<formControlPr xmlns="http://schemas.microsoft.com/office/spreadsheetml/2009/9/main" objectType="CheckBox" fmlaLink="$W$8" lockText="1" noThreeD="1"/>
</file>

<file path=xl/ctrlProps/ctrlProp20.xml><?xml version="1.0" encoding="utf-8"?>
<formControlPr xmlns="http://schemas.microsoft.com/office/spreadsheetml/2009/9/main" objectType="CheckBox" fmlaLink="$X$18" lockText="1" noThreeD="1"/>
</file>

<file path=xl/ctrlProps/ctrlProp21.xml><?xml version="1.0" encoding="utf-8"?>
<formControlPr xmlns="http://schemas.microsoft.com/office/spreadsheetml/2009/9/main" objectType="CheckBox" fmlaLink="$X$20" lockText="1" noThreeD="1"/>
</file>

<file path=xl/ctrlProps/ctrlProp22.xml><?xml version="1.0" encoding="utf-8"?>
<formControlPr xmlns="http://schemas.microsoft.com/office/spreadsheetml/2009/9/main" objectType="CheckBox" fmlaLink="$X$10" lockText="1" noThreeD="1"/>
</file>

<file path=xl/ctrlProps/ctrlProp23.xml><?xml version="1.0" encoding="utf-8"?>
<formControlPr xmlns="http://schemas.microsoft.com/office/spreadsheetml/2009/9/main" objectType="CheckBox" fmlaLink="$X$12" lockText="1" noThreeD="1"/>
</file>

<file path=xl/ctrlProps/ctrlProp24.xml><?xml version="1.0" encoding="utf-8"?>
<formControlPr xmlns="http://schemas.microsoft.com/office/spreadsheetml/2009/9/main" objectType="CheckBox" fmlaLink="$X$14" lockText="1" noThreeD="1"/>
</file>

<file path=xl/ctrlProps/ctrlProp25.xml><?xml version="1.0" encoding="utf-8"?>
<formControlPr xmlns="http://schemas.microsoft.com/office/spreadsheetml/2009/9/main" objectType="CheckBox" fmlaLink="$X$16" lockText="1" noThreeD="1"/>
</file>

<file path=xl/ctrlProps/ctrlProp26.xml><?xml version="1.0" encoding="utf-8"?>
<formControlPr xmlns="http://schemas.microsoft.com/office/spreadsheetml/2009/9/main" objectType="CheckBox" fmlaLink="$X$18" lockText="1" noThreeD="1"/>
</file>

<file path=xl/ctrlProps/ctrlProp27.xml><?xml version="1.0" encoding="utf-8"?>
<formControlPr xmlns="http://schemas.microsoft.com/office/spreadsheetml/2009/9/main" objectType="CheckBox" fmlaLink="$X$20" lockText="1" noThreeD="1"/>
</file>

<file path=xl/ctrlProps/ctrlProp3.xml><?xml version="1.0" encoding="utf-8"?>
<formControlPr xmlns="http://schemas.microsoft.com/office/spreadsheetml/2009/9/main" objectType="CheckBox" fmlaLink="$X$8" lockText="1" noThreeD="1"/>
</file>

<file path=xl/ctrlProps/ctrlProp4.xml><?xml version="1.0" encoding="utf-8"?>
<formControlPr xmlns="http://schemas.microsoft.com/office/spreadsheetml/2009/9/main" objectType="CheckBox" fmlaLink="$V$10" lockText="1" noThreeD="1"/>
</file>

<file path=xl/ctrlProps/ctrlProp5.xml><?xml version="1.0" encoding="utf-8"?>
<formControlPr xmlns="http://schemas.microsoft.com/office/spreadsheetml/2009/9/main" objectType="CheckBox" fmlaLink="$V$12" lockText="1" noThreeD="1"/>
</file>

<file path=xl/ctrlProps/ctrlProp6.xml><?xml version="1.0" encoding="utf-8"?>
<formControlPr xmlns="http://schemas.microsoft.com/office/spreadsheetml/2009/9/main" objectType="CheckBox" fmlaLink="$V$14" lockText="1" noThreeD="1"/>
</file>

<file path=xl/ctrlProps/ctrlProp7.xml><?xml version="1.0" encoding="utf-8"?>
<formControlPr xmlns="http://schemas.microsoft.com/office/spreadsheetml/2009/9/main" objectType="CheckBox" fmlaLink="$V$16" lockText="1" noThreeD="1"/>
</file>

<file path=xl/ctrlProps/ctrlProp8.xml><?xml version="1.0" encoding="utf-8"?>
<formControlPr xmlns="http://schemas.microsoft.com/office/spreadsheetml/2009/9/main" objectType="CheckBox" fmlaLink="$V$18" lockText="1" noThreeD="1"/>
</file>

<file path=xl/ctrlProps/ctrlProp9.xml><?xml version="1.0" encoding="utf-8"?>
<formControlPr xmlns="http://schemas.microsoft.com/office/spreadsheetml/2009/9/main" objectType="CheckBox" fmlaLink="$V$20" lockText="1" noThreeD="1"/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25400</xdr:colOff>
          <xdr:row>7</xdr:row>
          <xdr:rowOff>12700</xdr:rowOff>
        </xdr:from>
        <xdr:to>
          <xdr:col>21</xdr:col>
          <xdr:colOff>635000</xdr:colOff>
          <xdr:row>7</xdr:row>
          <xdr:rowOff>152400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Frühstück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63500</xdr:colOff>
          <xdr:row>7</xdr:row>
          <xdr:rowOff>0</xdr:rowOff>
        </xdr:from>
        <xdr:to>
          <xdr:col>22</xdr:col>
          <xdr:colOff>736600</xdr:colOff>
          <xdr:row>7</xdr:row>
          <xdr:rowOff>165100</xdr:rowOff>
        </xdr:to>
        <xdr:sp macro="" textlink="">
          <xdr:nvSpPr>
            <xdr:cNvPr id="1036" name="Check Box 12" descr="Mittag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Mittag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12700</xdr:colOff>
          <xdr:row>6</xdr:row>
          <xdr:rowOff>165100</xdr:rowOff>
        </xdr:from>
        <xdr:to>
          <xdr:col>23</xdr:col>
          <xdr:colOff>711200</xdr:colOff>
          <xdr:row>7</xdr:row>
          <xdr:rowOff>165100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Abend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25400</xdr:colOff>
          <xdr:row>9</xdr:row>
          <xdr:rowOff>12700</xdr:rowOff>
        </xdr:from>
        <xdr:to>
          <xdr:col>21</xdr:col>
          <xdr:colOff>635000</xdr:colOff>
          <xdr:row>9</xdr:row>
          <xdr:rowOff>152400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Frühstück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25400</xdr:colOff>
          <xdr:row>11</xdr:row>
          <xdr:rowOff>12700</xdr:rowOff>
        </xdr:from>
        <xdr:to>
          <xdr:col>21</xdr:col>
          <xdr:colOff>635000</xdr:colOff>
          <xdr:row>11</xdr:row>
          <xdr:rowOff>152400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Frühstück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25400</xdr:colOff>
          <xdr:row>13</xdr:row>
          <xdr:rowOff>12700</xdr:rowOff>
        </xdr:from>
        <xdr:to>
          <xdr:col>21</xdr:col>
          <xdr:colOff>635000</xdr:colOff>
          <xdr:row>13</xdr:row>
          <xdr:rowOff>152400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Frühstück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25400</xdr:colOff>
          <xdr:row>15</xdr:row>
          <xdr:rowOff>12700</xdr:rowOff>
        </xdr:from>
        <xdr:to>
          <xdr:col>21</xdr:col>
          <xdr:colOff>635000</xdr:colOff>
          <xdr:row>15</xdr:row>
          <xdr:rowOff>152400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Frühstück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25400</xdr:colOff>
          <xdr:row>17</xdr:row>
          <xdr:rowOff>12700</xdr:rowOff>
        </xdr:from>
        <xdr:to>
          <xdr:col>21</xdr:col>
          <xdr:colOff>635000</xdr:colOff>
          <xdr:row>17</xdr:row>
          <xdr:rowOff>152400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Frühstück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25400</xdr:colOff>
          <xdr:row>19</xdr:row>
          <xdr:rowOff>12700</xdr:rowOff>
        </xdr:from>
        <xdr:to>
          <xdr:col>21</xdr:col>
          <xdr:colOff>635000</xdr:colOff>
          <xdr:row>19</xdr:row>
          <xdr:rowOff>152400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Frühstück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63500</xdr:colOff>
          <xdr:row>9</xdr:row>
          <xdr:rowOff>0</xdr:rowOff>
        </xdr:from>
        <xdr:to>
          <xdr:col>22</xdr:col>
          <xdr:colOff>736600</xdr:colOff>
          <xdr:row>9</xdr:row>
          <xdr:rowOff>165100</xdr:rowOff>
        </xdr:to>
        <xdr:sp macro="" textlink="">
          <xdr:nvSpPr>
            <xdr:cNvPr id="1044" name="Check Box 20" descr="Mittag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Mittag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63500</xdr:colOff>
          <xdr:row>11</xdr:row>
          <xdr:rowOff>0</xdr:rowOff>
        </xdr:from>
        <xdr:to>
          <xdr:col>22</xdr:col>
          <xdr:colOff>736600</xdr:colOff>
          <xdr:row>11</xdr:row>
          <xdr:rowOff>165100</xdr:rowOff>
        </xdr:to>
        <xdr:sp macro="" textlink="">
          <xdr:nvSpPr>
            <xdr:cNvPr id="1045" name="Check Box 21" descr="Mittag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Mittag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63500</xdr:colOff>
          <xdr:row>13</xdr:row>
          <xdr:rowOff>0</xdr:rowOff>
        </xdr:from>
        <xdr:to>
          <xdr:col>22</xdr:col>
          <xdr:colOff>736600</xdr:colOff>
          <xdr:row>13</xdr:row>
          <xdr:rowOff>165100</xdr:rowOff>
        </xdr:to>
        <xdr:sp macro="" textlink="">
          <xdr:nvSpPr>
            <xdr:cNvPr id="1046" name="Check Box 22" descr="Mittag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Mittag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63500</xdr:colOff>
          <xdr:row>15</xdr:row>
          <xdr:rowOff>0</xdr:rowOff>
        </xdr:from>
        <xdr:to>
          <xdr:col>22</xdr:col>
          <xdr:colOff>736600</xdr:colOff>
          <xdr:row>15</xdr:row>
          <xdr:rowOff>165100</xdr:rowOff>
        </xdr:to>
        <xdr:sp macro="" textlink="">
          <xdr:nvSpPr>
            <xdr:cNvPr id="1047" name="Check Box 23" descr="Mittag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Mittag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63500</xdr:colOff>
          <xdr:row>17</xdr:row>
          <xdr:rowOff>0</xdr:rowOff>
        </xdr:from>
        <xdr:to>
          <xdr:col>22</xdr:col>
          <xdr:colOff>736600</xdr:colOff>
          <xdr:row>17</xdr:row>
          <xdr:rowOff>165100</xdr:rowOff>
        </xdr:to>
        <xdr:sp macro="" textlink="">
          <xdr:nvSpPr>
            <xdr:cNvPr id="1048" name="Check Box 24" descr="Mittag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Mittag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63500</xdr:colOff>
          <xdr:row>19</xdr:row>
          <xdr:rowOff>0</xdr:rowOff>
        </xdr:from>
        <xdr:to>
          <xdr:col>22</xdr:col>
          <xdr:colOff>736600</xdr:colOff>
          <xdr:row>19</xdr:row>
          <xdr:rowOff>165100</xdr:rowOff>
        </xdr:to>
        <xdr:sp macro="" textlink="">
          <xdr:nvSpPr>
            <xdr:cNvPr id="1049" name="Check Box 25" descr="Mittag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Mittag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12700</xdr:colOff>
          <xdr:row>8</xdr:row>
          <xdr:rowOff>165100</xdr:rowOff>
        </xdr:from>
        <xdr:to>
          <xdr:col>23</xdr:col>
          <xdr:colOff>711200</xdr:colOff>
          <xdr:row>9</xdr:row>
          <xdr:rowOff>165100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Abend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12700</xdr:colOff>
          <xdr:row>10</xdr:row>
          <xdr:rowOff>165100</xdr:rowOff>
        </xdr:from>
        <xdr:to>
          <xdr:col>23</xdr:col>
          <xdr:colOff>711200</xdr:colOff>
          <xdr:row>11</xdr:row>
          <xdr:rowOff>165100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Abend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12700</xdr:colOff>
          <xdr:row>12</xdr:row>
          <xdr:rowOff>165100</xdr:rowOff>
        </xdr:from>
        <xdr:to>
          <xdr:col>23</xdr:col>
          <xdr:colOff>711200</xdr:colOff>
          <xdr:row>13</xdr:row>
          <xdr:rowOff>165100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Abend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12700</xdr:colOff>
          <xdr:row>14</xdr:row>
          <xdr:rowOff>165100</xdr:rowOff>
        </xdr:from>
        <xdr:to>
          <xdr:col>23</xdr:col>
          <xdr:colOff>711200</xdr:colOff>
          <xdr:row>15</xdr:row>
          <xdr:rowOff>165100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Abend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12700</xdr:colOff>
          <xdr:row>16</xdr:row>
          <xdr:rowOff>165100</xdr:rowOff>
        </xdr:from>
        <xdr:to>
          <xdr:col>23</xdr:col>
          <xdr:colOff>711200</xdr:colOff>
          <xdr:row>17</xdr:row>
          <xdr:rowOff>165100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Abend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12700</xdr:colOff>
          <xdr:row>18</xdr:row>
          <xdr:rowOff>165100</xdr:rowOff>
        </xdr:from>
        <xdr:to>
          <xdr:col>23</xdr:col>
          <xdr:colOff>711200</xdr:colOff>
          <xdr:row>19</xdr:row>
          <xdr:rowOff>165100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Abend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12700</xdr:colOff>
          <xdr:row>8</xdr:row>
          <xdr:rowOff>165100</xdr:rowOff>
        </xdr:from>
        <xdr:to>
          <xdr:col>23</xdr:col>
          <xdr:colOff>711200</xdr:colOff>
          <xdr:row>9</xdr:row>
          <xdr:rowOff>152400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Abend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12700</xdr:colOff>
          <xdr:row>10</xdr:row>
          <xdr:rowOff>165100</xdr:rowOff>
        </xdr:from>
        <xdr:to>
          <xdr:col>23</xdr:col>
          <xdr:colOff>711200</xdr:colOff>
          <xdr:row>11</xdr:row>
          <xdr:rowOff>165100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Abend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12700</xdr:colOff>
          <xdr:row>12</xdr:row>
          <xdr:rowOff>165100</xdr:rowOff>
        </xdr:from>
        <xdr:to>
          <xdr:col>23</xdr:col>
          <xdr:colOff>711200</xdr:colOff>
          <xdr:row>13</xdr:row>
          <xdr:rowOff>152400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Abend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12700</xdr:colOff>
          <xdr:row>14</xdr:row>
          <xdr:rowOff>165100</xdr:rowOff>
        </xdr:from>
        <xdr:to>
          <xdr:col>23</xdr:col>
          <xdr:colOff>711200</xdr:colOff>
          <xdr:row>15</xdr:row>
          <xdr:rowOff>165100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12700</xdr:colOff>
          <xdr:row>16</xdr:row>
          <xdr:rowOff>165100</xdr:rowOff>
        </xdr:from>
        <xdr:to>
          <xdr:col>23</xdr:col>
          <xdr:colOff>711200</xdr:colOff>
          <xdr:row>17</xdr:row>
          <xdr:rowOff>165100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Abend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12700</xdr:colOff>
          <xdr:row>18</xdr:row>
          <xdr:rowOff>165100</xdr:rowOff>
        </xdr:from>
        <xdr:to>
          <xdr:col>23</xdr:col>
          <xdr:colOff>711200</xdr:colOff>
          <xdr:row>19</xdr:row>
          <xdr:rowOff>165100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Abend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0</xdr:col>
      <xdr:colOff>787400</xdr:colOff>
      <xdr:row>34</xdr:row>
      <xdr:rowOff>0</xdr:rowOff>
    </xdr:to>
    <xdr:pic>
      <xdr:nvPicPr>
        <xdr:cNvPr id="2" name="Grafik 1" descr="page5image221335803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827248</xdr:colOff>
      <xdr:row>34</xdr:row>
      <xdr:rowOff>0</xdr:rowOff>
    </xdr:to>
    <xdr:pic>
      <xdr:nvPicPr>
        <xdr:cNvPr id="3" name="Grafik 2" descr="page5image221335830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827248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787400</xdr:colOff>
      <xdr:row>34</xdr:row>
      <xdr:rowOff>0</xdr:rowOff>
    </xdr:to>
    <xdr:pic>
      <xdr:nvPicPr>
        <xdr:cNvPr id="4" name="Grafik 3" descr="page5image221309563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827248</xdr:colOff>
      <xdr:row>34</xdr:row>
      <xdr:rowOff>0</xdr:rowOff>
    </xdr:to>
    <xdr:pic>
      <xdr:nvPicPr>
        <xdr:cNvPr id="5" name="Grafik 4" descr="page5image221309819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827248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34</xdr:row>
      <xdr:rowOff>0</xdr:rowOff>
    </xdr:from>
    <xdr:to>
      <xdr:col>1</xdr:col>
      <xdr:colOff>916147</xdr:colOff>
      <xdr:row>34</xdr:row>
      <xdr:rowOff>0</xdr:rowOff>
    </xdr:to>
    <xdr:pic>
      <xdr:nvPicPr>
        <xdr:cNvPr id="6" name="Grafik 5" descr="page5image221309846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6870700"/>
          <a:ext cx="903447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7" name="Grafik 6" descr="page5image221310096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8" name="Grafik 7" descr="page5image22131015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9" name="Grafik 8" descr="page5image221310214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68707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10" name="Grafik 9" descr="page5image221310417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1" name="Grafik 10" descr="page5image2213104448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2" name="Grafik 11" descr="page5image22131047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68707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13" name="Grafik 12" descr="page5image2213108960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4" name="Grafik 13" descr="page5image221310923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5" name="Grafik 14" descr="page5image221310950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68707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16" name="Grafik 15" descr="page5image2213113840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7" name="Grafik 16" descr="page5image22130904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8" name="Grafik 17" descr="page5image221311404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68707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19" name="Grafik 18" descr="page5image221312504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20" name="Grafik 19" descr="page5image221312531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21" name="Grafik 20" descr="page5image221312558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68707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22" name="Grafik 21" descr="page5image221312828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23" name="Grafik 22" descr="page5image2213128560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24" name="Grafik 23" descr="page5image221312883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68707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903448</xdr:colOff>
      <xdr:row>34</xdr:row>
      <xdr:rowOff>0</xdr:rowOff>
    </xdr:to>
    <xdr:pic>
      <xdr:nvPicPr>
        <xdr:cNvPr id="25" name="Grafik 24" descr="page5image22131329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903448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26" name="Grafik 25" descr="page5image2212855840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27" name="Grafik 26" descr="page5image2212856112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827248</xdr:colOff>
      <xdr:row>34</xdr:row>
      <xdr:rowOff>0</xdr:rowOff>
    </xdr:to>
    <xdr:pic>
      <xdr:nvPicPr>
        <xdr:cNvPr id="28" name="Grafik 27" descr="page5image2213375168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827248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34</xdr:row>
      <xdr:rowOff>0</xdr:rowOff>
    </xdr:from>
    <xdr:to>
      <xdr:col>1</xdr:col>
      <xdr:colOff>916147</xdr:colOff>
      <xdr:row>34</xdr:row>
      <xdr:rowOff>0</xdr:rowOff>
    </xdr:to>
    <xdr:pic>
      <xdr:nvPicPr>
        <xdr:cNvPr id="29" name="Grafik 28" descr="page5image2213375440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6870700"/>
          <a:ext cx="903447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30" name="Grafik 29" descr="page5image221337656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31" name="Grafik 30" descr="page5image2213376832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32" name="Grafik 31" descr="page5image2213377104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68707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33" name="Grafik 32" descr="page5image2213378496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34" name="Grafik 33" descr="page5image221337876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35" name="Grafik 34" descr="page5image2213379040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68707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36" name="Grafik 35" descr="page5image2213381936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37" name="Grafik 36" descr="page5image2213382208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38" name="Grafik 37" descr="page5image2213382480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68707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39" name="Grafik 38" descr="page5image2213384464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787400</xdr:colOff>
      <xdr:row>34</xdr:row>
      <xdr:rowOff>0</xdr:rowOff>
    </xdr:to>
    <xdr:pic>
      <xdr:nvPicPr>
        <xdr:cNvPr id="40" name="Grafik 39" descr="page5image2213389824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800100</xdr:colOff>
      <xdr:row>34</xdr:row>
      <xdr:rowOff>0</xdr:rowOff>
    </xdr:from>
    <xdr:to>
      <xdr:col>0</xdr:col>
      <xdr:colOff>1627348</xdr:colOff>
      <xdr:row>34</xdr:row>
      <xdr:rowOff>0</xdr:rowOff>
    </xdr:to>
    <xdr:pic>
      <xdr:nvPicPr>
        <xdr:cNvPr id="41" name="Grafik 40" descr="page5image2213390096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6870700"/>
          <a:ext cx="827248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812800</xdr:colOff>
      <xdr:row>34</xdr:row>
      <xdr:rowOff>0</xdr:rowOff>
    </xdr:from>
    <xdr:to>
      <xdr:col>1</xdr:col>
      <xdr:colOff>1717995</xdr:colOff>
      <xdr:row>34</xdr:row>
      <xdr:rowOff>0</xdr:rowOff>
    </xdr:to>
    <xdr:pic>
      <xdr:nvPicPr>
        <xdr:cNvPr id="42" name="Grafik 41" descr="page5image2213390368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6870700"/>
          <a:ext cx="9051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43" name="Grafik 42" descr="page5image2213391424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44" name="Grafik 43" descr="page5image2213391696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45" name="Grafik 44" descr="page5image2213391968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68707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46" name="Grafik 45" descr="page5image2213395184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47" name="Grafik 46" descr="page5image221339545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48" name="Grafik 47" descr="page5image2213395728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68707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49" name="Grafik 48" descr="page5image221339705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50" name="Grafik 49" descr="page5image2213397328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51" name="Grafik 50" descr="page5image221339760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68707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52" name="Grafik 51" descr="page5image2213398992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53" name="Grafik 52" descr="page5image2213399264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54" name="Grafik 53" descr="page5image2213399536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68707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787400</xdr:colOff>
      <xdr:row>34</xdr:row>
      <xdr:rowOff>0</xdr:rowOff>
    </xdr:to>
    <xdr:pic>
      <xdr:nvPicPr>
        <xdr:cNvPr id="55" name="Grafik 54" descr="page5image221340254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800100</xdr:colOff>
      <xdr:row>34</xdr:row>
      <xdr:rowOff>0</xdr:rowOff>
    </xdr:from>
    <xdr:to>
      <xdr:col>0</xdr:col>
      <xdr:colOff>1627348</xdr:colOff>
      <xdr:row>34</xdr:row>
      <xdr:rowOff>0</xdr:rowOff>
    </xdr:to>
    <xdr:pic>
      <xdr:nvPicPr>
        <xdr:cNvPr id="56" name="Grafik 55" descr="page5image2213402816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6870700"/>
          <a:ext cx="827248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812800</xdr:colOff>
      <xdr:row>34</xdr:row>
      <xdr:rowOff>0</xdr:rowOff>
    </xdr:from>
    <xdr:to>
      <xdr:col>1</xdr:col>
      <xdr:colOff>1717995</xdr:colOff>
      <xdr:row>34</xdr:row>
      <xdr:rowOff>0</xdr:rowOff>
    </xdr:to>
    <xdr:pic>
      <xdr:nvPicPr>
        <xdr:cNvPr id="57" name="Grafik 56" descr="page5image2213403088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6870700"/>
          <a:ext cx="9051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34</xdr:row>
      <xdr:rowOff>0</xdr:rowOff>
    </xdr:from>
    <xdr:to>
      <xdr:col>3</xdr:col>
      <xdr:colOff>863601</xdr:colOff>
      <xdr:row>34</xdr:row>
      <xdr:rowOff>0</xdr:rowOff>
    </xdr:to>
    <xdr:pic>
      <xdr:nvPicPr>
        <xdr:cNvPr id="58" name="Grafik 57" descr="page5image2213403360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6870700"/>
          <a:ext cx="7874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59" name="Grafik 58" descr="page5image221340764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60" name="Grafik 59" descr="page5image2213408704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61" name="Grafik 60" descr="page5image2213411456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62" name="Grafik 61" descr="page5image2213411728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63" name="Grafik 62" descr="page5image2213412000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68707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64" name="Grafik 63" descr="page5image2213417616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65" name="Grafik 64" descr="page5image2213417888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66" name="Grafik 65" descr="page5image2213418160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68707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787400</xdr:colOff>
      <xdr:row>34</xdr:row>
      <xdr:rowOff>0</xdr:rowOff>
    </xdr:to>
    <xdr:pic>
      <xdr:nvPicPr>
        <xdr:cNvPr id="67" name="Grafik 66" descr="page5image221342014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800100</xdr:colOff>
      <xdr:row>34</xdr:row>
      <xdr:rowOff>0</xdr:rowOff>
    </xdr:from>
    <xdr:to>
      <xdr:col>0</xdr:col>
      <xdr:colOff>1627348</xdr:colOff>
      <xdr:row>34</xdr:row>
      <xdr:rowOff>0</xdr:rowOff>
    </xdr:to>
    <xdr:pic>
      <xdr:nvPicPr>
        <xdr:cNvPr id="68" name="Grafik 67" descr="page5image2213420416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6870700"/>
          <a:ext cx="827248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812800</xdr:colOff>
      <xdr:row>34</xdr:row>
      <xdr:rowOff>0</xdr:rowOff>
    </xdr:from>
    <xdr:to>
      <xdr:col>1</xdr:col>
      <xdr:colOff>1717995</xdr:colOff>
      <xdr:row>34</xdr:row>
      <xdr:rowOff>0</xdr:rowOff>
    </xdr:to>
    <xdr:pic>
      <xdr:nvPicPr>
        <xdr:cNvPr id="69" name="Grafik 68" descr="page5image221342068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6870700"/>
          <a:ext cx="9051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70" name="Grafik 69" descr="page5image2213427104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2425701</xdr:colOff>
      <xdr:row>34</xdr:row>
      <xdr:rowOff>0</xdr:rowOff>
    </xdr:to>
    <xdr:pic>
      <xdr:nvPicPr>
        <xdr:cNvPr id="71" name="Grafik 70" descr="page5image2213427312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6870700"/>
          <a:ext cx="20320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827248</xdr:colOff>
      <xdr:row>34</xdr:row>
      <xdr:rowOff>0</xdr:rowOff>
    </xdr:to>
    <xdr:pic>
      <xdr:nvPicPr>
        <xdr:cNvPr id="72" name="Grafik 71" descr="page5image2213431888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827248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34</xdr:row>
      <xdr:rowOff>0</xdr:rowOff>
    </xdr:from>
    <xdr:to>
      <xdr:col>1</xdr:col>
      <xdr:colOff>916147</xdr:colOff>
      <xdr:row>34</xdr:row>
      <xdr:rowOff>0</xdr:rowOff>
    </xdr:to>
    <xdr:pic>
      <xdr:nvPicPr>
        <xdr:cNvPr id="73" name="Grafik 72" descr="page5image2213432096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6870700"/>
          <a:ext cx="903447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101600</xdr:colOff>
      <xdr:row>34</xdr:row>
      <xdr:rowOff>0</xdr:rowOff>
    </xdr:from>
    <xdr:to>
      <xdr:col>2</xdr:col>
      <xdr:colOff>2133601</xdr:colOff>
      <xdr:row>34</xdr:row>
      <xdr:rowOff>0</xdr:rowOff>
    </xdr:to>
    <xdr:pic>
      <xdr:nvPicPr>
        <xdr:cNvPr id="74" name="Grafik 73" descr="page5image2213432368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6870700"/>
          <a:ext cx="20320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903448</xdr:colOff>
      <xdr:row>34</xdr:row>
      <xdr:rowOff>0</xdr:rowOff>
    </xdr:to>
    <xdr:pic>
      <xdr:nvPicPr>
        <xdr:cNvPr id="75" name="Grafik 74" descr="page5image2213435136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903448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88900</xdr:colOff>
      <xdr:row>34</xdr:row>
      <xdr:rowOff>0</xdr:rowOff>
    </xdr:from>
    <xdr:to>
      <xdr:col>1</xdr:col>
      <xdr:colOff>2128023</xdr:colOff>
      <xdr:row>34</xdr:row>
      <xdr:rowOff>0</xdr:rowOff>
    </xdr:to>
    <xdr:pic>
      <xdr:nvPicPr>
        <xdr:cNvPr id="76" name="Grafik 75" descr="page5image2213435344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482600</xdr:colOff>
      <xdr:row>34</xdr:row>
      <xdr:rowOff>0</xdr:rowOff>
    </xdr:from>
    <xdr:to>
      <xdr:col>3</xdr:col>
      <xdr:colOff>1270001</xdr:colOff>
      <xdr:row>34</xdr:row>
      <xdr:rowOff>0</xdr:rowOff>
    </xdr:to>
    <xdr:pic>
      <xdr:nvPicPr>
        <xdr:cNvPr id="77" name="Grafik 76" descr="page5image221343561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9900" y="6870700"/>
          <a:ext cx="7874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78" name="Grafik 77" descr="page5image2213442608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79" name="Grafik 78" descr="page5image2213442816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80" name="Grafik 79" descr="page5image2213443088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68707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81" name="Grafik 80" descr="page5image2213447728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82" name="Grafik 81" descr="page5image2213447936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83" name="Grafik 82" descr="page5image2213448208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68707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84" name="Grafik 83" descr="page5image2213450368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85" name="Grafik 84" descr="page5image2213450576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86" name="Grafik 85" descr="page5image2213450848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68707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87" name="Grafik 86" descr="page5image2213455568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88" name="Grafik 87" descr="page5image2213455776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89" name="Grafik 88" descr="page5image221345604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68707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90" name="Grafik 89" descr="page5image2213461168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91" name="Grafik 90" descr="page5image2213461376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92" name="Grafik 91" descr="page5image2213461648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68707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2035495</xdr:colOff>
      <xdr:row>34</xdr:row>
      <xdr:rowOff>0</xdr:rowOff>
    </xdr:to>
    <xdr:pic>
      <xdr:nvPicPr>
        <xdr:cNvPr id="93" name="Grafik 92" descr="page5image2213465440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94" name="Grafik 93" descr="page5image2213465648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68707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95" name="Grafik 94" descr="page5image2213465920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68707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903448</xdr:colOff>
      <xdr:row>34</xdr:row>
      <xdr:rowOff>0</xdr:rowOff>
    </xdr:to>
    <xdr:pic>
      <xdr:nvPicPr>
        <xdr:cNvPr id="96" name="Grafik 95" descr="page5image2213474416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903448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903448</xdr:colOff>
      <xdr:row>34</xdr:row>
      <xdr:rowOff>0</xdr:rowOff>
    </xdr:to>
    <xdr:pic>
      <xdr:nvPicPr>
        <xdr:cNvPr id="97" name="Grafik 96" descr="page5image2213475664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903448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2035495</xdr:colOff>
      <xdr:row>35</xdr:row>
      <xdr:rowOff>0</xdr:rowOff>
    </xdr:to>
    <xdr:pic>
      <xdr:nvPicPr>
        <xdr:cNvPr id="98" name="Grafik 97" descr="page5image2213476848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3900"/>
          <a:ext cx="20354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35</xdr:row>
      <xdr:rowOff>0</xdr:rowOff>
    </xdr:from>
    <xdr:to>
      <xdr:col>2</xdr:col>
      <xdr:colOff>1181100</xdr:colOff>
      <xdr:row>35</xdr:row>
      <xdr:rowOff>0</xdr:rowOff>
    </xdr:to>
    <xdr:pic>
      <xdr:nvPicPr>
        <xdr:cNvPr id="99" name="Grafik 98" descr="page5image2213477056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70739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35</xdr:row>
      <xdr:rowOff>0</xdr:rowOff>
    </xdr:from>
    <xdr:to>
      <xdr:col>3</xdr:col>
      <xdr:colOff>1193801</xdr:colOff>
      <xdr:row>35</xdr:row>
      <xdr:rowOff>0</xdr:rowOff>
    </xdr:to>
    <xdr:pic>
      <xdr:nvPicPr>
        <xdr:cNvPr id="100" name="Grafik 99" descr="page5image2213477328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70739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</xdr:colOff>
      <xdr:row>46</xdr:row>
      <xdr:rowOff>101600</xdr:rowOff>
    </xdr:from>
    <xdr:to>
      <xdr:col>0</xdr:col>
      <xdr:colOff>12700</xdr:colOff>
      <xdr:row>83</xdr:row>
      <xdr:rowOff>152401</xdr:rowOff>
    </xdr:to>
    <xdr:pic>
      <xdr:nvPicPr>
        <xdr:cNvPr id="101" name="Grafik 100" descr="page5image2213480656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9410700"/>
          <a:ext cx="0" cy="615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25400</xdr:colOff>
      <xdr:row>46</xdr:row>
      <xdr:rowOff>101600</xdr:rowOff>
    </xdr:from>
    <xdr:to>
      <xdr:col>0</xdr:col>
      <xdr:colOff>25400</xdr:colOff>
      <xdr:row>83</xdr:row>
      <xdr:rowOff>152401</xdr:rowOff>
    </xdr:to>
    <xdr:pic>
      <xdr:nvPicPr>
        <xdr:cNvPr id="102" name="Grafik 101" descr="page5image2213480992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9410700"/>
          <a:ext cx="0" cy="615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34</xdr:row>
      <xdr:rowOff>0</xdr:rowOff>
    </xdr:from>
    <xdr:to>
      <xdr:col>1</xdr:col>
      <xdr:colOff>916147</xdr:colOff>
      <xdr:row>34</xdr:row>
      <xdr:rowOff>0</xdr:rowOff>
    </xdr:to>
    <xdr:pic>
      <xdr:nvPicPr>
        <xdr:cNvPr id="103" name="Grafik 5" descr="page5image2213098464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6032500"/>
          <a:ext cx="903447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04" name="Grafik 7" descr="page5image2213101552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0325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05" name="Grafik 8" descr="page5image221310214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60325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06" name="Grafik 10" descr="page5image2213104448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0325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07" name="Grafik 11" descr="page5image2213104720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60325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08" name="Grafik 13" descr="page5image2213109232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0325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09" name="Grafik 14" descr="page5image2213109504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60325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10" name="Grafik 16" descr="page5image2213090416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0325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11" name="Grafik 17" descr="page5image2213114048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60325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12" name="Grafik 19" descr="page5image2213125312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0325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13" name="Grafik 20" descr="page5image2213125584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60325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14" name="Grafik 22" descr="page5image2213128560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0325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15" name="Grafik 23" descr="page5image2213128832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60325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16" name="Grafik 26" descr="page5image2212856112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0325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34</xdr:row>
      <xdr:rowOff>0</xdr:rowOff>
    </xdr:from>
    <xdr:to>
      <xdr:col>1</xdr:col>
      <xdr:colOff>916147</xdr:colOff>
      <xdr:row>34</xdr:row>
      <xdr:rowOff>0</xdr:rowOff>
    </xdr:to>
    <xdr:pic>
      <xdr:nvPicPr>
        <xdr:cNvPr id="117" name="Grafik 28" descr="page5image2213375440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6032500"/>
          <a:ext cx="903447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18" name="Grafik 30" descr="page5image2213376832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0325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19" name="Grafik 31" descr="page5image2213377104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60325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20" name="Grafik 33" descr="page5image2213378768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0325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21" name="Grafik 34" descr="page5image221337904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60325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22" name="Grafik 36" descr="page5image2213382208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0325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23" name="Grafik 37" descr="page5image2213382480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60325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812800</xdr:colOff>
      <xdr:row>34</xdr:row>
      <xdr:rowOff>0</xdr:rowOff>
    </xdr:from>
    <xdr:to>
      <xdr:col>1</xdr:col>
      <xdr:colOff>1717995</xdr:colOff>
      <xdr:row>34</xdr:row>
      <xdr:rowOff>0</xdr:rowOff>
    </xdr:to>
    <xdr:pic>
      <xdr:nvPicPr>
        <xdr:cNvPr id="124" name="Grafik 41" descr="page5image2213390368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9800" y="6032500"/>
          <a:ext cx="9051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25" name="Grafik 43" descr="page5image2213391696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0325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26" name="Grafik 44" descr="page5image2213391968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60325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27" name="Grafik 46" descr="page5image221339545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0325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28" name="Grafik 47" descr="page5image2213395728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60325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29" name="Grafik 49" descr="page5image22133973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0325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30" name="Grafik 50" descr="page5image2213397600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60325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31" name="Grafik 52" descr="page5image2213399264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0325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32" name="Grafik 53" descr="page5image2213399536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60325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812800</xdr:colOff>
      <xdr:row>34</xdr:row>
      <xdr:rowOff>0</xdr:rowOff>
    </xdr:from>
    <xdr:to>
      <xdr:col>1</xdr:col>
      <xdr:colOff>1717995</xdr:colOff>
      <xdr:row>34</xdr:row>
      <xdr:rowOff>0</xdr:rowOff>
    </xdr:to>
    <xdr:pic>
      <xdr:nvPicPr>
        <xdr:cNvPr id="133" name="Grafik 56" descr="page5image2213403088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9800" y="6032500"/>
          <a:ext cx="9051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34</xdr:row>
      <xdr:rowOff>0</xdr:rowOff>
    </xdr:from>
    <xdr:to>
      <xdr:col>3</xdr:col>
      <xdr:colOff>863601</xdr:colOff>
      <xdr:row>34</xdr:row>
      <xdr:rowOff>0</xdr:rowOff>
    </xdr:to>
    <xdr:pic>
      <xdr:nvPicPr>
        <xdr:cNvPr id="134" name="Grafik 57" descr="page5image2213403360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8100" y="6032500"/>
          <a:ext cx="7874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35" name="Grafik 61" descr="page5image2213411728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0325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36" name="Grafik 62" descr="page5image2213412000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60325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37" name="Grafik 64" descr="page5image2213417888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0325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38" name="Grafik 65" descr="page5image2213418160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60325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812800</xdr:colOff>
      <xdr:row>34</xdr:row>
      <xdr:rowOff>0</xdr:rowOff>
    </xdr:from>
    <xdr:to>
      <xdr:col>1</xdr:col>
      <xdr:colOff>1717995</xdr:colOff>
      <xdr:row>34</xdr:row>
      <xdr:rowOff>0</xdr:rowOff>
    </xdr:to>
    <xdr:pic>
      <xdr:nvPicPr>
        <xdr:cNvPr id="139" name="Grafik 68" descr="page5image221342068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9800" y="6032500"/>
          <a:ext cx="90519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2425701</xdr:colOff>
      <xdr:row>34</xdr:row>
      <xdr:rowOff>0</xdr:rowOff>
    </xdr:to>
    <xdr:pic>
      <xdr:nvPicPr>
        <xdr:cNvPr id="140" name="Grafik 70" descr="page5image2213427312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032500"/>
          <a:ext cx="20320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34</xdr:row>
      <xdr:rowOff>0</xdr:rowOff>
    </xdr:from>
    <xdr:to>
      <xdr:col>1</xdr:col>
      <xdr:colOff>916147</xdr:colOff>
      <xdr:row>34</xdr:row>
      <xdr:rowOff>0</xdr:rowOff>
    </xdr:to>
    <xdr:pic>
      <xdr:nvPicPr>
        <xdr:cNvPr id="141" name="Grafik 72" descr="page5image2213432096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6032500"/>
          <a:ext cx="903447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101600</xdr:colOff>
      <xdr:row>34</xdr:row>
      <xdr:rowOff>0</xdr:rowOff>
    </xdr:from>
    <xdr:to>
      <xdr:col>2</xdr:col>
      <xdr:colOff>2133601</xdr:colOff>
      <xdr:row>34</xdr:row>
      <xdr:rowOff>0</xdr:rowOff>
    </xdr:to>
    <xdr:pic>
      <xdr:nvPicPr>
        <xdr:cNvPr id="142" name="Grafik 73" descr="page5image2213432368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7600" y="6032500"/>
          <a:ext cx="20320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88900</xdr:colOff>
      <xdr:row>34</xdr:row>
      <xdr:rowOff>0</xdr:rowOff>
    </xdr:from>
    <xdr:to>
      <xdr:col>1</xdr:col>
      <xdr:colOff>2128023</xdr:colOff>
      <xdr:row>34</xdr:row>
      <xdr:rowOff>0</xdr:rowOff>
    </xdr:to>
    <xdr:pic>
      <xdr:nvPicPr>
        <xdr:cNvPr id="143" name="Grafik 75" descr="page5image2213435344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6032500"/>
          <a:ext cx="203912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482600</xdr:colOff>
      <xdr:row>34</xdr:row>
      <xdr:rowOff>0</xdr:rowOff>
    </xdr:from>
    <xdr:to>
      <xdr:col>3</xdr:col>
      <xdr:colOff>1270001</xdr:colOff>
      <xdr:row>34</xdr:row>
      <xdr:rowOff>0</xdr:rowOff>
    </xdr:to>
    <xdr:pic>
      <xdr:nvPicPr>
        <xdr:cNvPr id="144" name="Grafik 76" descr="page5image2213435616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4500" y="6032500"/>
          <a:ext cx="7874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45" name="Grafik 78" descr="page5image2213442816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0325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46" name="Grafik 79" descr="page5image2213443088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60325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47" name="Grafik 81" descr="page5image221344793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0325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48" name="Grafik 82" descr="page5image2213448208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60325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49" name="Grafik 84" descr="page5image2213450576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0325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50" name="Grafik 85" descr="page5image2213450848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60325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51" name="Grafik 87" descr="page5image2213455776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0325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52" name="Grafik 88" descr="page5image2213456048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60325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53" name="Grafik 90" descr="page5image2213461376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0325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54" name="Grafik 91" descr="page5image2213461648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60325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34</xdr:row>
      <xdr:rowOff>0</xdr:rowOff>
    </xdr:from>
    <xdr:to>
      <xdr:col>2</xdr:col>
      <xdr:colOff>1181100</xdr:colOff>
      <xdr:row>34</xdr:row>
      <xdr:rowOff>0</xdr:rowOff>
    </xdr:to>
    <xdr:pic>
      <xdr:nvPicPr>
        <xdr:cNvPr id="155" name="Grafik 93" descr="page5image2213465648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0325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34</xdr:row>
      <xdr:rowOff>0</xdr:rowOff>
    </xdr:from>
    <xdr:to>
      <xdr:col>3</xdr:col>
      <xdr:colOff>1193801</xdr:colOff>
      <xdr:row>34</xdr:row>
      <xdr:rowOff>0</xdr:rowOff>
    </xdr:to>
    <xdr:pic>
      <xdr:nvPicPr>
        <xdr:cNvPr id="156" name="Grafik 94" descr="page5image2213465920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60325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35</xdr:row>
      <xdr:rowOff>0</xdr:rowOff>
    </xdr:from>
    <xdr:to>
      <xdr:col>2</xdr:col>
      <xdr:colOff>1181100</xdr:colOff>
      <xdr:row>35</xdr:row>
      <xdr:rowOff>0</xdr:rowOff>
    </xdr:to>
    <xdr:pic>
      <xdr:nvPicPr>
        <xdr:cNvPr id="157" name="Grafik 98" descr="page5image22134770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210300"/>
          <a:ext cx="787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368300</xdr:colOff>
      <xdr:row>35</xdr:row>
      <xdr:rowOff>0</xdr:rowOff>
    </xdr:from>
    <xdr:to>
      <xdr:col>3</xdr:col>
      <xdr:colOff>1193801</xdr:colOff>
      <xdr:row>35</xdr:row>
      <xdr:rowOff>0</xdr:rowOff>
    </xdr:to>
    <xdr:pic>
      <xdr:nvPicPr>
        <xdr:cNvPr id="158" name="Grafik 99" descr="page5image2213477328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6210300"/>
          <a:ext cx="82550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284"/>
  <sheetViews>
    <sheetView showGridLines="0" showRowColHeaders="0" tabSelected="1" zoomScale="130" zoomScaleNormal="130" zoomScalePageLayoutView="137" workbookViewId="0">
      <selection activeCell="D15" sqref="D15:F15"/>
    </sheetView>
  </sheetViews>
  <sheetFormatPr baseColWidth="10" defaultColWidth="8.83203125" defaultRowHeight="13"/>
  <cols>
    <col min="1" max="1" width="3.6640625" style="4" bestFit="1" customWidth="1"/>
    <col min="2" max="2" width="11.5" style="4" customWidth="1"/>
    <col min="3" max="3" width="6.5" style="4" customWidth="1"/>
    <col min="4" max="4" width="5.33203125" style="4" customWidth="1"/>
    <col min="5" max="5" width="10.33203125" style="4" customWidth="1"/>
    <col min="6" max="6" width="10.83203125" style="4" customWidth="1"/>
    <col min="7" max="7" width="8.6640625" style="4" bestFit="1" customWidth="1"/>
    <col min="8" max="8" width="9.33203125" style="4" customWidth="1"/>
    <col min="9" max="9" width="8.83203125" style="4"/>
    <col min="10" max="10" width="11" style="4" customWidth="1"/>
    <col min="11" max="11" width="9" style="4" bestFit="1" customWidth="1"/>
    <col min="12" max="12" width="11" style="4" bestFit="1" customWidth="1"/>
    <col min="13" max="13" width="1.6640625" style="4" customWidth="1"/>
    <col min="14" max="14" width="14" style="4" customWidth="1"/>
    <col min="15" max="15" width="10.5" style="4" customWidth="1"/>
    <col min="16" max="16" width="3.5" style="4" customWidth="1"/>
    <col min="17" max="17" width="10.33203125" style="4" bestFit="1" customWidth="1"/>
    <col min="18" max="18" width="16.1640625" style="8" bestFit="1" customWidth="1"/>
    <col min="19" max="19" width="5.6640625" style="4" customWidth="1"/>
    <col min="20" max="20" width="3" style="4" customWidth="1"/>
    <col min="21" max="21" width="7.83203125" style="4" customWidth="1"/>
    <col min="22" max="22" width="9.83203125" style="4" customWidth="1"/>
    <col min="23" max="23" width="11.1640625" style="4" bestFit="1" customWidth="1"/>
    <col min="24" max="24" width="11.33203125" style="4" bestFit="1" customWidth="1"/>
    <col min="25" max="16384" width="8.83203125" style="4"/>
  </cols>
  <sheetData>
    <row r="1" spans="1:26" ht="17.25" customHeight="1">
      <c r="A1" s="196" t="s">
        <v>0</v>
      </c>
      <c r="B1" s="196"/>
      <c r="C1" s="196"/>
      <c r="D1" s="196"/>
      <c r="E1" s="196"/>
      <c r="F1" s="1" t="s">
        <v>50</v>
      </c>
      <c r="G1" s="93">
        <v>24</v>
      </c>
      <c r="H1" s="1">
        <v>2019</v>
      </c>
      <c r="I1" s="2" t="s">
        <v>8</v>
      </c>
      <c r="J1" s="139">
        <f>DATE(H1,1,7*G1-3-WEEKDAY(DATE(H1,,),3))</f>
        <v>43626</v>
      </c>
      <c r="K1" s="2" t="s">
        <v>25</v>
      </c>
      <c r="L1" s="139">
        <f>J1+6</f>
        <v>43632</v>
      </c>
      <c r="M1" s="3"/>
      <c r="N1" s="3"/>
      <c r="P1" s="5" t="s">
        <v>18</v>
      </c>
      <c r="Q1" s="6"/>
      <c r="R1" s="137">
        <v>29394</v>
      </c>
    </row>
    <row r="2" spans="1:26">
      <c r="A2" s="197" t="s">
        <v>1</v>
      </c>
      <c r="B2" s="197"/>
      <c r="C2" s="197">
        <v>3</v>
      </c>
      <c r="D2" s="197"/>
      <c r="E2" s="197"/>
      <c r="N2" s="138"/>
    </row>
    <row r="3" spans="1:26" ht="19.5" customHeight="1">
      <c r="A3" s="199" t="s">
        <v>2</v>
      </c>
      <c r="B3" s="199"/>
      <c r="C3" s="200">
        <v>2</v>
      </c>
      <c r="D3" s="201" t="s">
        <v>305</v>
      </c>
      <c r="E3" s="202"/>
      <c r="F3" s="202"/>
      <c r="G3" s="202"/>
      <c r="H3" s="203"/>
      <c r="I3" s="153"/>
      <c r="J3" s="154"/>
      <c r="K3" s="156"/>
      <c r="L3" s="156"/>
      <c r="M3" s="157"/>
      <c r="N3" s="158"/>
      <c r="O3" s="157"/>
      <c r="P3" s="157"/>
      <c r="Q3" s="157"/>
      <c r="R3" s="161"/>
    </row>
    <row r="4" spans="1:26" ht="17.25" customHeight="1" thickBot="1">
      <c r="A4" s="198"/>
      <c r="B4" s="198"/>
      <c r="C4" s="198"/>
      <c r="D4" s="151"/>
      <c r="E4" s="150"/>
      <c r="F4" s="150"/>
      <c r="G4" s="150"/>
      <c r="H4" s="150"/>
      <c r="I4" s="152"/>
      <c r="J4" s="155"/>
      <c r="K4" s="155"/>
      <c r="L4" s="155"/>
      <c r="M4" s="174"/>
      <c r="N4" s="159"/>
      <c r="O4" s="155"/>
      <c r="P4" s="160"/>
      <c r="Q4" s="160"/>
      <c r="R4" s="161"/>
      <c r="T4" s="72" t="s">
        <v>54</v>
      </c>
    </row>
    <row r="5" spans="1:26" ht="14.25" customHeight="1" thickBot="1">
      <c r="A5" s="61" t="s">
        <v>40</v>
      </c>
      <c r="B5" s="9" t="s">
        <v>3</v>
      </c>
      <c r="C5" s="9"/>
      <c r="D5" s="184" t="s">
        <v>22</v>
      </c>
      <c r="E5" s="186"/>
      <c r="F5" s="185"/>
      <c r="G5" s="9" t="s">
        <v>4</v>
      </c>
      <c r="H5" s="9" t="s">
        <v>32</v>
      </c>
      <c r="I5" s="9" t="s">
        <v>9</v>
      </c>
      <c r="J5" s="9" t="s">
        <v>23</v>
      </c>
      <c r="K5" s="184" t="s">
        <v>24</v>
      </c>
      <c r="L5" s="185"/>
      <c r="M5" s="132"/>
      <c r="N5" s="9" t="s">
        <v>37</v>
      </c>
      <c r="O5" s="143" t="s">
        <v>10</v>
      </c>
      <c r="P5" s="9" t="s">
        <v>29</v>
      </c>
      <c r="Q5" s="143" t="s">
        <v>11</v>
      </c>
      <c r="R5" s="177" t="s">
        <v>48</v>
      </c>
      <c r="S5" s="3"/>
      <c r="T5" s="10" t="s">
        <v>55</v>
      </c>
    </row>
    <row r="6" spans="1:26" ht="12" customHeight="1" thickBot="1">
      <c r="A6" s="50"/>
      <c r="B6" s="63" t="s">
        <v>12</v>
      </c>
      <c r="C6" s="63" t="s">
        <v>51</v>
      </c>
      <c r="D6" s="187" t="s">
        <v>13</v>
      </c>
      <c r="E6" s="188"/>
      <c r="F6" s="189"/>
      <c r="G6" s="65" t="s">
        <v>28</v>
      </c>
      <c r="H6" s="65" t="s">
        <v>33</v>
      </c>
      <c r="I6" s="65" t="s">
        <v>14</v>
      </c>
      <c r="J6" s="66" t="s">
        <v>150</v>
      </c>
      <c r="K6" s="144" t="s">
        <v>19</v>
      </c>
      <c r="L6" s="145" t="s">
        <v>15</v>
      </c>
      <c r="M6" s="132"/>
      <c r="N6" s="178" t="s">
        <v>38</v>
      </c>
      <c r="O6" s="169" t="s">
        <v>20</v>
      </c>
      <c r="P6" s="178" t="s">
        <v>30</v>
      </c>
      <c r="Q6" s="165" t="s">
        <v>16</v>
      </c>
      <c r="R6" s="179" t="s">
        <v>49</v>
      </c>
      <c r="S6" s="3"/>
      <c r="T6" s="73" t="s">
        <v>40</v>
      </c>
      <c r="U6" s="76" t="s">
        <v>12</v>
      </c>
      <c r="V6" s="85" t="s">
        <v>53</v>
      </c>
      <c r="W6" s="74" t="s">
        <v>58</v>
      </c>
      <c r="X6" s="75" t="s">
        <v>59</v>
      </c>
      <c r="Y6" s="84" t="s">
        <v>56</v>
      </c>
      <c r="Z6" s="76" t="s">
        <v>57</v>
      </c>
    </row>
    <row r="7" spans="1:26">
      <c r="A7" s="62" t="s">
        <v>41</v>
      </c>
      <c r="B7" s="140">
        <f>J1</f>
        <v>43626</v>
      </c>
      <c r="C7" s="105">
        <v>0</v>
      </c>
      <c r="D7" s="190"/>
      <c r="E7" s="191"/>
      <c r="F7" s="192"/>
      <c r="G7" s="64"/>
      <c r="H7" s="106"/>
      <c r="I7" s="13"/>
      <c r="J7" s="107"/>
      <c r="K7" s="100"/>
      <c r="L7" s="100"/>
      <c r="M7" s="23"/>
      <c r="N7" s="100"/>
      <c r="O7" s="100"/>
      <c r="P7" s="170"/>
      <c r="Q7" s="69">
        <f>SUM(I7:O7)</f>
        <v>0</v>
      </c>
      <c r="R7" s="167"/>
      <c r="T7" s="73" t="str">
        <f>A7</f>
        <v>MO</v>
      </c>
      <c r="U7" s="162">
        <f>B7</f>
        <v>43626</v>
      </c>
      <c r="V7" s="108" t="s">
        <v>149</v>
      </c>
      <c r="W7" s="79">
        <f>VLOOKUP(V7,VMA!$A$2:$D$237,2,FALSE)</f>
        <v>24</v>
      </c>
      <c r="X7" s="79">
        <f>VLOOKUP(V7,VMA!$A$2:$D$237,3,FALSE)</f>
        <v>12</v>
      </c>
      <c r="Y7" s="81"/>
      <c r="Z7" s="80"/>
    </row>
    <row r="8" spans="1:26" ht="14" thickBot="1">
      <c r="A8" s="92"/>
      <c r="B8" s="141"/>
      <c r="C8" s="109">
        <v>0</v>
      </c>
      <c r="D8" s="193"/>
      <c r="E8" s="194"/>
      <c r="F8" s="195"/>
      <c r="G8" s="90">
        <f>ROUNDUP(24*(C8-C7),1)</f>
        <v>0</v>
      </c>
      <c r="H8" s="94"/>
      <c r="I8" s="68">
        <f>IF((Z8-Y8&lt;0),0,Z8-Y8)</f>
        <v>0</v>
      </c>
      <c r="J8" s="110"/>
      <c r="K8" s="98"/>
      <c r="L8" s="99"/>
      <c r="M8" s="23"/>
      <c r="N8" s="115"/>
      <c r="O8" s="115"/>
      <c r="P8" s="171"/>
      <c r="Q8" s="166">
        <f t="shared" ref="Q8:Q20" si="0">SUM(I8:O8)</f>
        <v>0</v>
      </c>
      <c r="R8" s="172"/>
      <c r="T8" s="88"/>
      <c r="U8" s="163"/>
      <c r="V8" s="111" t="b">
        <v>0</v>
      </c>
      <c r="W8" s="111" t="b">
        <v>0</v>
      </c>
      <c r="X8" s="111" t="b">
        <v>0</v>
      </c>
      <c r="Y8" s="181">
        <f>(V8*20%+W8*40%+X8*40%)*$W7</f>
        <v>0</v>
      </c>
      <c r="Z8" s="180">
        <f t="shared" ref="Z8:Z18" si="1">IF(G8&gt;23.9,$W7,IF(AND(C8-C7&gt;0,OR(C7&lt;=0.001,C8&gt;=0.999)),$X7,IF(G8&gt;=8,$X7,0)))</f>
        <v>0</v>
      </c>
    </row>
    <row r="9" spans="1:26" ht="14" thickBot="1">
      <c r="A9" s="10" t="s">
        <v>42</v>
      </c>
      <c r="B9" s="142">
        <f>B7+1</f>
        <v>43627</v>
      </c>
      <c r="C9" s="112">
        <v>0.5</v>
      </c>
      <c r="D9" s="190" t="s">
        <v>306</v>
      </c>
      <c r="E9" s="191"/>
      <c r="F9" s="192"/>
      <c r="G9" s="67"/>
      <c r="H9" s="95">
        <v>45</v>
      </c>
      <c r="I9" s="13"/>
      <c r="J9" s="100"/>
      <c r="K9" s="107"/>
      <c r="L9" s="113"/>
      <c r="M9" s="23"/>
      <c r="N9" s="100"/>
      <c r="O9" s="107"/>
      <c r="P9" s="170"/>
      <c r="Q9" s="69">
        <f t="shared" si="0"/>
        <v>0</v>
      </c>
      <c r="R9" s="167"/>
      <c r="S9" s="3"/>
      <c r="T9" s="73" t="str">
        <f>A9</f>
        <v>TU</v>
      </c>
      <c r="U9" s="162">
        <f>B9</f>
        <v>43627</v>
      </c>
      <c r="V9" s="108" t="s">
        <v>149</v>
      </c>
      <c r="W9" s="79">
        <f>VLOOKUP(V9,VMA!$A$2:$D$237,2,FALSE)</f>
        <v>24</v>
      </c>
      <c r="X9" s="79">
        <f>VLOOKUP(V9,VMA!$A$2:$D$237,3,FALSE)</f>
        <v>12</v>
      </c>
      <c r="Y9" s="83"/>
      <c r="Z9" s="182"/>
    </row>
    <row r="10" spans="1:26" ht="14" thickBot="1">
      <c r="A10" s="92"/>
      <c r="B10" s="141"/>
      <c r="C10" s="112">
        <v>0.75</v>
      </c>
      <c r="D10" s="193"/>
      <c r="E10" s="194"/>
      <c r="F10" s="195"/>
      <c r="G10" s="90">
        <f>ROUNDUP(24*(C10-C9),1)</f>
        <v>6</v>
      </c>
      <c r="H10" s="94"/>
      <c r="I10" s="68">
        <f>IF((Z10-Y10&lt;0),0,Z10-Y10)</f>
        <v>0</v>
      </c>
      <c r="J10" s="110"/>
      <c r="K10" s="115"/>
      <c r="L10" s="116"/>
      <c r="M10" s="23"/>
      <c r="N10" s="115"/>
      <c r="O10" s="115"/>
      <c r="P10" s="171"/>
      <c r="Q10" s="166">
        <f t="shared" si="0"/>
        <v>0</v>
      </c>
      <c r="R10" s="172"/>
      <c r="S10" s="3"/>
      <c r="T10" s="78"/>
      <c r="U10" s="164"/>
      <c r="V10" s="117" t="b">
        <v>0</v>
      </c>
      <c r="W10" s="111" t="b">
        <v>0</v>
      </c>
      <c r="X10" s="111" t="b">
        <v>0</v>
      </c>
      <c r="Y10" s="82">
        <f>(V10*20%+W10*40%+X10*40%)*$W9</f>
        <v>0</v>
      </c>
      <c r="Z10" s="77">
        <f t="shared" si="1"/>
        <v>0</v>
      </c>
    </row>
    <row r="11" spans="1:26">
      <c r="A11" s="10" t="s">
        <v>43</v>
      </c>
      <c r="B11" s="142">
        <f>B9+1</f>
        <v>43628</v>
      </c>
      <c r="C11" s="112">
        <v>0.41666666666666669</v>
      </c>
      <c r="D11" s="190" t="s">
        <v>307</v>
      </c>
      <c r="E11" s="191"/>
      <c r="F11" s="192"/>
      <c r="G11" s="67"/>
      <c r="H11" s="95">
        <v>499</v>
      </c>
      <c r="I11" s="69"/>
      <c r="J11" s="100"/>
      <c r="K11" s="101"/>
      <c r="L11" s="107"/>
      <c r="M11" s="23"/>
      <c r="N11" s="100"/>
      <c r="O11" s="100"/>
      <c r="P11" s="170"/>
      <c r="Q11" s="69">
        <f t="shared" si="0"/>
        <v>0</v>
      </c>
      <c r="R11" s="167"/>
      <c r="S11" s="3"/>
      <c r="T11" s="73" t="str">
        <f>A11</f>
        <v>WE</v>
      </c>
      <c r="U11" s="162">
        <f>B11</f>
        <v>43628</v>
      </c>
      <c r="V11" s="108" t="s">
        <v>149</v>
      </c>
      <c r="W11" s="79">
        <f>VLOOKUP(V11,VMA!$A$2:$D$237,2,FALSE)</f>
        <v>24</v>
      </c>
      <c r="X11" s="79">
        <f>VLOOKUP(V11,VMA!$A$2:$D$237,3,FALSE)</f>
        <v>12</v>
      </c>
      <c r="Y11" s="83"/>
      <c r="Z11" s="182"/>
    </row>
    <row r="12" spans="1:26" ht="14" thickBot="1">
      <c r="A12" s="92"/>
      <c r="B12" s="141"/>
      <c r="C12" s="109">
        <v>0.75</v>
      </c>
      <c r="D12" s="193"/>
      <c r="E12" s="194"/>
      <c r="F12" s="195"/>
      <c r="G12" s="90">
        <f>ROUNDUP(24*(C12-C11),1)</f>
        <v>8</v>
      </c>
      <c r="H12" s="94"/>
      <c r="I12" s="68">
        <f>IF((Z12-Y12&lt;0),0,Z12-Y12)</f>
        <v>12</v>
      </c>
      <c r="J12" s="110"/>
      <c r="K12" s="102"/>
      <c r="L12" s="175"/>
      <c r="M12" s="23"/>
      <c r="N12" s="115"/>
      <c r="O12" s="115"/>
      <c r="P12" s="171"/>
      <c r="Q12" s="166">
        <f t="shared" si="0"/>
        <v>12</v>
      </c>
      <c r="R12" s="168"/>
      <c r="T12" s="88"/>
      <c r="U12" s="163"/>
      <c r="V12" s="111" t="b">
        <v>0</v>
      </c>
      <c r="W12" s="111" t="b">
        <v>0</v>
      </c>
      <c r="X12" s="111" t="b">
        <v>0</v>
      </c>
      <c r="Y12" s="82">
        <f>(V12*20%+W12*40%+X12*40%)*$W11</f>
        <v>0</v>
      </c>
      <c r="Z12" s="77">
        <f t="shared" si="1"/>
        <v>12</v>
      </c>
    </row>
    <row r="13" spans="1:26" ht="14" thickBot="1">
      <c r="A13" s="10" t="s">
        <v>44</v>
      </c>
      <c r="B13" s="142">
        <f>B11+1</f>
        <v>43629</v>
      </c>
      <c r="C13" s="112">
        <v>0</v>
      </c>
      <c r="D13" s="190" t="s">
        <v>306</v>
      </c>
      <c r="E13" s="191"/>
      <c r="F13" s="192"/>
      <c r="G13" s="67"/>
      <c r="H13" s="95">
        <v>45</v>
      </c>
      <c r="I13" s="69"/>
      <c r="J13" s="107"/>
      <c r="K13" s="100"/>
      <c r="L13" s="103"/>
      <c r="M13" s="23"/>
      <c r="N13" s="100"/>
      <c r="O13" s="100"/>
      <c r="P13" s="170"/>
      <c r="Q13" s="69">
        <f t="shared" si="0"/>
        <v>0</v>
      </c>
      <c r="R13" s="173"/>
      <c r="S13" s="3"/>
      <c r="T13" s="73" t="str">
        <f>A13</f>
        <v>TH</v>
      </c>
      <c r="U13" s="162">
        <f>B13</f>
        <v>43629</v>
      </c>
      <c r="V13" s="108" t="s">
        <v>149</v>
      </c>
      <c r="W13" s="79">
        <f>VLOOKUP(V13,VMA!$A$2:$D$237,2,FALSE)</f>
        <v>24</v>
      </c>
      <c r="X13" s="79">
        <f>VLOOKUP(V13,VMA!$A$2:$D$237,3,FALSE)</f>
        <v>12</v>
      </c>
      <c r="Y13" s="83"/>
      <c r="Z13" s="182"/>
    </row>
    <row r="14" spans="1:26" ht="14" thickBot="1">
      <c r="A14" s="92"/>
      <c r="B14" s="141"/>
      <c r="C14" s="112">
        <v>0</v>
      </c>
      <c r="D14" s="193"/>
      <c r="E14" s="194"/>
      <c r="F14" s="195"/>
      <c r="G14" s="90">
        <f>ROUNDUP(24*(C14-C13),1)</f>
        <v>0</v>
      </c>
      <c r="H14" s="118"/>
      <c r="I14" s="68">
        <f>IF((Z14-Y14&lt;0),0,Z14-Y14)</f>
        <v>0</v>
      </c>
      <c r="J14" s="102"/>
      <c r="K14" s="176"/>
      <c r="L14" s="98"/>
      <c r="M14" s="23"/>
      <c r="N14" s="115"/>
      <c r="O14" s="115"/>
      <c r="P14" s="171"/>
      <c r="Q14" s="166">
        <f t="shared" si="0"/>
        <v>0</v>
      </c>
      <c r="R14" s="168"/>
      <c r="S14" s="3"/>
      <c r="T14" s="78"/>
      <c r="U14" s="164"/>
      <c r="V14" s="111" t="b">
        <v>0</v>
      </c>
      <c r="W14" s="111" t="b">
        <v>0</v>
      </c>
      <c r="X14" s="111" t="b">
        <v>0</v>
      </c>
      <c r="Y14" s="82">
        <f>(V14*20%+W14*40%+X14*40%)*$W13</f>
        <v>0</v>
      </c>
      <c r="Z14" s="77">
        <f t="shared" si="1"/>
        <v>0</v>
      </c>
    </row>
    <row r="15" spans="1:26">
      <c r="A15" s="10" t="s">
        <v>45</v>
      </c>
      <c r="B15" s="142">
        <f>B13+1</f>
        <v>43630</v>
      </c>
      <c r="C15" s="112">
        <v>0</v>
      </c>
      <c r="D15" s="190"/>
      <c r="E15" s="191"/>
      <c r="F15" s="192"/>
      <c r="G15" s="67"/>
      <c r="H15" s="95"/>
      <c r="I15" s="69"/>
      <c r="J15" s="107"/>
      <c r="K15" s="100"/>
      <c r="L15" s="107"/>
      <c r="M15" s="23"/>
      <c r="N15" s="100"/>
      <c r="O15" s="100"/>
      <c r="P15" s="170"/>
      <c r="Q15" s="69">
        <f t="shared" si="0"/>
        <v>0</v>
      </c>
      <c r="R15" s="173"/>
      <c r="S15" s="3"/>
      <c r="T15" s="73" t="str">
        <f>A15</f>
        <v>FR</v>
      </c>
      <c r="U15" s="162">
        <f>B15</f>
        <v>43630</v>
      </c>
      <c r="V15" s="108" t="s">
        <v>149</v>
      </c>
      <c r="W15" s="79">
        <f>VLOOKUP(V15,VMA!$A$2:$D$237,2,FALSE)</f>
        <v>24</v>
      </c>
      <c r="X15" s="79">
        <f>VLOOKUP(V15,VMA!$A$2:$D$237,3,FALSE)</f>
        <v>12</v>
      </c>
      <c r="Y15" s="83"/>
      <c r="Z15" s="182"/>
    </row>
    <row r="16" spans="1:26" ht="14" thickBot="1">
      <c r="A16" s="92"/>
      <c r="B16" s="141"/>
      <c r="C16" s="109">
        <v>0</v>
      </c>
      <c r="D16" s="193"/>
      <c r="E16" s="194"/>
      <c r="F16" s="195"/>
      <c r="G16" s="90">
        <f>ROUNDUP(24*(C16-C15),1)</f>
        <v>0</v>
      </c>
      <c r="H16" s="96"/>
      <c r="I16" s="68">
        <f>IF((Z16-Y16&lt;0),0,Z16-Y16)</f>
        <v>0</v>
      </c>
      <c r="J16" s="110"/>
      <c r="K16" s="98"/>
      <c r="L16" s="116"/>
      <c r="M16" s="23"/>
      <c r="N16" s="115"/>
      <c r="O16" s="115"/>
      <c r="P16" s="171"/>
      <c r="Q16" s="166">
        <f t="shared" si="0"/>
        <v>0</v>
      </c>
      <c r="R16" s="168"/>
      <c r="T16" s="88"/>
      <c r="U16" s="163"/>
      <c r="V16" s="111" t="b">
        <v>0</v>
      </c>
      <c r="W16" s="111" t="b">
        <v>0</v>
      </c>
      <c r="X16" s="111" t="b">
        <v>0</v>
      </c>
      <c r="Y16" s="82">
        <f>(V16*20%+W16*40%+X16*40%)*$W15</f>
        <v>0</v>
      </c>
      <c r="Z16" s="77">
        <f t="shared" si="1"/>
        <v>0</v>
      </c>
    </row>
    <row r="17" spans="1:26">
      <c r="A17" s="10" t="s">
        <v>46</v>
      </c>
      <c r="B17" s="142">
        <f>B15+1</f>
        <v>43631</v>
      </c>
      <c r="C17" s="112">
        <v>0</v>
      </c>
      <c r="D17" s="190"/>
      <c r="E17" s="191"/>
      <c r="F17" s="192"/>
      <c r="G17" s="67"/>
      <c r="H17" s="95"/>
      <c r="I17" s="69"/>
      <c r="J17" s="100"/>
      <c r="K17" s="100"/>
      <c r="L17" s="100"/>
      <c r="M17" s="23"/>
      <c r="N17" s="100"/>
      <c r="O17" s="100"/>
      <c r="P17" s="170"/>
      <c r="Q17" s="69">
        <f t="shared" si="0"/>
        <v>0</v>
      </c>
      <c r="R17" s="173"/>
      <c r="S17" s="3"/>
      <c r="T17" s="73" t="str">
        <f>A17</f>
        <v>SA</v>
      </c>
      <c r="U17" s="162">
        <f>B17</f>
        <v>43631</v>
      </c>
      <c r="V17" s="108" t="s">
        <v>149</v>
      </c>
      <c r="W17" s="79">
        <f>VLOOKUP(V17,VMA!$A$2:$D$237,2,FALSE)</f>
        <v>24</v>
      </c>
      <c r="X17" s="79">
        <f>VLOOKUP(V17,VMA!$A$2:$D$237,3,FALSE)</f>
        <v>12</v>
      </c>
      <c r="Y17" s="83"/>
      <c r="Z17" s="182"/>
    </row>
    <row r="18" spans="1:26" ht="14" thickBot="1">
      <c r="A18" s="92"/>
      <c r="B18" s="141"/>
      <c r="C18" s="109">
        <v>0</v>
      </c>
      <c r="D18" s="193"/>
      <c r="E18" s="194"/>
      <c r="F18" s="195"/>
      <c r="G18" s="90">
        <f>ROUNDUP(24*(C18-C17),1)</f>
        <v>0</v>
      </c>
      <c r="H18" s="97"/>
      <c r="I18" s="68">
        <f>IF((Z18-Y18&lt;0),0,Z18-Y18)</f>
        <v>0</v>
      </c>
      <c r="J18" s="98"/>
      <c r="K18" s="98"/>
      <c r="L18" s="99"/>
      <c r="M18" s="23"/>
      <c r="N18" s="115"/>
      <c r="O18" s="115"/>
      <c r="P18" s="171"/>
      <c r="Q18" s="166">
        <f t="shared" si="0"/>
        <v>0</v>
      </c>
      <c r="R18" s="168"/>
      <c r="S18" s="3"/>
      <c r="T18" s="78"/>
      <c r="U18" s="164"/>
      <c r="V18" s="111" t="b">
        <v>0</v>
      </c>
      <c r="W18" s="111" t="b">
        <v>0</v>
      </c>
      <c r="X18" s="111" t="b">
        <v>0</v>
      </c>
      <c r="Y18" s="82">
        <f>(V18*20%+W18*40%+X18*40%)*$W17</f>
        <v>0</v>
      </c>
      <c r="Z18" s="77">
        <f t="shared" si="1"/>
        <v>0</v>
      </c>
    </row>
    <row r="19" spans="1:26">
      <c r="A19" s="10" t="s">
        <v>47</v>
      </c>
      <c r="B19" s="142">
        <f>B17+1</f>
        <v>43632</v>
      </c>
      <c r="C19" s="112">
        <v>0</v>
      </c>
      <c r="D19" s="190"/>
      <c r="E19" s="191"/>
      <c r="F19" s="192"/>
      <c r="G19" s="67"/>
      <c r="H19" s="95"/>
      <c r="I19" s="69"/>
      <c r="J19" s="100"/>
      <c r="K19" s="100"/>
      <c r="L19" s="100"/>
      <c r="M19" s="23"/>
      <c r="N19" s="100"/>
      <c r="O19" s="100"/>
      <c r="P19" s="170"/>
      <c r="Q19" s="69">
        <f t="shared" si="0"/>
        <v>0</v>
      </c>
      <c r="R19" s="173"/>
      <c r="S19" s="3"/>
      <c r="T19" s="73" t="str">
        <f>A19</f>
        <v>SU</v>
      </c>
      <c r="U19" s="162">
        <f>B19</f>
        <v>43632</v>
      </c>
      <c r="V19" s="108" t="s">
        <v>149</v>
      </c>
      <c r="W19" s="79">
        <f>VLOOKUP(V19,VMA!$A$2:$D$237,2,FALSE)</f>
        <v>24</v>
      </c>
      <c r="X19" s="79">
        <f>VLOOKUP(V19,VMA!$A$2:$D$237,3,FALSE)</f>
        <v>12</v>
      </c>
      <c r="Y19" s="83"/>
      <c r="Z19" s="182"/>
    </row>
    <row r="20" spans="1:26" ht="14" thickBot="1">
      <c r="A20" s="92"/>
      <c r="B20" s="141"/>
      <c r="C20" s="109">
        <v>0</v>
      </c>
      <c r="D20" s="193"/>
      <c r="E20" s="194"/>
      <c r="F20" s="195"/>
      <c r="G20" s="90">
        <f>ROUNDUP(24*(C20-C19),1)</f>
        <v>0</v>
      </c>
      <c r="H20" s="94"/>
      <c r="I20" s="68">
        <f>IF((Z20-Y20&lt;0),0,Z20-Y20)</f>
        <v>0</v>
      </c>
      <c r="J20" s="104"/>
      <c r="K20" s="98"/>
      <c r="L20" s="99"/>
      <c r="M20" s="23"/>
      <c r="N20" s="115"/>
      <c r="O20" s="115"/>
      <c r="P20" s="171"/>
      <c r="Q20" s="166">
        <f t="shared" si="0"/>
        <v>0</v>
      </c>
      <c r="R20" s="168"/>
      <c r="T20" s="86"/>
      <c r="U20" s="87"/>
      <c r="V20" s="111" t="b">
        <v>0</v>
      </c>
      <c r="W20" s="111" t="b">
        <v>0</v>
      </c>
      <c r="X20" s="111" t="b">
        <v>0</v>
      </c>
      <c r="Y20" s="82">
        <f>(V20*20%+W20*40%+X20*40%)*$W19</f>
        <v>0</v>
      </c>
      <c r="Z20" s="77">
        <f>IF(G20&gt;23.9,$W19,IF(AND(C20-C19&gt;0,OR(C19&lt;=0.001,C20&gt;=0.999)),$X19,IF(G20&gt;=8,$X19,0)))</f>
        <v>0</v>
      </c>
    </row>
    <row r="21" spans="1:26">
      <c r="B21" s="15" t="s">
        <v>36</v>
      </c>
      <c r="C21" s="60">
        <f>SUM(H7:H20)</f>
        <v>589</v>
      </c>
      <c r="D21" s="127"/>
      <c r="E21" s="127"/>
      <c r="F21" s="127"/>
      <c r="G21" s="16"/>
      <c r="H21" s="17">
        <f>C21*0.3</f>
        <v>176.7</v>
      </c>
      <c r="I21" s="18">
        <f>SUM(I7:I20)</f>
        <v>12</v>
      </c>
      <c r="J21" s="18">
        <f>SUM(J7:J20)</f>
        <v>0</v>
      </c>
      <c r="K21" s="18">
        <f>SUM(K7:K20)</f>
        <v>0</v>
      </c>
      <c r="L21" s="18">
        <f>SUM(L7:L20)</f>
        <v>0</v>
      </c>
      <c r="M21" s="23"/>
      <c r="N21" s="18">
        <f>SUM(N7:N20)</f>
        <v>0</v>
      </c>
      <c r="O21" s="19">
        <f>SUM(O7:O20)</f>
        <v>0</v>
      </c>
      <c r="P21" s="20" t="s">
        <v>21</v>
      </c>
      <c r="Q21" s="21">
        <f>SUM(Q7:Q20)</f>
        <v>12</v>
      </c>
      <c r="R21" s="128">
        <f>SUM(R7:R20)</f>
        <v>0</v>
      </c>
      <c r="V21" s="70"/>
      <c r="W21" s="70"/>
      <c r="X21" s="70"/>
      <c r="Y21" s="70"/>
    </row>
    <row r="22" spans="1:26">
      <c r="B22" s="22" t="s">
        <v>39</v>
      </c>
      <c r="C22" s="22"/>
      <c r="D22" s="22"/>
      <c r="E22" s="22"/>
      <c r="F22" s="22"/>
      <c r="G22" s="16"/>
      <c r="H22" s="51"/>
      <c r="I22" s="14"/>
      <c r="J22" s="14"/>
      <c r="K22" s="14"/>
      <c r="L22" s="14"/>
      <c r="M22" s="23"/>
      <c r="N22" s="14"/>
      <c r="O22" s="14"/>
      <c r="P22" s="54"/>
      <c r="Q22" s="55"/>
      <c r="R22" s="23"/>
      <c r="V22" s="70"/>
      <c r="W22" s="70"/>
      <c r="X22" s="70"/>
      <c r="Y22" s="70"/>
    </row>
    <row r="23" spans="1:26">
      <c r="B23" s="22"/>
      <c r="C23" s="22"/>
      <c r="D23" s="22"/>
      <c r="E23" s="22"/>
      <c r="F23" s="22"/>
      <c r="G23" s="16"/>
      <c r="H23" s="52"/>
      <c r="I23" s="23"/>
      <c r="J23" s="23"/>
      <c r="K23" s="23"/>
      <c r="L23" s="23"/>
      <c r="M23" s="53"/>
      <c r="N23" s="23"/>
      <c r="O23" s="23"/>
      <c r="P23" s="24"/>
      <c r="Q23" s="56"/>
      <c r="R23" s="23"/>
    </row>
    <row r="24" spans="1:26">
      <c r="B24" s="22"/>
      <c r="C24" s="22"/>
      <c r="D24" s="22"/>
      <c r="E24" s="22"/>
      <c r="F24" s="22"/>
      <c r="G24" s="16"/>
      <c r="H24" s="133" t="s">
        <v>151</v>
      </c>
      <c r="I24" s="204" t="s">
        <v>152</v>
      </c>
      <c r="J24" s="204"/>
      <c r="K24" s="204"/>
      <c r="L24" s="205"/>
      <c r="M24" s="53"/>
      <c r="N24" s="23"/>
      <c r="O24" s="23"/>
      <c r="P24" s="24"/>
      <c r="Q24" s="56"/>
      <c r="R24" s="23"/>
    </row>
    <row r="25" spans="1:26">
      <c r="B25" s="22"/>
      <c r="C25" s="22"/>
      <c r="D25" s="22"/>
      <c r="E25" s="22"/>
      <c r="F25" s="22"/>
      <c r="G25" s="16"/>
      <c r="H25" s="134">
        <v>1</v>
      </c>
      <c r="I25" s="206"/>
      <c r="J25" s="206"/>
      <c r="K25" s="206"/>
      <c r="L25" s="207"/>
      <c r="M25" s="48"/>
      <c r="N25" s="57"/>
      <c r="O25" s="57"/>
      <c r="P25" s="58"/>
      <c r="Q25" s="59"/>
      <c r="R25" s="23"/>
    </row>
    <row r="26" spans="1:26" ht="11.25" customHeight="1">
      <c r="B26" s="25"/>
      <c r="C26" s="8"/>
      <c r="D26" s="26"/>
      <c r="E26" s="8"/>
      <c r="F26" s="27"/>
      <c r="H26" s="135">
        <v>2</v>
      </c>
      <c r="I26" s="208"/>
      <c r="J26" s="208"/>
      <c r="K26" s="208"/>
      <c r="L26" s="209"/>
      <c r="M26" s="25"/>
      <c r="N26" s="43"/>
      <c r="O26" s="3"/>
      <c r="P26" s="40"/>
      <c r="Q26" s="129"/>
      <c r="R26" s="30"/>
      <c r="S26" s="3"/>
      <c r="T26" s="3"/>
      <c r="U26" s="3"/>
      <c r="Y26" s="71"/>
    </row>
    <row r="27" spans="1:26">
      <c r="B27" s="25"/>
      <c r="C27" s="8"/>
      <c r="D27" s="26"/>
      <c r="E27" s="8"/>
      <c r="F27" s="31"/>
      <c r="H27" s="135">
        <v>3</v>
      </c>
      <c r="I27" s="208"/>
      <c r="J27" s="208"/>
      <c r="K27" s="208"/>
      <c r="L27" s="209"/>
      <c r="M27" s="32"/>
      <c r="N27" s="33"/>
      <c r="O27" s="6"/>
      <c r="P27" s="34"/>
      <c r="Q27" s="29"/>
      <c r="R27" s="30"/>
    </row>
    <row r="28" spans="1:26">
      <c r="B28" s="130"/>
      <c r="C28" s="7"/>
      <c r="D28" s="6"/>
      <c r="E28" s="31"/>
      <c r="F28" s="131"/>
      <c r="H28" s="135">
        <v>4</v>
      </c>
      <c r="I28" s="208"/>
      <c r="J28" s="208"/>
      <c r="K28" s="208"/>
      <c r="L28" s="209"/>
      <c r="M28" s="35" t="s">
        <v>156</v>
      </c>
      <c r="N28" s="28"/>
      <c r="O28" s="11"/>
      <c r="P28" s="36"/>
      <c r="Q28" s="29"/>
      <c r="R28" s="30"/>
    </row>
    <row r="29" spans="1:26">
      <c r="B29" s="25"/>
      <c r="C29" s="11"/>
      <c r="E29" s="11"/>
      <c r="F29" s="8"/>
      <c r="H29" s="135">
        <v>5</v>
      </c>
      <c r="I29" s="208"/>
      <c r="J29" s="208"/>
      <c r="K29" s="208"/>
      <c r="L29" s="209"/>
      <c r="M29" s="37"/>
      <c r="N29" s="38"/>
      <c r="O29" s="6"/>
      <c r="P29" s="34" t="s">
        <v>5</v>
      </c>
      <c r="Q29" s="39">
        <f>+Q27+Q21</f>
        <v>12</v>
      </c>
      <c r="R29" s="30"/>
    </row>
    <row r="30" spans="1:26">
      <c r="B30" s="25"/>
      <c r="C30" s="3"/>
      <c r="E30" s="3"/>
      <c r="F30" s="8"/>
      <c r="H30" s="135">
        <v>6</v>
      </c>
      <c r="I30" s="208"/>
      <c r="J30" s="208"/>
      <c r="K30" s="208"/>
      <c r="L30" s="209"/>
      <c r="M30" s="41"/>
      <c r="N30" s="3"/>
      <c r="P30" s="36"/>
      <c r="Q30" s="29"/>
      <c r="R30" s="30"/>
    </row>
    <row r="31" spans="1:26">
      <c r="B31" s="32" t="s">
        <v>26</v>
      </c>
      <c r="C31" s="183" t="s">
        <v>304</v>
      </c>
      <c r="D31" s="6"/>
      <c r="E31" s="33" t="s">
        <v>27</v>
      </c>
      <c r="F31" s="120"/>
      <c r="H31" s="135">
        <v>7</v>
      </c>
      <c r="I31" s="208"/>
      <c r="J31" s="208"/>
      <c r="K31" s="208"/>
      <c r="L31" s="209"/>
      <c r="M31" s="32"/>
      <c r="N31" s="33"/>
      <c r="O31" s="6"/>
      <c r="P31" s="34"/>
      <c r="Q31" s="42"/>
      <c r="R31" s="30"/>
    </row>
    <row r="32" spans="1:26">
      <c r="B32" s="121"/>
      <c r="C32" s="119"/>
      <c r="D32" s="119"/>
      <c r="E32" s="122"/>
      <c r="F32" s="123"/>
      <c r="H32" s="135">
        <v>8</v>
      </c>
      <c r="I32" s="208"/>
      <c r="J32" s="208"/>
      <c r="K32" s="208"/>
      <c r="L32" s="209"/>
      <c r="M32" s="41"/>
      <c r="N32" s="11"/>
      <c r="O32" s="11"/>
      <c r="P32" s="36"/>
      <c r="Q32" s="29"/>
      <c r="R32" s="30"/>
      <c r="S32" s="3"/>
      <c r="T32" s="3"/>
      <c r="U32" s="3"/>
    </row>
    <row r="33" spans="1:31">
      <c r="B33" s="121"/>
      <c r="C33" s="119"/>
      <c r="D33" s="119"/>
      <c r="E33" s="122"/>
      <c r="F33" s="123"/>
      <c r="H33" s="135">
        <v>9</v>
      </c>
      <c r="I33" s="208"/>
      <c r="J33" s="208"/>
      <c r="K33" s="208"/>
      <c r="L33" s="209"/>
      <c r="M33" s="32" t="s">
        <v>34</v>
      </c>
      <c r="N33" s="33"/>
      <c r="O33" s="7"/>
      <c r="P33" s="44" t="s">
        <v>6</v>
      </c>
      <c r="Q33" s="42">
        <f>H21</f>
        <v>176.7</v>
      </c>
      <c r="R33" s="30"/>
      <c r="S33" s="3"/>
      <c r="T33" s="3"/>
      <c r="U33" s="3"/>
    </row>
    <row r="34" spans="1:31">
      <c r="B34" s="121"/>
      <c r="C34" s="119"/>
      <c r="D34" s="119"/>
      <c r="E34" s="122"/>
      <c r="F34" s="123"/>
      <c r="H34" s="135">
        <v>10</v>
      </c>
      <c r="I34" s="208"/>
      <c r="J34" s="208"/>
      <c r="K34" s="208"/>
      <c r="L34" s="209"/>
      <c r="M34" s="41"/>
      <c r="N34" s="3"/>
      <c r="O34" s="3"/>
      <c r="P34" s="45"/>
      <c r="Q34" s="29"/>
      <c r="R34" s="30"/>
      <c r="S34" s="3"/>
      <c r="T34" s="3"/>
      <c r="U34" s="3"/>
    </row>
    <row r="35" spans="1:31" ht="14" thickBot="1">
      <c r="B35" s="124"/>
      <c r="C35" s="114"/>
      <c r="D35" s="114"/>
      <c r="E35" s="114"/>
      <c r="F35" s="123"/>
      <c r="H35" s="135">
        <v>11</v>
      </c>
      <c r="I35" s="208"/>
      <c r="J35" s="208"/>
      <c r="K35" s="208"/>
      <c r="L35" s="209"/>
      <c r="M35" s="32" t="s">
        <v>35</v>
      </c>
      <c r="N35" s="33"/>
      <c r="O35" s="6"/>
      <c r="P35" s="34" t="s">
        <v>5</v>
      </c>
      <c r="Q35" s="42">
        <f>+Q31+Q29+Q33</f>
        <v>188.7</v>
      </c>
      <c r="R35" s="30"/>
      <c r="S35" s="3"/>
      <c r="T35" s="3"/>
      <c r="U35" s="3"/>
    </row>
    <row r="36" spans="1:31">
      <c r="B36" s="125" t="s">
        <v>17</v>
      </c>
      <c r="C36" s="126"/>
      <c r="D36" s="126"/>
      <c r="E36" s="126"/>
      <c r="F36" s="91"/>
      <c r="H36" s="135">
        <v>12</v>
      </c>
      <c r="I36" s="208"/>
      <c r="J36" s="208"/>
      <c r="K36" s="208"/>
      <c r="L36" s="209"/>
      <c r="M36" s="41"/>
      <c r="N36" s="11"/>
      <c r="O36" s="12"/>
      <c r="P36" s="11"/>
      <c r="Q36" s="41"/>
      <c r="R36" s="46" t="s">
        <v>52</v>
      </c>
      <c r="S36" s="3"/>
      <c r="T36" s="3"/>
      <c r="U36" s="3"/>
    </row>
    <row r="37" spans="1:31" ht="14" thickBot="1">
      <c r="H37" s="3"/>
      <c r="I37" s="3"/>
      <c r="J37" s="3"/>
      <c r="K37" s="3"/>
      <c r="L37" s="8"/>
      <c r="M37" s="32" t="s">
        <v>31</v>
      </c>
      <c r="N37" s="33"/>
      <c r="O37" s="7"/>
      <c r="P37" s="47" t="s">
        <v>7</v>
      </c>
      <c r="Q37" s="48"/>
      <c r="R37" s="49">
        <f>+Q35-Q37</f>
        <v>188.7</v>
      </c>
    </row>
    <row r="38" spans="1:3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R38" s="3"/>
    </row>
    <row r="39" spans="1:31">
      <c r="A39" s="3"/>
      <c r="B39" s="3"/>
      <c r="C39" s="3"/>
      <c r="D39" s="3"/>
      <c r="E39" s="3"/>
      <c r="F39" s="3"/>
      <c r="G39" s="3"/>
      <c r="H39" s="3"/>
      <c r="R39" s="3"/>
    </row>
    <row r="40" spans="1:31">
      <c r="A40" s="3"/>
      <c r="B40" s="3"/>
      <c r="C40" s="3"/>
      <c r="D40" s="3"/>
      <c r="E40" s="3"/>
      <c r="F40" s="3"/>
      <c r="G40" s="3"/>
      <c r="H40" s="3"/>
      <c r="R40" s="3"/>
    </row>
    <row r="41" spans="1:31">
      <c r="A41" s="3"/>
      <c r="B41" s="3"/>
      <c r="C41" s="3"/>
      <c r="D41" s="3"/>
      <c r="E41" s="3"/>
      <c r="F41" s="3"/>
      <c r="G41" s="3"/>
      <c r="H41" s="3"/>
      <c r="R41" s="3"/>
    </row>
    <row r="42" spans="1:31">
      <c r="R42" s="3"/>
    </row>
    <row r="43" spans="1:31" s="10" customFormat="1" ht="11">
      <c r="R43" s="132"/>
    </row>
    <row r="44" spans="1:31" s="10" customFormat="1" ht="11"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</row>
    <row r="45" spans="1:31" s="10" customFormat="1" ht="11"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</row>
    <row r="46" spans="1:31" s="10" customFormat="1" ht="11"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</row>
    <row r="47" spans="1:31" s="10" customFormat="1" ht="11"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</row>
    <row r="48" spans="1:31" s="10" customFormat="1" ht="11"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</row>
    <row r="49" spans="2:31" s="10" customFormat="1" ht="11"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</row>
    <row r="50" spans="2:31" s="10" customFormat="1" ht="11"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</row>
    <row r="51" spans="2:31" s="10" customFormat="1" ht="11"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</row>
    <row r="52" spans="2:31" s="10" customFormat="1" ht="11"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</row>
    <row r="53" spans="2:31" s="10" customFormat="1" ht="11"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</row>
    <row r="54" spans="2:31" s="10" customFormat="1" ht="11"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</row>
    <row r="55" spans="2:31" s="10" customFormat="1" ht="11"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</row>
    <row r="56" spans="2:31" s="10" customFormat="1" ht="11"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</row>
    <row r="57" spans="2:31" s="10" customFormat="1" ht="11"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</row>
    <row r="58" spans="2:31" s="10" customFormat="1" ht="11"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</row>
    <row r="59" spans="2:31" s="10" customFormat="1" ht="11"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</row>
    <row r="60" spans="2:31" s="10" customFormat="1" ht="11"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</row>
    <row r="61" spans="2:31" s="10" customFormat="1" ht="11"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</row>
    <row r="62" spans="2:31" s="10" customFormat="1" ht="11"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</row>
    <row r="63" spans="2:31" s="10" customFormat="1" ht="11"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</row>
    <row r="64" spans="2:31" s="10" customFormat="1" ht="11"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</row>
    <row r="65" spans="2:31" s="10" customFormat="1" ht="11"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</row>
    <row r="66" spans="2:31" s="10" customFormat="1" ht="11"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</row>
    <row r="67" spans="2:31" s="10" customFormat="1" ht="11"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</row>
    <row r="68" spans="2:31" s="10" customFormat="1" ht="11"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</row>
    <row r="69" spans="2:31" s="10" customFormat="1" ht="11"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</row>
    <row r="70" spans="2:31" s="10" customFormat="1" ht="11"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</row>
    <row r="71" spans="2:31" s="10" customFormat="1" ht="11"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</row>
    <row r="72" spans="2:31" s="10" customFormat="1" ht="11"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</row>
    <row r="73" spans="2:31" s="10" customFormat="1" ht="11"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</row>
    <row r="74" spans="2:31" s="10" customFormat="1" ht="11"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</row>
    <row r="75" spans="2:31" s="10" customFormat="1" ht="11"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</row>
    <row r="76" spans="2:31" s="10" customFormat="1" ht="11"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</row>
    <row r="77" spans="2:31" s="10" customFormat="1" ht="11"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</row>
    <row r="78" spans="2:31" s="10" customFormat="1" ht="11"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</row>
    <row r="79" spans="2:31" s="10" customFormat="1" ht="11"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</row>
    <row r="80" spans="2:31" s="10" customFormat="1" ht="11"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</row>
    <row r="81" spans="2:31" s="10" customFormat="1" ht="11"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</row>
    <row r="82" spans="2:31" s="10" customFormat="1" ht="11">
      <c r="B82" s="132"/>
      <c r="C82" s="132"/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</row>
    <row r="83" spans="2:31" s="10" customFormat="1" ht="11"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132"/>
      <c r="AD83" s="132"/>
      <c r="AE83" s="132"/>
    </row>
    <row r="84" spans="2:31" s="10" customFormat="1" ht="11"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</row>
    <row r="85" spans="2:31" s="10" customFormat="1" ht="11"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</row>
    <row r="86" spans="2:31" s="10" customFormat="1" ht="11"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132"/>
      <c r="AD86" s="132"/>
      <c r="AE86" s="132"/>
    </row>
    <row r="87" spans="2:31" s="10" customFormat="1" ht="11">
      <c r="B87" s="132"/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</row>
    <row r="88" spans="2:31" s="10" customFormat="1" ht="11">
      <c r="B88" s="132"/>
      <c r="C88" s="132"/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</row>
    <row r="89" spans="2:31" s="10" customFormat="1" ht="11"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</row>
    <row r="90" spans="2:31" s="10" customFormat="1" ht="11">
      <c r="B90" s="132"/>
      <c r="C90" s="132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</row>
    <row r="91" spans="2:31" s="10" customFormat="1" ht="11">
      <c r="B91" s="132"/>
      <c r="C91" s="132"/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</row>
    <row r="92" spans="2:31" s="10" customFormat="1" ht="11">
      <c r="B92" s="132"/>
      <c r="C92" s="132"/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</row>
    <row r="93" spans="2:31" s="10" customFormat="1" ht="11"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</row>
    <row r="94" spans="2:31" s="10" customFormat="1" ht="11"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</row>
    <row r="95" spans="2:31" s="10" customFormat="1" ht="11">
      <c r="B95" s="132"/>
      <c r="C95" s="132"/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</row>
    <row r="96" spans="2:31" s="10" customFormat="1" ht="11">
      <c r="B96" s="132"/>
      <c r="C96" s="132"/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</row>
    <row r="97" spans="2:31" s="10" customFormat="1" ht="11">
      <c r="B97" s="132"/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</row>
    <row r="98" spans="2:31" s="10" customFormat="1" ht="11">
      <c r="B98" s="132"/>
      <c r="C98" s="132"/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</row>
    <row r="99" spans="2:31" s="10" customFormat="1" ht="11">
      <c r="B99" s="132"/>
      <c r="C99" s="132"/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</row>
    <row r="100" spans="2:31" s="10" customFormat="1" ht="11">
      <c r="B100" s="132"/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</row>
    <row r="101" spans="2:31" s="10" customFormat="1" ht="11">
      <c r="B101" s="132"/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</row>
    <row r="102" spans="2:31" s="10" customFormat="1" ht="11">
      <c r="B102" s="132"/>
      <c r="C102" s="132"/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</row>
    <row r="103" spans="2:31" s="10" customFormat="1" ht="11"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</row>
    <row r="104" spans="2:31" s="10" customFormat="1" ht="11">
      <c r="B104" s="132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</row>
    <row r="105" spans="2:31" s="10" customFormat="1" ht="11">
      <c r="B105" s="132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</row>
    <row r="106" spans="2:31" s="10" customFormat="1" ht="11">
      <c r="B106" s="132"/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</row>
    <row r="107" spans="2:31" s="10" customFormat="1" ht="11"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</row>
    <row r="108" spans="2:31" s="10" customFormat="1" ht="11">
      <c r="B108" s="132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</row>
    <row r="109" spans="2:31" s="10" customFormat="1" ht="11"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</row>
    <row r="110" spans="2:31" s="10" customFormat="1" ht="11">
      <c r="B110" s="132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</row>
    <row r="111" spans="2:31" s="10" customFormat="1" ht="11"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32"/>
    </row>
    <row r="112" spans="2:31" s="10" customFormat="1" ht="11"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2"/>
    </row>
    <row r="113" spans="2:31" s="10" customFormat="1" ht="11"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132"/>
      <c r="AD113" s="132"/>
      <c r="AE113" s="132"/>
    </row>
    <row r="114" spans="2:31" s="10" customFormat="1" ht="11">
      <c r="B114" s="132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</row>
    <row r="115" spans="2:31" s="10" customFormat="1" ht="11"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</row>
    <row r="116" spans="2:31" s="10" customFormat="1" ht="11"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</row>
    <row r="117" spans="2:31" s="10" customFormat="1" ht="11"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</row>
    <row r="118" spans="2:31" s="10" customFormat="1" ht="11"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</row>
    <row r="119" spans="2:31" s="10" customFormat="1" ht="11">
      <c r="B119" s="132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</row>
    <row r="120" spans="2:31" s="10" customFormat="1" ht="11">
      <c r="B120" s="132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</row>
    <row r="121" spans="2:31" s="10" customFormat="1" ht="11">
      <c r="B121" s="132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32"/>
    </row>
    <row r="122" spans="2:31" s="10" customFormat="1" ht="11">
      <c r="B122" s="132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132"/>
      <c r="AD122" s="132"/>
      <c r="AE122" s="132"/>
    </row>
    <row r="123" spans="2:31" s="10" customFormat="1" ht="11"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</row>
    <row r="124" spans="2:31" s="10" customFormat="1" ht="11"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</row>
    <row r="125" spans="2:31" s="10" customFormat="1" ht="11">
      <c r="B125" s="132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132"/>
      <c r="AC125" s="132"/>
      <c r="AD125" s="132"/>
      <c r="AE125" s="132"/>
    </row>
    <row r="126" spans="2:31" s="10" customFormat="1" ht="11">
      <c r="B126" s="132"/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</row>
    <row r="127" spans="2:31" s="10" customFormat="1" ht="11"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</row>
    <row r="128" spans="2:31" s="10" customFormat="1" ht="11">
      <c r="B128" s="132"/>
      <c r="C128" s="132"/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  <c r="AA128" s="132"/>
      <c r="AB128" s="132"/>
      <c r="AC128" s="132"/>
      <c r="AD128" s="132"/>
      <c r="AE128" s="132"/>
    </row>
    <row r="129" spans="2:31" s="10" customFormat="1" ht="11">
      <c r="B129" s="132"/>
      <c r="C129" s="132"/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  <c r="AA129" s="132"/>
      <c r="AB129" s="132"/>
      <c r="AC129" s="132"/>
      <c r="AD129" s="132"/>
      <c r="AE129" s="132"/>
    </row>
    <row r="130" spans="2:31" s="10" customFormat="1" ht="11"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  <c r="AA130" s="132"/>
      <c r="AB130" s="132"/>
      <c r="AC130" s="132"/>
      <c r="AD130" s="132"/>
      <c r="AE130" s="132"/>
    </row>
    <row r="131" spans="2:31" s="10" customFormat="1" ht="11">
      <c r="B131" s="132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  <c r="AA131" s="132"/>
      <c r="AB131" s="132"/>
      <c r="AC131" s="132"/>
      <c r="AD131" s="132"/>
      <c r="AE131" s="132"/>
    </row>
    <row r="132" spans="2:31" s="10" customFormat="1" ht="11">
      <c r="B132" s="132"/>
      <c r="C132" s="132"/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  <c r="AA132" s="132"/>
      <c r="AB132" s="132"/>
      <c r="AC132" s="132"/>
      <c r="AD132" s="132"/>
      <c r="AE132" s="132"/>
    </row>
    <row r="133" spans="2:31" s="10" customFormat="1" ht="11"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</row>
    <row r="134" spans="2:31" s="10" customFormat="1" ht="11">
      <c r="B134" s="132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/>
      <c r="AB134" s="132"/>
      <c r="AC134" s="132"/>
      <c r="AD134" s="132"/>
      <c r="AE134" s="132"/>
    </row>
    <row r="135" spans="2:31" s="10" customFormat="1" ht="11">
      <c r="B135" s="132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  <c r="AE135" s="132"/>
    </row>
    <row r="136" spans="2:31" s="10" customFormat="1" ht="11">
      <c r="B136" s="132"/>
      <c r="C136" s="132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</row>
    <row r="137" spans="2:31" s="10" customFormat="1" ht="11"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  <c r="AA137" s="132"/>
      <c r="AB137" s="132"/>
      <c r="AC137" s="132"/>
      <c r="AD137" s="132"/>
      <c r="AE137" s="132"/>
    </row>
    <row r="138" spans="2:31" s="10" customFormat="1" ht="11">
      <c r="B138" s="132"/>
      <c r="C138" s="132"/>
      <c r="D138" s="132"/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  <c r="AA138" s="132"/>
      <c r="AB138" s="132"/>
      <c r="AC138" s="132"/>
      <c r="AD138" s="132"/>
      <c r="AE138" s="132"/>
    </row>
    <row r="139" spans="2:31" s="10" customFormat="1" ht="11">
      <c r="B139" s="132"/>
      <c r="C139" s="132"/>
      <c r="D139" s="132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132"/>
      <c r="Z139" s="132"/>
      <c r="AA139" s="132"/>
      <c r="AB139" s="132"/>
      <c r="AC139" s="132"/>
      <c r="AD139" s="132"/>
      <c r="AE139" s="132"/>
    </row>
    <row r="140" spans="2:31" s="10" customFormat="1" ht="11">
      <c r="B140" s="132"/>
      <c r="C140" s="132"/>
      <c r="D140" s="132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  <c r="AA140" s="132"/>
      <c r="AB140" s="132"/>
      <c r="AC140" s="132"/>
      <c r="AD140" s="132"/>
      <c r="AE140" s="132"/>
    </row>
    <row r="141" spans="2:31" s="10" customFormat="1" ht="11">
      <c r="B141" s="132"/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  <c r="AA141" s="132"/>
      <c r="AB141" s="132"/>
      <c r="AC141" s="132"/>
      <c r="AD141" s="132"/>
      <c r="AE141" s="132"/>
    </row>
    <row r="142" spans="2:31" s="10" customFormat="1" ht="11">
      <c r="B142" s="132"/>
      <c r="C142" s="132"/>
      <c r="D142" s="132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132"/>
      <c r="Z142" s="132"/>
      <c r="AA142" s="132"/>
      <c r="AB142" s="132"/>
      <c r="AC142" s="132"/>
      <c r="AD142" s="132"/>
      <c r="AE142" s="132"/>
    </row>
    <row r="143" spans="2:31" s="10" customFormat="1" ht="11">
      <c r="B143" s="132"/>
      <c r="C143" s="132"/>
      <c r="D143" s="132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  <c r="AA143" s="132"/>
      <c r="AB143" s="132"/>
      <c r="AC143" s="132"/>
      <c r="AD143" s="132"/>
      <c r="AE143" s="132"/>
    </row>
    <row r="144" spans="2:31" s="10" customFormat="1" ht="11">
      <c r="B144" s="132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  <c r="AA144" s="132"/>
      <c r="AB144" s="132"/>
      <c r="AC144" s="132"/>
      <c r="AD144" s="132"/>
      <c r="AE144" s="132"/>
    </row>
    <row r="145" spans="2:31" s="10" customFormat="1" ht="11">
      <c r="B145" s="132"/>
      <c r="C145" s="132"/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  <c r="AA145" s="132"/>
      <c r="AB145" s="132"/>
      <c r="AC145" s="132"/>
      <c r="AD145" s="132"/>
      <c r="AE145" s="132"/>
    </row>
    <row r="146" spans="2:31" s="10" customFormat="1" ht="11">
      <c r="B146" s="132"/>
      <c r="C146" s="132"/>
      <c r="D146" s="132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  <c r="AA146" s="132"/>
      <c r="AB146" s="132"/>
      <c r="AC146" s="132"/>
      <c r="AD146" s="132"/>
      <c r="AE146" s="132"/>
    </row>
    <row r="147" spans="2:31" s="10" customFormat="1" ht="11">
      <c r="B147" s="132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</row>
    <row r="148" spans="2:31" s="10" customFormat="1" ht="11">
      <c r="B148" s="132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132"/>
      <c r="AC148" s="132"/>
      <c r="AD148" s="132"/>
      <c r="AE148" s="132"/>
    </row>
    <row r="149" spans="2:31" s="10" customFormat="1" ht="11"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  <c r="Z149" s="132"/>
      <c r="AA149" s="132"/>
      <c r="AB149" s="132"/>
      <c r="AC149" s="132"/>
      <c r="AD149" s="132"/>
      <c r="AE149" s="132"/>
    </row>
    <row r="150" spans="2:31" s="10" customFormat="1" ht="11">
      <c r="B150" s="132"/>
      <c r="C150" s="132"/>
      <c r="D150" s="132"/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132"/>
      <c r="AC150" s="132"/>
      <c r="AD150" s="132"/>
      <c r="AE150" s="132"/>
    </row>
    <row r="151" spans="2:31" s="10" customFormat="1" ht="11">
      <c r="B151" s="132"/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2"/>
      <c r="AC151" s="132"/>
      <c r="AD151" s="132"/>
      <c r="AE151" s="132"/>
    </row>
    <row r="152" spans="2:31" s="10" customFormat="1" ht="11">
      <c r="B152" s="132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32"/>
    </row>
    <row r="153" spans="2:31" s="10" customFormat="1" ht="11">
      <c r="B153" s="132"/>
      <c r="C153" s="132"/>
      <c r="D153" s="132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  <c r="AA153" s="132"/>
      <c r="AB153" s="132"/>
      <c r="AC153" s="132"/>
      <c r="AD153" s="132"/>
      <c r="AE153" s="132"/>
    </row>
    <row r="154" spans="2:31" s="10" customFormat="1" ht="11">
      <c r="B154" s="132"/>
      <c r="C154" s="132"/>
      <c r="D154" s="132"/>
      <c r="E154" s="132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  <c r="AA154" s="132"/>
      <c r="AB154" s="132"/>
      <c r="AC154" s="132"/>
      <c r="AD154" s="132"/>
      <c r="AE154" s="132"/>
    </row>
    <row r="155" spans="2:31" s="10" customFormat="1" ht="11">
      <c r="B155" s="132"/>
      <c r="C155" s="132"/>
      <c r="D155" s="132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  <c r="AA155" s="132"/>
      <c r="AB155" s="132"/>
      <c r="AC155" s="132"/>
      <c r="AD155" s="132"/>
      <c r="AE155" s="132"/>
    </row>
    <row r="156" spans="2:31" s="10" customFormat="1" ht="11">
      <c r="B156" s="132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  <c r="W156" s="132"/>
      <c r="X156" s="132"/>
      <c r="Y156" s="132"/>
      <c r="Z156" s="132"/>
      <c r="AA156" s="132"/>
      <c r="AB156" s="132"/>
      <c r="AC156" s="132"/>
      <c r="AD156" s="132"/>
      <c r="AE156" s="132"/>
    </row>
    <row r="157" spans="2:31" s="10" customFormat="1" ht="11">
      <c r="B157" s="132"/>
      <c r="C157" s="132"/>
      <c r="D157" s="132"/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  <c r="W157" s="132"/>
      <c r="X157" s="132"/>
      <c r="Y157" s="132"/>
      <c r="Z157" s="132"/>
      <c r="AA157" s="132"/>
      <c r="AB157" s="132"/>
      <c r="AC157" s="132"/>
      <c r="AD157" s="132"/>
      <c r="AE157" s="132"/>
    </row>
    <row r="158" spans="2:31" s="10" customFormat="1" ht="11">
      <c r="B158" s="132"/>
      <c r="C158" s="132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  <c r="AA158" s="132"/>
      <c r="AB158" s="132"/>
      <c r="AC158" s="132"/>
      <c r="AD158" s="132"/>
      <c r="AE158" s="132"/>
    </row>
    <row r="159" spans="2:31" s="10" customFormat="1" ht="11"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</row>
    <row r="160" spans="2:31" s="10" customFormat="1" ht="11">
      <c r="B160" s="132"/>
      <c r="C160" s="132"/>
      <c r="D160" s="132"/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  <c r="AA160" s="132"/>
      <c r="AB160" s="132"/>
      <c r="AC160" s="132"/>
      <c r="AD160" s="132"/>
      <c r="AE160" s="132"/>
    </row>
    <row r="161" spans="2:31" s="10" customFormat="1" ht="11">
      <c r="B161" s="132"/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/>
      <c r="X161" s="132"/>
      <c r="Y161" s="132"/>
      <c r="Z161" s="132"/>
      <c r="AA161" s="132"/>
      <c r="AB161" s="132"/>
      <c r="AC161" s="132"/>
      <c r="AD161" s="132"/>
      <c r="AE161" s="132"/>
    </row>
    <row r="162" spans="2:31" s="10" customFormat="1" ht="11">
      <c r="B162" s="132"/>
      <c r="C162" s="132"/>
      <c r="D162" s="132"/>
      <c r="E162" s="132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  <c r="W162" s="132"/>
      <c r="X162" s="132"/>
      <c r="Y162" s="132"/>
      <c r="Z162" s="132"/>
      <c r="AA162" s="132"/>
      <c r="AB162" s="132"/>
      <c r="AC162" s="132"/>
      <c r="AD162" s="132"/>
      <c r="AE162" s="132"/>
    </row>
    <row r="163" spans="2:31" s="10" customFormat="1" ht="11">
      <c r="B163" s="132"/>
      <c r="C163" s="132"/>
      <c r="D163" s="132"/>
      <c r="E163" s="132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  <c r="W163" s="132"/>
      <c r="X163" s="132"/>
      <c r="Y163" s="132"/>
      <c r="Z163" s="132"/>
      <c r="AA163" s="132"/>
      <c r="AB163" s="132"/>
      <c r="AC163" s="132"/>
      <c r="AD163" s="132"/>
      <c r="AE163" s="132"/>
    </row>
    <row r="164" spans="2:31" s="10" customFormat="1" ht="11">
      <c r="B164" s="132"/>
      <c r="C164" s="132"/>
      <c r="D164" s="132"/>
      <c r="E164" s="132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  <c r="AA164" s="132"/>
      <c r="AB164" s="132"/>
      <c r="AC164" s="132"/>
      <c r="AD164" s="132"/>
      <c r="AE164" s="132"/>
    </row>
    <row r="165" spans="2:31" s="10" customFormat="1" ht="11">
      <c r="B165" s="132"/>
      <c r="C165" s="132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  <c r="AA165" s="132"/>
      <c r="AB165" s="132"/>
      <c r="AC165" s="132"/>
      <c r="AD165" s="132"/>
      <c r="AE165" s="132"/>
    </row>
    <row r="166" spans="2:31" s="10" customFormat="1" ht="11">
      <c r="B166" s="132"/>
      <c r="C166" s="132"/>
      <c r="D166" s="132"/>
      <c r="E166" s="132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  <c r="AA166" s="132"/>
      <c r="AB166" s="132"/>
      <c r="AC166" s="132"/>
      <c r="AD166" s="132"/>
      <c r="AE166" s="132"/>
    </row>
    <row r="167" spans="2:31" s="10" customFormat="1" ht="11">
      <c r="B167" s="132"/>
      <c r="C167" s="132"/>
      <c r="D167" s="132"/>
      <c r="E167" s="132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  <c r="AA167" s="132"/>
      <c r="AB167" s="132"/>
      <c r="AC167" s="132"/>
      <c r="AD167" s="132"/>
      <c r="AE167" s="132"/>
    </row>
    <row r="168" spans="2:31" s="10" customFormat="1" ht="11">
      <c r="B168" s="132"/>
      <c r="C168" s="132"/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  <c r="AA168" s="132"/>
      <c r="AB168" s="132"/>
      <c r="AC168" s="132"/>
      <c r="AD168" s="132"/>
      <c r="AE168" s="132"/>
    </row>
    <row r="169" spans="2:31" s="10" customFormat="1" ht="11">
      <c r="B169" s="132"/>
      <c r="C169" s="132"/>
      <c r="D169" s="132"/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  <c r="AA169" s="132"/>
      <c r="AB169" s="132"/>
      <c r="AC169" s="132"/>
      <c r="AD169" s="132"/>
      <c r="AE169" s="132"/>
    </row>
    <row r="170" spans="2:31" s="10" customFormat="1" ht="11">
      <c r="B170" s="132"/>
      <c r="C170" s="132"/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  <c r="AA170" s="132"/>
      <c r="AB170" s="132"/>
      <c r="AC170" s="132"/>
      <c r="AD170" s="132"/>
      <c r="AE170" s="132"/>
    </row>
    <row r="171" spans="2:31" s="10" customFormat="1" ht="11"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  <c r="W171" s="132"/>
      <c r="X171" s="132"/>
      <c r="Y171" s="132"/>
      <c r="Z171" s="132"/>
      <c r="AA171" s="132"/>
      <c r="AB171" s="132"/>
      <c r="AC171" s="132"/>
      <c r="AD171" s="132"/>
      <c r="AE171" s="132"/>
    </row>
    <row r="172" spans="2:31" s="10" customFormat="1" ht="11">
      <c r="B172" s="132"/>
      <c r="C172" s="132"/>
      <c r="D172" s="132"/>
      <c r="E172" s="132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  <c r="AA172" s="132"/>
      <c r="AB172" s="132"/>
      <c r="AC172" s="132"/>
      <c r="AD172" s="132"/>
      <c r="AE172" s="132"/>
    </row>
    <row r="173" spans="2:31" s="10" customFormat="1" ht="11">
      <c r="B173" s="132"/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  <c r="AA173" s="132"/>
      <c r="AB173" s="132"/>
      <c r="AC173" s="132"/>
      <c r="AD173" s="132"/>
      <c r="AE173" s="132"/>
    </row>
    <row r="174" spans="2:31" s="10" customFormat="1" ht="11">
      <c r="B174" s="132"/>
      <c r="C174" s="132"/>
      <c r="D174" s="132"/>
      <c r="E174" s="132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  <c r="AA174" s="132"/>
      <c r="AB174" s="132"/>
      <c r="AC174" s="132"/>
      <c r="AD174" s="132"/>
      <c r="AE174" s="132"/>
    </row>
    <row r="175" spans="2:31" s="10" customFormat="1" ht="11">
      <c r="B175" s="132"/>
      <c r="C175" s="132"/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  <c r="AA175" s="132"/>
      <c r="AB175" s="132"/>
      <c r="AC175" s="132"/>
      <c r="AD175" s="132"/>
      <c r="AE175" s="132"/>
    </row>
    <row r="176" spans="2:31" s="10" customFormat="1" ht="11">
      <c r="B176" s="132"/>
      <c r="C176" s="132"/>
      <c r="D176" s="132"/>
      <c r="E176" s="132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  <c r="AA176" s="132"/>
      <c r="AB176" s="132"/>
      <c r="AC176" s="132"/>
      <c r="AD176" s="132"/>
      <c r="AE176" s="132"/>
    </row>
    <row r="177" spans="2:31" s="10" customFormat="1" ht="11">
      <c r="B177" s="132"/>
      <c r="C177" s="132"/>
      <c r="D177" s="132"/>
      <c r="E177" s="132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  <c r="W177" s="132"/>
      <c r="X177" s="132"/>
      <c r="Y177" s="132"/>
      <c r="Z177" s="132"/>
      <c r="AA177" s="132"/>
      <c r="AB177" s="132"/>
      <c r="AC177" s="132"/>
      <c r="AD177" s="132"/>
      <c r="AE177" s="132"/>
    </row>
    <row r="178" spans="2:31" s="10" customFormat="1" ht="11">
      <c r="B178" s="132"/>
      <c r="C178" s="132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  <c r="AA178" s="132"/>
      <c r="AB178" s="132"/>
      <c r="AC178" s="132"/>
      <c r="AD178" s="132"/>
      <c r="AE178" s="132"/>
    </row>
    <row r="179" spans="2:31" s="10" customFormat="1" ht="11">
      <c r="B179" s="132"/>
      <c r="C179" s="132"/>
      <c r="D179" s="132"/>
      <c r="E179" s="132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  <c r="W179" s="132"/>
      <c r="X179" s="132"/>
      <c r="Y179" s="132"/>
      <c r="Z179" s="132"/>
      <c r="AA179" s="132"/>
      <c r="AB179" s="132"/>
      <c r="AC179" s="132"/>
      <c r="AD179" s="132"/>
      <c r="AE179" s="132"/>
    </row>
    <row r="180" spans="2:31" s="10" customFormat="1" ht="11"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2"/>
      <c r="AD180" s="132"/>
      <c r="AE180" s="132"/>
    </row>
    <row r="181" spans="2:31" s="10" customFormat="1" ht="11">
      <c r="B181" s="132"/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  <c r="AA181" s="132"/>
      <c r="AB181" s="132"/>
      <c r="AC181" s="132"/>
      <c r="AD181" s="132"/>
      <c r="AE181" s="132"/>
    </row>
    <row r="182" spans="2:31" s="10" customFormat="1" ht="11">
      <c r="B182" s="132"/>
      <c r="C182" s="132"/>
      <c r="D182" s="132"/>
      <c r="E182" s="132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  <c r="X182" s="132"/>
      <c r="Y182" s="132"/>
      <c r="Z182" s="132"/>
      <c r="AA182" s="132"/>
      <c r="AB182" s="132"/>
      <c r="AC182" s="132"/>
      <c r="AD182" s="132"/>
      <c r="AE182" s="132"/>
    </row>
    <row r="183" spans="2:31" s="10" customFormat="1" ht="11">
      <c r="B183" s="132"/>
      <c r="C183" s="132"/>
      <c r="D183" s="132"/>
      <c r="E183" s="132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132"/>
      <c r="Z183" s="132"/>
      <c r="AA183" s="132"/>
      <c r="AB183" s="132"/>
      <c r="AC183" s="132"/>
      <c r="AD183" s="132"/>
      <c r="AE183" s="132"/>
    </row>
    <row r="184" spans="2:31" s="10" customFormat="1" ht="11">
      <c r="B184" s="132"/>
      <c r="C184" s="132"/>
      <c r="D184" s="132"/>
      <c r="E184" s="132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  <c r="AA184" s="132"/>
      <c r="AB184" s="132"/>
      <c r="AC184" s="132"/>
      <c r="AD184" s="132"/>
      <c r="AE184" s="132"/>
    </row>
    <row r="185" spans="2:31" s="10" customFormat="1" ht="11">
      <c r="B185" s="132"/>
      <c r="C185" s="132"/>
      <c r="D185" s="132"/>
      <c r="E185" s="132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  <c r="X185" s="132"/>
      <c r="Y185" s="132"/>
      <c r="Z185" s="132"/>
      <c r="AA185" s="132"/>
      <c r="AB185" s="132"/>
      <c r="AC185" s="132"/>
      <c r="AD185" s="132"/>
      <c r="AE185" s="132"/>
    </row>
    <row r="186" spans="2:31" s="10" customFormat="1" ht="11">
      <c r="B186" s="132"/>
      <c r="C186" s="132"/>
      <c r="D186" s="132"/>
      <c r="E186" s="132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132"/>
      <c r="Z186" s="132"/>
      <c r="AA186" s="132"/>
      <c r="AB186" s="132"/>
      <c r="AC186" s="132"/>
      <c r="AD186" s="132"/>
      <c r="AE186" s="132"/>
    </row>
    <row r="187" spans="2:31" s="10" customFormat="1" ht="11">
      <c r="B187" s="132"/>
      <c r="C187" s="132"/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  <c r="X187" s="132"/>
      <c r="Y187" s="132"/>
      <c r="Z187" s="132"/>
      <c r="AA187" s="132"/>
      <c r="AB187" s="132"/>
      <c r="AC187" s="132"/>
      <c r="AD187" s="132"/>
      <c r="AE187" s="132"/>
    </row>
    <row r="188" spans="2:31" s="10" customFormat="1" ht="11">
      <c r="B188" s="132"/>
      <c r="C188" s="132"/>
      <c r="D188" s="132"/>
      <c r="E188" s="132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  <c r="W188" s="132"/>
      <c r="X188" s="132"/>
      <c r="Y188" s="132"/>
      <c r="Z188" s="132"/>
      <c r="AA188" s="132"/>
      <c r="AB188" s="132"/>
      <c r="AC188" s="132"/>
      <c r="AD188" s="132"/>
      <c r="AE188" s="132"/>
    </row>
    <row r="189" spans="2:31" s="10" customFormat="1" ht="11">
      <c r="B189" s="132"/>
      <c r="C189" s="132"/>
      <c r="D189" s="132"/>
      <c r="E189" s="132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  <c r="Z189" s="132"/>
      <c r="AA189" s="132"/>
      <c r="AB189" s="132"/>
      <c r="AC189" s="132"/>
      <c r="AD189" s="132"/>
      <c r="AE189" s="132"/>
    </row>
    <row r="190" spans="2:31" s="10" customFormat="1" ht="11">
      <c r="B190" s="132"/>
      <c r="C190" s="132"/>
      <c r="D190" s="132"/>
      <c r="E190" s="132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  <c r="AA190" s="132"/>
      <c r="AB190" s="132"/>
      <c r="AC190" s="132"/>
      <c r="AD190" s="132"/>
      <c r="AE190" s="132"/>
    </row>
    <row r="191" spans="2:31" s="10" customFormat="1" ht="11">
      <c r="B191" s="132"/>
      <c r="C191" s="132"/>
      <c r="D191" s="132"/>
      <c r="E191" s="132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132"/>
      <c r="AD191" s="132"/>
      <c r="AE191" s="132"/>
    </row>
    <row r="192" spans="2:31" s="10" customFormat="1" ht="11">
      <c r="B192" s="132"/>
      <c r="C192" s="132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  <c r="AA192" s="132"/>
      <c r="AB192" s="132"/>
      <c r="AC192" s="132"/>
      <c r="AD192" s="132"/>
      <c r="AE192" s="132"/>
    </row>
    <row r="193" spans="2:31" s="10" customFormat="1" ht="11">
      <c r="B193" s="132"/>
      <c r="C193" s="132"/>
      <c r="D193" s="132"/>
      <c r="E193" s="132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  <c r="AA193" s="132"/>
      <c r="AB193" s="132"/>
      <c r="AC193" s="132"/>
      <c r="AD193" s="132"/>
      <c r="AE193" s="132"/>
    </row>
    <row r="194" spans="2:31" s="10" customFormat="1" ht="11">
      <c r="B194" s="132"/>
      <c r="C194" s="132"/>
      <c r="D194" s="132"/>
      <c r="E194" s="132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  <c r="AA194" s="132"/>
      <c r="AB194" s="132"/>
      <c r="AC194" s="132"/>
      <c r="AD194" s="132"/>
      <c r="AE194" s="132"/>
    </row>
    <row r="195" spans="2:31" s="10" customFormat="1" ht="11">
      <c r="B195" s="132"/>
      <c r="C195" s="132"/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  <c r="AA195" s="132"/>
      <c r="AB195" s="132"/>
      <c r="AC195" s="132"/>
      <c r="AD195" s="132"/>
      <c r="AE195" s="132"/>
    </row>
    <row r="196" spans="2:31" s="10" customFormat="1" ht="11">
      <c r="B196" s="132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  <c r="AA196" s="132"/>
      <c r="AB196" s="132"/>
      <c r="AC196" s="132"/>
      <c r="AD196" s="132"/>
      <c r="AE196" s="132"/>
    </row>
    <row r="197" spans="2:31" s="10" customFormat="1" ht="11">
      <c r="B197" s="132"/>
      <c r="C197" s="132"/>
      <c r="D197" s="132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132"/>
      <c r="AD197" s="132"/>
      <c r="AE197" s="132"/>
    </row>
    <row r="198" spans="2:31" s="10" customFormat="1" ht="11">
      <c r="B198" s="132"/>
      <c r="C198" s="132"/>
      <c r="D198" s="132"/>
      <c r="E198" s="132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2"/>
      <c r="AB198" s="132"/>
      <c r="AC198" s="132"/>
      <c r="AD198" s="132"/>
      <c r="AE198" s="132"/>
    </row>
    <row r="199" spans="2:31" s="10" customFormat="1" ht="11">
      <c r="B199" s="132"/>
      <c r="C199" s="132"/>
      <c r="D199" s="132"/>
      <c r="E199" s="132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2"/>
      <c r="AB199" s="132"/>
      <c r="AC199" s="132"/>
      <c r="AD199" s="132"/>
      <c r="AE199" s="132"/>
    </row>
    <row r="200" spans="2:31" s="10" customFormat="1" ht="11">
      <c r="B200" s="132"/>
      <c r="C200" s="132"/>
      <c r="D200" s="132"/>
      <c r="E200" s="132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132"/>
      <c r="AC200" s="132"/>
      <c r="AD200" s="132"/>
      <c r="AE200" s="132"/>
    </row>
    <row r="201" spans="2:31" s="10" customFormat="1" ht="11">
      <c r="B201" s="132"/>
      <c r="C201" s="132"/>
      <c r="D201" s="132"/>
      <c r="E201" s="132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132"/>
      <c r="AD201" s="132"/>
      <c r="AE201" s="132"/>
    </row>
    <row r="202" spans="2:31" s="10" customFormat="1" ht="11">
      <c r="B202" s="132"/>
      <c r="C202" s="132"/>
      <c r="D202" s="132"/>
      <c r="E202" s="132"/>
      <c r="F202" s="132"/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132"/>
      <c r="AD202" s="132"/>
      <c r="AE202" s="132"/>
    </row>
    <row r="203" spans="2:31" s="10" customFormat="1" ht="11">
      <c r="B203" s="132"/>
      <c r="C203" s="132"/>
      <c r="D203" s="132"/>
      <c r="E203" s="132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  <c r="AA203" s="132"/>
      <c r="AB203" s="132"/>
      <c r="AC203" s="132"/>
      <c r="AD203" s="132"/>
      <c r="AE203" s="132"/>
    </row>
    <row r="204" spans="2:31" s="10" customFormat="1" ht="11">
      <c r="B204" s="132"/>
      <c r="C204" s="132"/>
      <c r="D204" s="132"/>
      <c r="E204" s="132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  <c r="AA204" s="132"/>
      <c r="AB204" s="132"/>
      <c r="AC204" s="132"/>
      <c r="AD204" s="132"/>
      <c r="AE204" s="132"/>
    </row>
    <row r="205" spans="2:31" s="10" customFormat="1" ht="11"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  <c r="AA205" s="132"/>
      <c r="AB205" s="132"/>
      <c r="AC205" s="132"/>
      <c r="AD205" s="132"/>
      <c r="AE205" s="132"/>
    </row>
    <row r="206" spans="2:31" s="10" customFormat="1" ht="11">
      <c r="B206" s="132"/>
      <c r="C206" s="132"/>
      <c r="D206" s="132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132"/>
      <c r="AD206" s="132"/>
      <c r="AE206" s="132"/>
    </row>
    <row r="207" spans="2:31" s="10" customFormat="1" ht="11">
      <c r="B207" s="132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132"/>
      <c r="AC207" s="132"/>
      <c r="AD207" s="132"/>
      <c r="AE207" s="132"/>
    </row>
    <row r="208" spans="2:31" s="10" customFormat="1" ht="11">
      <c r="B208" s="132"/>
      <c r="C208" s="132"/>
      <c r="D208" s="132"/>
      <c r="E208" s="132"/>
      <c r="F208" s="132"/>
      <c r="G208" s="132"/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132"/>
      <c r="AD208" s="132"/>
      <c r="AE208" s="132"/>
    </row>
    <row r="209" spans="2:3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2:3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2:3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2:3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2:3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2:3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2:3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2:3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2:3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2:3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2:3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2:3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2:3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2:3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2:3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2:3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2:3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2:3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2:3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2:3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2:3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2:3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2:3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2:3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2:3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2:3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2:3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2:3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2:3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2:3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2:3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2:3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2:3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2:3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2:3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2:3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2:3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2:3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2:3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2:3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2:3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2:3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2:3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2:3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2:3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2:3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2:3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2:3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2:3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2:3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2:3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2:3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2:3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2:3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2:3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2:3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2:3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2:3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2:3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2:3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2:3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2:3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2:3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2:3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2:3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2:3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2:3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2:3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2:3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2:3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2:3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2:3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2:3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2:3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2:3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2:3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</sheetData>
  <sheetProtection algorithmName="SHA-512" hashValue="1BaFRE7lzDv/n4wPHg8mHDMSDdoJdDIRJRjQuye9FZDCxz3Teks7VOKTEUW7ohhLAULzvrG03WrWt+7LIrdaLw==" saltValue="aROjtc9sAVB9Gtnsolt9bw==" spinCount="100000" sheet="1" objects="1" scenarios="1" selectLockedCells="1"/>
  <mergeCells count="35">
    <mergeCell ref="I34:L34"/>
    <mergeCell ref="I35:L35"/>
    <mergeCell ref="I36:L36"/>
    <mergeCell ref="I29:L29"/>
    <mergeCell ref="I30:L30"/>
    <mergeCell ref="I31:L31"/>
    <mergeCell ref="I32:L32"/>
    <mergeCell ref="I33:L33"/>
    <mergeCell ref="I24:L24"/>
    <mergeCell ref="I25:L25"/>
    <mergeCell ref="I26:L26"/>
    <mergeCell ref="I27:L27"/>
    <mergeCell ref="I28:L28"/>
    <mergeCell ref="D16:F16"/>
    <mergeCell ref="D17:F17"/>
    <mergeCell ref="D18:F18"/>
    <mergeCell ref="D19:F19"/>
    <mergeCell ref="D20:F20"/>
    <mergeCell ref="D11:F11"/>
    <mergeCell ref="D12:F12"/>
    <mergeCell ref="D13:F13"/>
    <mergeCell ref="D14:F14"/>
    <mergeCell ref="D15:F15"/>
    <mergeCell ref="D9:F9"/>
    <mergeCell ref="D10:F10"/>
    <mergeCell ref="A1:E1"/>
    <mergeCell ref="A2:E2"/>
    <mergeCell ref="A4:C4"/>
    <mergeCell ref="A3:C3"/>
    <mergeCell ref="D3:H3"/>
    <mergeCell ref="K5:L5"/>
    <mergeCell ref="D5:F5"/>
    <mergeCell ref="D6:F6"/>
    <mergeCell ref="D7:F7"/>
    <mergeCell ref="D8:F8"/>
  </mergeCells>
  <phoneticPr fontId="0" type="noConversion"/>
  <pageMargins left="0.63" right="0.75" top="0.38" bottom="0.46" header="0.24" footer="0.22"/>
  <pageSetup paperSize="9" scale="83" orientation="landscape" r:id="rId1"/>
  <headerFooter alignWithMargins="0">
    <oddFooter>&amp;C&amp;F&amp;R&amp;D&amp;T</oddFooter>
  </headerFooter>
  <ignoredErrors>
    <ignoredError sqref="Q7 Q9 Q11 Q13 Q15 Q17 Q1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defaultSize="0" autoFill="0" autoLine="0" autoPict="0" altText="">
                <anchor moveWithCells="1">
                  <from>
                    <xdr:col>21</xdr:col>
                    <xdr:colOff>25400</xdr:colOff>
                    <xdr:row>7</xdr:row>
                    <xdr:rowOff>12700</xdr:rowOff>
                  </from>
                  <to>
                    <xdr:col>21</xdr:col>
                    <xdr:colOff>635000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defaultSize="0" autoFill="0" autoLine="0" autoPict="0" altText="Mittag">
                <anchor moveWithCells="1">
                  <from>
                    <xdr:col>22</xdr:col>
                    <xdr:colOff>63500</xdr:colOff>
                    <xdr:row>7</xdr:row>
                    <xdr:rowOff>0</xdr:rowOff>
                  </from>
                  <to>
                    <xdr:col>22</xdr:col>
                    <xdr:colOff>736600</xdr:colOff>
                    <xdr:row>7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defaultSize="0" autoFill="0" autoLine="0" autoPict="0">
                <anchor moveWithCells="1">
                  <from>
                    <xdr:col>23</xdr:col>
                    <xdr:colOff>12700</xdr:colOff>
                    <xdr:row>6</xdr:row>
                    <xdr:rowOff>165100</xdr:rowOff>
                  </from>
                  <to>
                    <xdr:col>23</xdr:col>
                    <xdr:colOff>711200</xdr:colOff>
                    <xdr:row>7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defaultSize="0" autoFill="0" autoLine="0" autoPict="0">
                <anchor moveWithCells="1">
                  <from>
                    <xdr:col>21</xdr:col>
                    <xdr:colOff>25400</xdr:colOff>
                    <xdr:row>9</xdr:row>
                    <xdr:rowOff>12700</xdr:rowOff>
                  </from>
                  <to>
                    <xdr:col>21</xdr:col>
                    <xdr:colOff>635000</xdr:colOff>
                    <xdr:row>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Check Box 15">
              <controlPr defaultSize="0" autoFill="0" autoLine="0" autoPict="0">
                <anchor moveWithCells="1">
                  <from>
                    <xdr:col>21</xdr:col>
                    <xdr:colOff>25400</xdr:colOff>
                    <xdr:row>11</xdr:row>
                    <xdr:rowOff>12700</xdr:rowOff>
                  </from>
                  <to>
                    <xdr:col>21</xdr:col>
                    <xdr:colOff>635000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Check Box 16">
              <controlPr defaultSize="0" autoFill="0" autoLine="0" autoPict="0">
                <anchor moveWithCells="1">
                  <from>
                    <xdr:col>21</xdr:col>
                    <xdr:colOff>25400</xdr:colOff>
                    <xdr:row>13</xdr:row>
                    <xdr:rowOff>12700</xdr:rowOff>
                  </from>
                  <to>
                    <xdr:col>21</xdr:col>
                    <xdr:colOff>635000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Check Box 17">
              <controlPr defaultSize="0" autoFill="0" autoLine="0" autoPict="0">
                <anchor moveWithCells="1">
                  <from>
                    <xdr:col>21</xdr:col>
                    <xdr:colOff>25400</xdr:colOff>
                    <xdr:row>15</xdr:row>
                    <xdr:rowOff>12700</xdr:rowOff>
                  </from>
                  <to>
                    <xdr:col>21</xdr:col>
                    <xdr:colOff>635000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Check Box 18">
              <controlPr defaultSize="0" autoFill="0" autoLine="0" autoPict="0">
                <anchor moveWithCells="1">
                  <from>
                    <xdr:col>21</xdr:col>
                    <xdr:colOff>25400</xdr:colOff>
                    <xdr:row>17</xdr:row>
                    <xdr:rowOff>12700</xdr:rowOff>
                  </from>
                  <to>
                    <xdr:col>21</xdr:col>
                    <xdr:colOff>635000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Check Box 19">
              <controlPr defaultSize="0" autoFill="0" autoLine="0" autoPict="0">
                <anchor moveWithCells="1">
                  <from>
                    <xdr:col>21</xdr:col>
                    <xdr:colOff>25400</xdr:colOff>
                    <xdr:row>19</xdr:row>
                    <xdr:rowOff>12700</xdr:rowOff>
                  </from>
                  <to>
                    <xdr:col>21</xdr:col>
                    <xdr:colOff>635000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Check Box 20">
              <controlPr defaultSize="0" autoFill="0" autoLine="0" autoPict="0" altText="Mittag">
                <anchor moveWithCells="1">
                  <from>
                    <xdr:col>22</xdr:col>
                    <xdr:colOff>63500</xdr:colOff>
                    <xdr:row>9</xdr:row>
                    <xdr:rowOff>0</xdr:rowOff>
                  </from>
                  <to>
                    <xdr:col>22</xdr:col>
                    <xdr:colOff>736600</xdr:colOff>
                    <xdr:row>9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4" name="Check Box 21">
              <controlPr defaultSize="0" autoFill="0" autoLine="0" autoPict="0" altText="Mittag">
                <anchor moveWithCells="1">
                  <from>
                    <xdr:col>22</xdr:col>
                    <xdr:colOff>63500</xdr:colOff>
                    <xdr:row>11</xdr:row>
                    <xdr:rowOff>0</xdr:rowOff>
                  </from>
                  <to>
                    <xdr:col>22</xdr:col>
                    <xdr:colOff>736600</xdr:colOff>
                    <xdr:row>11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5" name="Check Box 22">
              <controlPr defaultSize="0" autoFill="0" autoLine="0" autoPict="0" altText="Mittag">
                <anchor moveWithCells="1">
                  <from>
                    <xdr:col>22</xdr:col>
                    <xdr:colOff>63500</xdr:colOff>
                    <xdr:row>13</xdr:row>
                    <xdr:rowOff>0</xdr:rowOff>
                  </from>
                  <to>
                    <xdr:col>22</xdr:col>
                    <xdr:colOff>736600</xdr:colOff>
                    <xdr:row>13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 altText="Mittag">
                <anchor moveWithCells="1">
                  <from>
                    <xdr:col>22</xdr:col>
                    <xdr:colOff>63500</xdr:colOff>
                    <xdr:row>15</xdr:row>
                    <xdr:rowOff>0</xdr:rowOff>
                  </from>
                  <to>
                    <xdr:col>22</xdr:col>
                    <xdr:colOff>736600</xdr:colOff>
                    <xdr:row>15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7" name="Check Box 24">
              <controlPr defaultSize="0" autoFill="0" autoLine="0" autoPict="0" altText="Mittag">
                <anchor moveWithCells="1">
                  <from>
                    <xdr:col>22</xdr:col>
                    <xdr:colOff>63500</xdr:colOff>
                    <xdr:row>17</xdr:row>
                    <xdr:rowOff>0</xdr:rowOff>
                  </from>
                  <to>
                    <xdr:col>22</xdr:col>
                    <xdr:colOff>736600</xdr:colOff>
                    <xdr:row>17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8" name="Check Box 25">
              <controlPr defaultSize="0" autoFill="0" autoLine="0" autoPict="0" altText="Mittag">
                <anchor moveWithCells="1">
                  <from>
                    <xdr:col>22</xdr:col>
                    <xdr:colOff>63500</xdr:colOff>
                    <xdr:row>19</xdr:row>
                    <xdr:rowOff>0</xdr:rowOff>
                  </from>
                  <to>
                    <xdr:col>22</xdr:col>
                    <xdr:colOff>736600</xdr:colOff>
                    <xdr:row>19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9" name="Check Box 26">
              <controlPr defaultSize="0" autoFill="0" autoLine="0" autoPict="0">
                <anchor moveWithCells="1">
                  <from>
                    <xdr:col>23</xdr:col>
                    <xdr:colOff>12700</xdr:colOff>
                    <xdr:row>8</xdr:row>
                    <xdr:rowOff>165100</xdr:rowOff>
                  </from>
                  <to>
                    <xdr:col>23</xdr:col>
                    <xdr:colOff>711200</xdr:colOff>
                    <xdr:row>9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0" name="Check Box 27">
              <controlPr defaultSize="0" autoFill="0" autoLine="0" autoPict="0">
                <anchor moveWithCells="1">
                  <from>
                    <xdr:col>23</xdr:col>
                    <xdr:colOff>12700</xdr:colOff>
                    <xdr:row>10</xdr:row>
                    <xdr:rowOff>165100</xdr:rowOff>
                  </from>
                  <to>
                    <xdr:col>23</xdr:col>
                    <xdr:colOff>711200</xdr:colOff>
                    <xdr:row>11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1" name="Check Box 28">
              <controlPr defaultSize="0" autoFill="0" autoLine="0" autoPict="0">
                <anchor moveWithCells="1">
                  <from>
                    <xdr:col>23</xdr:col>
                    <xdr:colOff>12700</xdr:colOff>
                    <xdr:row>12</xdr:row>
                    <xdr:rowOff>165100</xdr:rowOff>
                  </from>
                  <to>
                    <xdr:col>23</xdr:col>
                    <xdr:colOff>711200</xdr:colOff>
                    <xdr:row>13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2" name="Check Box 29">
              <controlPr defaultSize="0" autoFill="0" autoLine="0" autoPict="0">
                <anchor moveWithCells="1">
                  <from>
                    <xdr:col>23</xdr:col>
                    <xdr:colOff>12700</xdr:colOff>
                    <xdr:row>14</xdr:row>
                    <xdr:rowOff>165100</xdr:rowOff>
                  </from>
                  <to>
                    <xdr:col>23</xdr:col>
                    <xdr:colOff>711200</xdr:colOff>
                    <xdr:row>15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3" name="Check Box 30">
              <controlPr defaultSize="0" autoFill="0" autoLine="0" autoPict="0">
                <anchor moveWithCells="1">
                  <from>
                    <xdr:col>23</xdr:col>
                    <xdr:colOff>12700</xdr:colOff>
                    <xdr:row>16</xdr:row>
                    <xdr:rowOff>165100</xdr:rowOff>
                  </from>
                  <to>
                    <xdr:col>23</xdr:col>
                    <xdr:colOff>711200</xdr:colOff>
                    <xdr:row>17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4" name="Check Box 31">
              <controlPr defaultSize="0" autoFill="0" autoLine="0" autoPict="0">
                <anchor moveWithCells="1">
                  <from>
                    <xdr:col>23</xdr:col>
                    <xdr:colOff>12700</xdr:colOff>
                    <xdr:row>18</xdr:row>
                    <xdr:rowOff>165100</xdr:rowOff>
                  </from>
                  <to>
                    <xdr:col>23</xdr:col>
                    <xdr:colOff>711200</xdr:colOff>
                    <xdr:row>19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5" name="Check Box 34">
              <controlPr defaultSize="0" autoFill="0" autoLine="0" autoPict="0">
                <anchor moveWithCells="1">
                  <from>
                    <xdr:col>23</xdr:col>
                    <xdr:colOff>12700</xdr:colOff>
                    <xdr:row>8</xdr:row>
                    <xdr:rowOff>165100</xdr:rowOff>
                  </from>
                  <to>
                    <xdr:col>23</xdr:col>
                    <xdr:colOff>711200</xdr:colOff>
                    <xdr:row>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6" name="Check Box 36">
              <controlPr defaultSize="0" autoFill="0" autoLine="0" autoPict="0">
                <anchor moveWithCells="1">
                  <from>
                    <xdr:col>23</xdr:col>
                    <xdr:colOff>12700</xdr:colOff>
                    <xdr:row>10</xdr:row>
                    <xdr:rowOff>165100</xdr:rowOff>
                  </from>
                  <to>
                    <xdr:col>23</xdr:col>
                    <xdr:colOff>711200</xdr:colOff>
                    <xdr:row>11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7" name="Check Box 38">
              <controlPr defaultSize="0" autoFill="0" autoLine="0" autoPict="0">
                <anchor moveWithCells="1">
                  <from>
                    <xdr:col>23</xdr:col>
                    <xdr:colOff>12700</xdr:colOff>
                    <xdr:row>12</xdr:row>
                    <xdr:rowOff>165100</xdr:rowOff>
                  </from>
                  <to>
                    <xdr:col>23</xdr:col>
                    <xdr:colOff>711200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8" name="Check Box 40">
              <controlPr defaultSize="0" autoFill="0" autoLine="0" autoPict="0">
                <anchor moveWithCells="1">
                  <from>
                    <xdr:col>23</xdr:col>
                    <xdr:colOff>12700</xdr:colOff>
                    <xdr:row>14</xdr:row>
                    <xdr:rowOff>165100</xdr:rowOff>
                  </from>
                  <to>
                    <xdr:col>23</xdr:col>
                    <xdr:colOff>711200</xdr:colOff>
                    <xdr:row>15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9" name="Check Box 42">
              <controlPr defaultSize="0" autoFill="0" autoLine="0" autoPict="0">
                <anchor moveWithCells="1">
                  <from>
                    <xdr:col>23</xdr:col>
                    <xdr:colOff>12700</xdr:colOff>
                    <xdr:row>16</xdr:row>
                    <xdr:rowOff>165100</xdr:rowOff>
                  </from>
                  <to>
                    <xdr:col>23</xdr:col>
                    <xdr:colOff>711200</xdr:colOff>
                    <xdr:row>17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0" name="Check Box 44">
              <controlPr defaultSize="0" autoFill="0" autoLine="0" autoPict="0">
                <anchor moveWithCells="1">
                  <from>
                    <xdr:col>23</xdr:col>
                    <xdr:colOff>12700</xdr:colOff>
                    <xdr:row>18</xdr:row>
                    <xdr:rowOff>165100</xdr:rowOff>
                  </from>
                  <to>
                    <xdr:col>23</xdr:col>
                    <xdr:colOff>711200</xdr:colOff>
                    <xdr:row>19</xdr:row>
                    <xdr:rowOff>165100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VMA!$A$2:$A$237</xm:f>
          </x14:formula1>
          <xm:sqref>V19 V7 V9 V11 V13 V15 V17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7"/>
  <sheetViews>
    <sheetView zoomScale="140" zoomScaleNormal="140" workbookViewId="0">
      <selection activeCell="B2" sqref="B2"/>
    </sheetView>
  </sheetViews>
  <sheetFormatPr baseColWidth="10" defaultColWidth="10.83203125" defaultRowHeight="13"/>
  <cols>
    <col min="1" max="1" width="35" style="148" bestFit="1" customWidth="1"/>
    <col min="2" max="2" width="28.33203125" style="148" bestFit="1" customWidth="1"/>
    <col min="3" max="3" width="36.1640625" style="148" bestFit="1" customWidth="1"/>
    <col min="4" max="4" width="34.5" style="148" bestFit="1" customWidth="1"/>
    <col min="5" max="16384" width="10.83203125" style="148"/>
  </cols>
  <sheetData>
    <row r="1" spans="1:4" s="89" customFormat="1">
      <c r="A1" s="136" t="s">
        <v>63</v>
      </c>
      <c r="B1" s="136" t="s">
        <v>60</v>
      </c>
      <c r="C1" s="136" t="s">
        <v>153</v>
      </c>
      <c r="D1" s="136" t="s">
        <v>61</v>
      </c>
    </row>
    <row r="2" spans="1:4" ht="14">
      <c r="A2" s="146" t="s">
        <v>157</v>
      </c>
      <c r="B2" s="146">
        <v>30</v>
      </c>
      <c r="C2" s="146">
        <v>20</v>
      </c>
      <c r="D2" s="146">
        <v>95</v>
      </c>
    </row>
    <row r="3" spans="1:4" ht="14">
      <c r="A3" s="146" t="s">
        <v>158</v>
      </c>
      <c r="B3" s="149">
        <v>41</v>
      </c>
      <c r="C3" s="149">
        <v>28</v>
      </c>
      <c r="D3" s="149">
        <v>125</v>
      </c>
    </row>
    <row r="4" spans="1:4" ht="14">
      <c r="A4" s="146" t="s">
        <v>159</v>
      </c>
      <c r="B4" s="146">
        <v>27</v>
      </c>
      <c r="C4" s="146">
        <v>18</v>
      </c>
      <c r="D4" s="146">
        <v>86</v>
      </c>
    </row>
    <row r="5" spans="1:4" ht="14">
      <c r="A5" s="146" t="s">
        <v>160</v>
      </c>
      <c r="B5" s="146">
        <v>36</v>
      </c>
      <c r="C5" s="146">
        <v>24</v>
      </c>
      <c r="D5" s="146">
        <v>166</v>
      </c>
    </row>
    <row r="6" spans="1:4" ht="14">
      <c r="A6" s="146" t="s">
        <v>161</v>
      </c>
      <c r="B6" s="146">
        <v>29</v>
      </c>
      <c r="C6" s="146">
        <v>20</v>
      </c>
      <c r="D6" s="146">
        <v>113</v>
      </c>
    </row>
    <row r="7" spans="1:4" ht="14">
      <c r="A7" s="146" t="s">
        <v>162</v>
      </c>
      <c r="B7" s="146">
        <v>51</v>
      </c>
      <c r="C7" s="146">
        <v>34</v>
      </c>
      <c r="D7" s="146">
        <v>173</v>
      </c>
    </row>
    <row r="8" spans="1:4" ht="14">
      <c r="A8" s="146" t="s">
        <v>163</v>
      </c>
      <c r="B8" s="146">
        <v>34</v>
      </c>
      <c r="C8" s="146">
        <v>23</v>
      </c>
      <c r="D8" s="146">
        <v>45</v>
      </c>
    </row>
    <row r="9" spans="1:4" ht="14">
      <c r="A9" s="146" t="s">
        <v>164</v>
      </c>
      <c r="B9" s="146">
        <v>77</v>
      </c>
      <c r="C9" s="146">
        <v>52</v>
      </c>
      <c r="D9" s="146">
        <v>265</v>
      </c>
    </row>
    <row r="10" spans="1:4" ht="14">
      <c r="A10" s="146" t="s">
        <v>165</v>
      </c>
      <c r="B10" s="146">
        <v>45</v>
      </c>
      <c r="C10" s="146">
        <v>30</v>
      </c>
      <c r="D10" s="146">
        <v>177</v>
      </c>
    </row>
    <row r="11" spans="1:4" ht="14">
      <c r="A11" s="146" t="s">
        <v>166</v>
      </c>
      <c r="B11" s="146">
        <v>34</v>
      </c>
      <c r="C11" s="146">
        <v>23</v>
      </c>
      <c r="D11" s="146">
        <v>144</v>
      </c>
    </row>
    <row r="12" spans="1:4" ht="14">
      <c r="A12" s="146" t="s">
        <v>167</v>
      </c>
      <c r="B12" s="146">
        <v>23</v>
      </c>
      <c r="C12" s="146">
        <v>16</v>
      </c>
      <c r="D12" s="146">
        <v>63</v>
      </c>
    </row>
    <row r="13" spans="1:4" ht="14">
      <c r="A13" s="146" t="s">
        <v>168</v>
      </c>
      <c r="B13" s="146">
        <v>30</v>
      </c>
      <c r="C13" s="146">
        <v>20</v>
      </c>
      <c r="D13" s="146">
        <v>72</v>
      </c>
    </row>
    <row r="14" spans="1:4" ht="14">
      <c r="A14" s="146" t="s">
        <v>169</v>
      </c>
      <c r="B14" s="149">
        <v>51</v>
      </c>
      <c r="C14" s="149">
        <v>34</v>
      </c>
      <c r="D14" s="146">
        <v>158</v>
      </c>
    </row>
    <row r="15" spans="1:4" ht="14">
      <c r="A15" s="146" t="s">
        <v>170</v>
      </c>
      <c r="B15" s="149">
        <v>68</v>
      </c>
      <c r="C15" s="149">
        <v>45</v>
      </c>
      <c r="D15" s="149">
        <v>184</v>
      </c>
    </row>
    <row r="16" spans="1:4" ht="14">
      <c r="A16" s="146" t="s">
        <v>62</v>
      </c>
      <c r="B16" s="149">
        <v>51</v>
      </c>
      <c r="C16" s="149">
        <v>34</v>
      </c>
      <c r="D16" s="149">
        <v>158</v>
      </c>
    </row>
    <row r="17" spans="1:4" ht="14">
      <c r="A17" s="146" t="s">
        <v>171</v>
      </c>
      <c r="B17" s="146">
        <v>45</v>
      </c>
      <c r="C17" s="146">
        <v>30</v>
      </c>
      <c r="D17" s="146">
        <v>180</v>
      </c>
    </row>
    <row r="18" spans="1:4" ht="14">
      <c r="A18" s="146" t="s">
        <v>172</v>
      </c>
      <c r="B18" s="146">
        <v>30</v>
      </c>
      <c r="C18" s="146">
        <v>20</v>
      </c>
      <c r="D18" s="146">
        <v>111</v>
      </c>
    </row>
    <row r="19" spans="1:4" ht="14">
      <c r="A19" s="146" t="s">
        <v>173</v>
      </c>
      <c r="B19" s="146">
        <v>52</v>
      </c>
      <c r="C19" s="146">
        <v>35</v>
      </c>
      <c r="D19" s="146">
        <v>165</v>
      </c>
    </row>
    <row r="20" spans="1:4" ht="14">
      <c r="A20" s="146" t="s">
        <v>174</v>
      </c>
      <c r="B20" s="149">
        <v>42</v>
      </c>
      <c r="C20" s="146">
        <v>28</v>
      </c>
      <c r="D20" s="146">
        <v>135</v>
      </c>
    </row>
    <row r="21" spans="1:4" ht="14">
      <c r="A21" s="146" t="s">
        <v>175</v>
      </c>
      <c r="B21" s="146">
        <v>40</v>
      </c>
      <c r="C21" s="146">
        <v>27</v>
      </c>
      <c r="D21" s="146">
        <v>101</v>
      </c>
    </row>
    <row r="22" spans="1:4" ht="14">
      <c r="A22" s="146" t="s">
        <v>176</v>
      </c>
      <c r="B22" s="146">
        <v>30</v>
      </c>
      <c r="C22" s="146">
        <v>20</v>
      </c>
      <c r="D22" s="146">
        <v>93</v>
      </c>
    </row>
    <row r="23" spans="1:4" ht="14">
      <c r="A23" s="146" t="s">
        <v>177</v>
      </c>
      <c r="B23" s="146">
        <v>18</v>
      </c>
      <c r="C23" s="146">
        <v>12</v>
      </c>
      <c r="D23" s="146">
        <v>73</v>
      </c>
    </row>
    <row r="24" spans="1:4" ht="14">
      <c r="A24" s="146" t="s">
        <v>178</v>
      </c>
      <c r="B24" s="146">
        <v>40</v>
      </c>
      <c r="C24" s="146">
        <v>27</v>
      </c>
      <c r="D24" s="146">
        <v>102</v>
      </c>
    </row>
    <row r="25" spans="1:4" ht="14">
      <c r="A25" s="146" t="s">
        <v>64</v>
      </c>
      <c r="B25" s="149">
        <v>57</v>
      </c>
      <c r="C25" s="149">
        <v>38</v>
      </c>
      <c r="D25" s="149">
        <v>127</v>
      </c>
    </row>
    <row r="26" spans="1:4" ht="14">
      <c r="A26" s="146" t="s">
        <v>65</v>
      </c>
      <c r="B26" s="149">
        <v>57</v>
      </c>
      <c r="C26" s="149">
        <v>38</v>
      </c>
      <c r="D26" s="146">
        <v>145</v>
      </c>
    </row>
    <row r="27" spans="1:4" ht="14">
      <c r="A27" s="146" t="s">
        <v>66</v>
      </c>
      <c r="B27" s="146">
        <v>53</v>
      </c>
      <c r="C27" s="146">
        <v>36</v>
      </c>
      <c r="D27" s="149">
        <v>132</v>
      </c>
    </row>
    <row r="28" spans="1:4" ht="14">
      <c r="A28" s="146" t="s">
        <v>67</v>
      </c>
      <c r="B28" s="149">
        <v>51</v>
      </c>
      <c r="C28" s="149">
        <v>34</v>
      </c>
      <c r="D28" s="149">
        <v>84</v>
      </c>
    </row>
    <row r="29" spans="1:4" ht="14">
      <c r="A29" s="146" t="s">
        <v>179</v>
      </c>
      <c r="B29" s="146">
        <v>48</v>
      </c>
      <c r="C29" s="146">
        <v>32</v>
      </c>
      <c r="D29" s="146">
        <v>106</v>
      </c>
    </row>
    <row r="30" spans="1:4" ht="14">
      <c r="A30" s="146" t="s">
        <v>180</v>
      </c>
      <c r="B30" s="146">
        <v>22</v>
      </c>
      <c r="C30" s="146">
        <v>15</v>
      </c>
      <c r="D30" s="146">
        <v>90</v>
      </c>
    </row>
    <row r="31" spans="1:4" ht="14">
      <c r="A31" s="146" t="s">
        <v>181</v>
      </c>
      <c r="B31" s="146">
        <v>44</v>
      </c>
      <c r="C31" s="146">
        <v>29</v>
      </c>
      <c r="D31" s="146">
        <v>84</v>
      </c>
    </row>
    <row r="32" spans="1:4" ht="14">
      <c r="A32" s="146" t="s">
        <v>182</v>
      </c>
      <c r="B32" s="146">
        <v>47</v>
      </c>
      <c r="C32" s="146">
        <v>32</v>
      </c>
      <c r="D32" s="146">
        <v>98</v>
      </c>
    </row>
    <row r="33" spans="1:4" ht="14">
      <c r="A33" s="146" t="s">
        <v>183</v>
      </c>
      <c r="B33" s="149">
        <v>44</v>
      </c>
      <c r="C33" s="149">
        <v>29</v>
      </c>
      <c r="D33" s="149">
        <v>187</v>
      </c>
    </row>
    <row r="34" spans="1:4" ht="14">
      <c r="A34" s="146" t="s">
        <v>68</v>
      </c>
      <c r="B34" s="146">
        <v>35</v>
      </c>
      <c r="C34" s="146">
        <v>24</v>
      </c>
      <c r="D34" s="146">
        <v>105</v>
      </c>
    </row>
    <row r="35" spans="1:4" ht="14">
      <c r="A35" s="146" t="s">
        <v>69</v>
      </c>
      <c r="B35" s="146">
        <v>74</v>
      </c>
      <c r="C35" s="146">
        <v>49</v>
      </c>
      <c r="D35" s="146">
        <v>145</v>
      </c>
    </row>
    <row r="36" spans="1:4" ht="14">
      <c r="A36" s="146" t="s">
        <v>155</v>
      </c>
      <c r="B36" s="146">
        <v>40</v>
      </c>
      <c r="C36" s="146">
        <v>27</v>
      </c>
      <c r="D36" s="146">
        <v>113</v>
      </c>
    </row>
    <row r="37" spans="1:4" ht="14">
      <c r="A37" s="146" t="s">
        <v>70</v>
      </c>
      <c r="B37" s="146">
        <v>46</v>
      </c>
      <c r="C37" s="146">
        <v>31</v>
      </c>
      <c r="D37" s="146">
        <v>142</v>
      </c>
    </row>
    <row r="38" spans="1:4" ht="14">
      <c r="A38" s="146" t="s">
        <v>71</v>
      </c>
      <c r="B38" s="146">
        <v>50</v>
      </c>
      <c r="C38" s="146">
        <v>33</v>
      </c>
      <c r="D38" s="146">
        <v>128</v>
      </c>
    </row>
    <row r="39" spans="1:4" ht="14">
      <c r="A39" s="146" t="s">
        <v>72</v>
      </c>
      <c r="B39" s="146">
        <v>50</v>
      </c>
      <c r="C39" s="146">
        <v>33</v>
      </c>
      <c r="D39" s="146">
        <v>78</v>
      </c>
    </row>
    <row r="40" spans="1:4" ht="14">
      <c r="A40" s="146" t="s">
        <v>73</v>
      </c>
      <c r="B40" s="146">
        <v>47</v>
      </c>
      <c r="C40" s="146">
        <v>32</v>
      </c>
      <c r="D40" s="146">
        <v>93</v>
      </c>
    </row>
    <row r="41" spans="1:4" ht="14">
      <c r="A41" s="147" t="s">
        <v>184</v>
      </c>
      <c r="B41" s="146">
        <v>51</v>
      </c>
      <c r="C41" s="146">
        <v>34</v>
      </c>
      <c r="D41" s="146">
        <v>146</v>
      </c>
    </row>
    <row r="42" spans="1:4" ht="14">
      <c r="A42" s="147" t="s">
        <v>185</v>
      </c>
      <c r="B42" s="146">
        <v>58</v>
      </c>
      <c r="C42" s="146">
        <v>39</v>
      </c>
      <c r="D42" s="146">
        <v>143</v>
      </c>
    </row>
    <row r="43" spans="1:4" ht="14">
      <c r="A43" s="147" t="s">
        <v>149</v>
      </c>
      <c r="B43" s="148">
        <v>24</v>
      </c>
      <c r="C43" s="148">
        <v>12</v>
      </c>
      <c r="D43" s="148">
        <v>20</v>
      </c>
    </row>
    <row r="44" spans="1:4" ht="14">
      <c r="A44" s="147" t="s">
        <v>186</v>
      </c>
      <c r="B44" s="146">
        <v>45</v>
      </c>
      <c r="C44" s="146">
        <v>30</v>
      </c>
      <c r="D44" s="146">
        <v>177</v>
      </c>
    </row>
    <row r="45" spans="1:4" ht="14">
      <c r="A45" s="147" t="s">
        <v>187</v>
      </c>
      <c r="B45" s="146">
        <v>45</v>
      </c>
      <c r="C45" s="146">
        <v>30</v>
      </c>
      <c r="D45" s="146">
        <v>147</v>
      </c>
    </row>
    <row r="46" spans="1:4" ht="14">
      <c r="A46" s="147" t="s">
        <v>188</v>
      </c>
      <c r="B46" s="146">
        <v>65</v>
      </c>
      <c r="C46" s="146">
        <v>44</v>
      </c>
      <c r="D46" s="146">
        <v>305</v>
      </c>
    </row>
    <row r="47" spans="1:4" ht="14">
      <c r="A47" s="147" t="s">
        <v>189</v>
      </c>
      <c r="B47" s="146">
        <v>44</v>
      </c>
      <c r="C47" s="146">
        <v>29</v>
      </c>
      <c r="D47" s="146">
        <v>97</v>
      </c>
    </row>
    <row r="48" spans="1:4" ht="14">
      <c r="A48" s="147" t="s">
        <v>74</v>
      </c>
      <c r="B48" s="146">
        <v>44</v>
      </c>
      <c r="C48" s="146">
        <v>29</v>
      </c>
      <c r="D48" s="146">
        <v>119</v>
      </c>
    </row>
    <row r="49" spans="1:4" ht="14">
      <c r="A49" s="147" t="s">
        <v>75</v>
      </c>
      <c r="B49" s="146">
        <v>50</v>
      </c>
      <c r="C49" s="146">
        <v>33</v>
      </c>
      <c r="D49" s="146">
        <v>91</v>
      </c>
    </row>
    <row r="50" spans="1:4" ht="14">
      <c r="A50" s="147" t="s">
        <v>76</v>
      </c>
      <c r="B50" s="146">
        <v>27</v>
      </c>
      <c r="C50" s="146">
        <v>18</v>
      </c>
      <c r="D50" s="146">
        <v>71</v>
      </c>
    </row>
    <row r="51" spans="1:4" ht="14">
      <c r="A51" s="147" t="s">
        <v>77</v>
      </c>
      <c r="B51" s="146">
        <v>34</v>
      </c>
      <c r="C51" s="146">
        <v>23</v>
      </c>
      <c r="D51" s="146">
        <v>69</v>
      </c>
    </row>
    <row r="52" spans="1:4" ht="14">
      <c r="A52" s="147" t="s">
        <v>78</v>
      </c>
      <c r="B52" s="146">
        <v>50</v>
      </c>
      <c r="C52" s="146">
        <v>33</v>
      </c>
      <c r="D52" s="146">
        <v>136</v>
      </c>
    </row>
    <row r="53" spans="1:4" ht="14">
      <c r="A53" s="147" t="s">
        <v>79</v>
      </c>
      <c r="B53" s="146">
        <v>53</v>
      </c>
      <c r="C53" s="146">
        <v>36</v>
      </c>
      <c r="D53" s="146">
        <v>115</v>
      </c>
    </row>
    <row r="54" spans="1:4" ht="14">
      <c r="A54" s="147" t="s">
        <v>80</v>
      </c>
      <c r="B54" s="146">
        <v>46</v>
      </c>
      <c r="C54" s="146">
        <v>31</v>
      </c>
      <c r="D54" s="146">
        <v>101</v>
      </c>
    </row>
    <row r="55" spans="1:4" ht="14">
      <c r="A55" s="147" t="s">
        <v>190</v>
      </c>
      <c r="B55" s="146">
        <v>58</v>
      </c>
      <c r="C55" s="146">
        <v>39</v>
      </c>
      <c r="D55" s="146">
        <v>152</v>
      </c>
    </row>
    <row r="56" spans="1:4" ht="14">
      <c r="A56" s="147" t="s">
        <v>81</v>
      </c>
      <c r="B56" s="146">
        <v>51</v>
      </c>
      <c r="C56" s="146">
        <v>34</v>
      </c>
      <c r="D56" s="146">
        <v>96</v>
      </c>
    </row>
    <row r="57" spans="1:4" ht="14">
      <c r="A57" s="147" t="s">
        <v>82</v>
      </c>
      <c r="B57" s="146">
        <v>44</v>
      </c>
      <c r="C57" s="146">
        <v>29</v>
      </c>
      <c r="D57" s="146">
        <v>115</v>
      </c>
    </row>
    <row r="58" spans="1:4" ht="14">
      <c r="A58" s="147" t="s">
        <v>83</v>
      </c>
      <c r="B58" s="146">
        <v>62</v>
      </c>
      <c r="C58" s="146">
        <v>41</v>
      </c>
      <c r="D58" s="146">
        <v>278</v>
      </c>
    </row>
    <row r="59" spans="1:4" ht="14">
      <c r="A59" s="147" t="s">
        <v>84</v>
      </c>
      <c r="B59" s="146">
        <v>30</v>
      </c>
      <c r="C59" s="146">
        <v>20</v>
      </c>
      <c r="D59" s="146">
        <v>125</v>
      </c>
    </row>
    <row r="60" spans="1:4" ht="14">
      <c r="A60" s="147" t="s">
        <v>85</v>
      </c>
      <c r="B60" s="146">
        <v>35</v>
      </c>
      <c r="C60" s="146">
        <v>24</v>
      </c>
      <c r="D60" s="146">
        <v>88</v>
      </c>
    </row>
    <row r="61" spans="1:4" ht="14">
      <c r="A61" s="147" t="s">
        <v>86</v>
      </c>
      <c r="B61" s="146">
        <v>46</v>
      </c>
      <c r="C61" s="146">
        <v>31</v>
      </c>
      <c r="D61" s="146">
        <v>148</v>
      </c>
    </row>
    <row r="62" spans="1:4" ht="14">
      <c r="A62" s="147" t="s">
        <v>87</v>
      </c>
      <c r="B62" s="146">
        <v>45</v>
      </c>
      <c r="C62" s="146">
        <v>30</v>
      </c>
      <c r="D62" s="146">
        <v>177</v>
      </c>
    </row>
    <row r="63" spans="1:4" ht="14">
      <c r="A63" s="147" t="s">
        <v>88</v>
      </c>
      <c r="B63" s="146">
        <v>46</v>
      </c>
      <c r="C63" s="146">
        <v>31</v>
      </c>
      <c r="D63" s="146">
        <v>132</v>
      </c>
    </row>
    <row r="64" spans="1:4" ht="14">
      <c r="A64" s="147" t="s">
        <v>89</v>
      </c>
      <c r="B64" s="146">
        <v>36</v>
      </c>
      <c r="C64" s="146">
        <v>24</v>
      </c>
      <c r="D64" s="146">
        <v>135</v>
      </c>
    </row>
    <row r="65" spans="1:4" ht="14">
      <c r="A65" s="146" t="s">
        <v>191</v>
      </c>
      <c r="B65" s="146">
        <v>62</v>
      </c>
      <c r="C65" s="146">
        <v>41</v>
      </c>
      <c r="D65" s="146">
        <v>224</v>
      </c>
    </row>
    <row r="66" spans="1:4" ht="14">
      <c r="A66" s="146" t="s">
        <v>90</v>
      </c>
      <c r="B66" s="146">
        <v>45</v>
      </c>
      <c r="C66" s="146">
        <v>30</v>
      </c>
      <c r="D66" s="146">
        <v>115</v>
      </c>
    </row>
    <row r="67" spans="1:4" ht="14">
      <c r="A67" s="147" t="s">
        <v>91</v>
      </c>
      <c r="B67" s="146">
        <v>34</v>
      </c>
      <c r="C67" s="146">
        <v>23</v>
      </c>
      <c r="D67" s="146">
        <v>90</v>
      </c>
    </row>
    <row r="68" spans="1:4" ht="14">
      <c r="A68" s="147" t="s">
        <v>92</v>
      </c>
      <c r="B68" s="146">
        <v>46</v>
      </c>
      <c r="C68" s="146">
        <v>31</v>
      </c>
      <c r="D68" s="146">
        <v>118</v>
      </c>
    </row>
    <row r="69" spans="1:4" ht="14">
      <c r="A69" s="146" t="s">
        <v>93</v>
      </c>
      <c r="B69" s="146">
        <v>24</v>
      </c>
      <c r="C69" s="146">
        <v>16</v>
      </c>
      <c r="D69" s="146">
        <v>86</v>
      </c>
    </row>
    <row r="70" spans="1:4" ht="14">
      <c r="A70" s="146" t="s">
        <v>192</v>
      </c>
      <c r="B70" s="146">
        <v>45</v>
      </c>
      <c r="C70" s="146">
        <v>30</v>
      </c>
      <c r="D70" s="146">
        <v>177</v>
      </c>
    </row>
    <row r="71" spans="1:4" ht="14">
      <c r="A71" s="146" t="s">
        <v>193</v>
      </c>
      <c r="B71" s="149">
        <v>58</v>
      </c>
      <c r="C71" s="149">
        <v>39</v>
      </c>
      <c r="D71" s="149">
        <v>130</v>
      </c>
    </row>
    <row r="72" spans="1:4" ht="14">
      <c r="A72" s="146" t="s">
        <v>194</v>
      </c>
      <c r="B72" s="146">
        <v>48</v>
      </c>
      <c r="C72" s="146">
        <v>32</v>
      </c>
      <c r="D72" s="146">
        <v>101</v>
      </c>
    </row>
    <row r="73" spans="1:4" ht="14">
      <c r="A73" s="146" t="s">
        <v>94</v>
      </c>
      <c r="B73" s="146">
        <v>32</v>
      </c>
      <c r="C73" s="146">
        <v>21</v>
      </c>
      <c r="D73" s="148">
        <v>85</v>
      </c>
    </row>
    <row r="74" spans="1:4" ht="14">
      <c r="A74" s="146" t="s">
        <v>95</v>
      </c>
      <c r="B74" s="146">
        <v>35</v>
      </c>
      <c r="C74" s="146">
        <v>24</v>
      </c>
      <c r="D74" s="148">
        <v>145</v>
      </c>
    </row>
    <row r="75" spans="1:4" ht="14">
      <c r="A75" s="146" t="s">
        <v>96</v>
      </c>
      <c r="B75" s="146">
        <v>50</v>
      </c>
      <c r="C75" s="146">
        <v>33</v>
      </c>
      <c r="D75" s="148">
        <v>146</v>
      </c>
    </row>
    <row r="76" spans="1:4" ht="14">
      <c r="A76" s="146" t="s">
        <v>97</v>
      </c>
      <c r="B76" s="146">
        <v>38</v>
      </c>
      <c r="C76" s="146">
        <v>25</v>
      </c>
      <c r="D76" s="148">
        <v>185</v>
      </c>
    </row>
    <row r="77" spans="1:4" ht="14">
      <c r="A77" s="146" t="s">
        <v>98</v>
      </c>
      <c r="B77" s="146">
        <v>32</v>
      </c>
      <c r="C77" s="146">
        <v>21</v>
      </c>
      <c r="D77" s="148">
        <v>85</v>
      </c>
    </row>
    <row r="78" spans="1:4" ht="14">
      <c r="A78" s="146" t="s">
        <v>195</v>
      </c>
      <c r="B78" s="146">
        <v>38</v>
      </c>
      <c r="C78" s="146">
        <v>25</v>
      </c>
      <c r="D78" s="146">
        <v>130</v>
      </c>
    </row>
    <row r="79" spans="1:4" ht="14">
      <c r="A79" s="146" t="s">
        <v>196</v>
      </c>
      <c r="B79" s="149">
        <v>33</v>
      </c>
      <c r="C79" s="149">
        <v>22</v>
      </c>
      <c r="D79" s="149">
        <v>196</v>
      </c>
    </row>
    <row r="80" spans="1:4" ht="14">
      <c r="A80" s="146" t="s">
        <v>197</v>
      </c>
      <c r="B80" s="146">
        <v>44</v>
      </c>
      <c r="C80" s="146">
        <v>29</v>
      </c>
      <c r="D80" s="146">
        <v>92</v>
      </c>
    </row>
    <row r="81" spans="1:4" ht="14">
      <c r="A81" s="146" t="s">
        <v>198</v>
      </c>
      <c r="B81" s="146">
        <v>47</v>
      </c>
      <c r="C81" s="146">
        <v>32</v>
      </c>
      <c r="D81" s="146">
        <v>108</v>
      </c>
    </row>
    <row r="82" spans="1:4" ht="14">
      <c r="A82" s="146" t="s">
        <v>199</v>
      </c>
      <c r="B82" s="146">
        <v>56</v>
      </c>
      <c r="C82" s="146">
        <v>37</v>
      </c>
      <c r="D82" s="146">
        <v>191</v>
      </c>
    </row>
    <row r="83" spans="1:4" ht="14">
      <c r="A83" s="146" t="s">
        <v>99</v>
      </c>
      <c r="B83" s="146">
        <v>45</v>
      </c>
      <c r="C83" s="146">
        <v>30</v>
      </c>
      <c r="D83" s="148">
        <v>158</v>
      </c>
    </row>
    <row r="84" spans="1:4" ht="14">
      <c r="A84" s="146" t="s">
        <v>100</v>
      </c>
      <c r="B84" s="146">
        <v>40</v>
      </c>
      <c r="C84" s="146">
        <v>27</v>
      </c>
      <c r="D84" s="148">
        <v>135</v>
      </c>
    </row>
    <row r="85" spans="1:4" ht="14">
      <c r="A85" s="146" t="s">
        <v>101</v>
      </c>
      <c r="B85" s="146">
        <v>40</v>
      </c>
      <c r="C85" s="146">
        <v>27</v>
      </c>
      <c r="D85" s="148">
        <v>135</v>
      </c>
    </row>
    <row r="86" spans="1:4" ht="14">
      <c r="A86" s="146" t="s">
        <v>200</v>
      </c>
      <c r="B86" s="146">
        <v>57</v>
      </c>
      <c r="C86" s="146">
        <v>38</v>
      </c>
      <c r="D86" s="148">
        <v>138</v>
      </c>
    </row>
    <row r="87" spans="1:4" ht="14">
      <c r="A87" s="146" t="s">
        <v>102</v>
      </c>
      <c r="B87" s="149">
        <v>66</v>
      </c>
      <c r="C87" s="149">
        <v>44</v>
      </c>
      <c r="D87" s="149">
        <v>233</v>
      </c>
    </row>
    <row r="88" spans="1:4" ht="14">
      <c r="A88" s="146" t="s">
        <v>103</v>
      </c>
      <c r="B88" s="146">
        <v>51</v>
      </c>
      <c r="C88" s="146">
        <v>34</v>
      </c>
      <c r="D88" s="146">
        <v>156</v>
      </c>
    </row>
    <row r="89" spans="1:4" ht="14">
      <c r="A89" s="146" t="s">
        <v>201</v>
      </c>
      <c r="B89" s="146">
        <v>24</v>
      </c>
      <c r="C89" s="146">
        <v>16</v>
      </c>
      <c r="D89" s="146">
        <v>95</v>
      </c>
    </row>
    <row r="90" spans="1:4" ht="14">
      <c r="A90" s="146" t="s">
        <v>202</v>
      </c>
      <c r="B90" s="146">
        <v>46</v>
      </c>
      <c r="C90" s="146">
        <v>31</v>
      </c>
      <c r="D90" s="146">
        <v>126</v>
      </c>
    </row>
    <row r="91" spans="1:4" ht="14">
      <c r="A91" s="146" t="s">
        <v>203</v>
      </c>
      <c r="B91" s="146">
        <v>38</v>
      </c>
      <c r="C91" s="146">
        <v>25</v>
      </c>
      <c r="D91" s="146">
        <v>94</v>
      </c>
    </row>
    <row r="92" spans="1:4" ht="14">
      <c r="A92" s="146" t="s">
        <v>204</v>
      </c>
      <c r="B92" s="146">
        <v>50</v>
      </c>
      <c r="C92" s="146">
        <v>33</v>
      </c>
      <c r="D92" s="146">
        <v>180</v>
      </c>
    </row>
    <row r="93" spans="1:4" ht="14">
      <c r="A93" s="146" t="s">
        <v>104</v>
      </c>
      <c r="B93" s="149">
        <v>47</v>
      </c>
      <c r="C93" s="149">
        <v>32</v>
      </c>
      <c r="D93" s="149">
        <v>142</v>
      </c>
    </row>
    <row r="94" spans="1:4" ht="14">
      <c r="A94" s="146" t="s">
        <v>105</v>
      </c>
      <c r="B94" s="149">
        <v>51</v>
      </c>
      <c r="C94" s="149">
        <v>34</v>
      </c>
      <c r="D94" s="149">
        <v>161</v>
      </c>
    </row>
    <row r="95" spans="1:4" ht="14">
      <c r="A95" s="146" t="s">
        <v>106</v>
      </c>
      <c r="B95" s="149">
        <v>50</v>
      </c>
      <c r="C95" s="149">
        <v>33</v>
      </c>
      <c r="D95" s="149">
        <v>140</v>
      </c>
    </row>
    <row r="96" spans="1:4" ht="14">
      <c r="A96" s="146" t="s">
        <v>107</v>
      </c>
      <c r="B96" s="149">
        <v>47</v>
      </c>
      <c r="C96" s="149">
        <v>32</v>
      </c>
      <c r="D96" s="149">
        <v>134</v>
      </c>
    </row>
    <row r="97" spans="1:4" ht="14">
      <c r="A97" s="146" t="s">
        <v>205</v>
      </c>
      <c r="B97" s="146">
        <v>30</v>
      </c>
      <c r="C97" s="146">
        <v>20</v>
      </c>
      <c r="D97" s="146">
        <v>105</v>
      </c>
    </row>
    <row r="98" spans="1:4" ht="14">
      <c r="A98" s="146" t="s">
        <v>206</v>
      </c>
      <c r="B98" s="146">
        <v>45</v>
      </c>
      <c r="C98" s="146">
        <v>30</v>
      </c>
      <c r="D98" s="146">
        <v>111</v>
      </c>
    </row>
    <row r="99" spans="1:4" ht="14">
      <c r="A99" s="146" t="s">
        <v>207</v>
      </c>
      <c r="B99" s="146">
        <v>56</v>
      </c>
      <c r="C99" s="146">
        <v>37</v>
      </c>
      <c r="D99" s="146">
        <v>170</v>
      </c>
    </row>
    <row r="100" spans="1:4" ht="14">
      <c r="A100" s="146" t="s">
        <v>208</v>
      </c>
      <c r="B100" s="146">
        <v>42</v>
      </c>
      <c r="C100" s="146">
        <v>28</v>
      </c>
      <c r="D100" s="146">
        <v>223</v>
      </c>
    </row>
    <row r="101" spans="1:4" ht="14">
      <c r="A101" s="146" t="s">
        <v>209</v>
      </c>
      <c r="B101" s="146">
        <v>29</v>
      </c>
      <c r="C101" s="146">
        <v>20</v>
      </c>
      <c r="D101" s="146">
        <v>91</v>
      </c>
    </row>
    <row r="102" spans="1:4" ht="14">
      <c r="A102" s="146" t="s">
        <v>210</v>
      </c>
      <c r="B102" s="146">
        <v>41</v>
      </c>
      <c r="C102" s="146">
        <v>28</v>
      </c>
      <c r="D102" s="146">
        <v>126</v>
      </c>
    </row>
    <row r="103" spans="1:4" ht="14">
      <c r="A103" s="146" t="s">
        <v>108</v>
      </c>
      <c r="B103" s="146">
        <v>50</v>
      </c>
      <c r="C103" s="146">
        <v>33</v>
      </c>
      <c r="D103" s="146">
        <v>200</v>
      </c>
    </row>
    <row r="104" spans="1:4" ht="14">
      <c r="A104" s="146" t="s">
        <v>109</v>
      </c>
      <c r="B104" s="146">
        <v>68</v>
      </c>
      <c r="C104" s="146">
        <v>45</v>
      </c>
      <c r="D104" s="146">
        <v>171</v>
      </c>
    </row>
    <row r="105" spans="1:4" ht="14">
      <c r="A105" s="146" t="s">
        <v>110</v>
      </c>
      <c r="B105" s="146">
        <v>39</v>
      </c>
      <c r="C105" s="146">
        <v>26</v>
      </c>
      <c r="D105" s="146">
        <v>132</v>
      </c>
    </row>
    <row r="106" spans="1:4" ht="14">
      <c r="A106" s="146" t="s">
        <v>111</v>
      </c>
      <c r="B106" s="146">
        <v>58</v>
      </c>
      <c r="C106" s="146">
        <v>39</v>
      </c>
      <c r="D106" s="146">
        <v>112</v>
      </c>
    </row>
    <row r="107" spans="1:4" ht="14">
      <c r="A107" s="146" t="s">
        <v>211</v>
      </c>
      <c r="B107" s="146">
        <v>23</v>
      </c>
      <c r="C107" s="146">
        <v>16</v>
      </c>
      <c r="D107" s="146">
        <v>57</v>
      </c>
    </row>
    <row r="108" spans="1:4" ht="14">
      <c r="A108" s="146" t="s">
        <v>212</v>
      </c>
      <c r="B108" s="146">
        <v>28</v>
      </c>
      <c r="C108" s="146">
        <v>19</v>
      </c>
      <c r="D108" s="146">
        <v>75</v>
      </c>
    </row>
    <row r="109" spans="1:4" ht="14">
      <c r="A109" s="146" t="s">
        <v>213</v>
      </c>
      <c r="B109" s="149">
        <v>46</v>
      </c>
      <c r="C109" s="149">
        <v>31</v>
      </c>
      <c r="D109" s="149">
        <v>228</v>
      </c>
    </row>
    <row r="110" spans="1:4" ht="14">
      <c r="A110" s="146" t="s">
        <v>214</v>
      </c>
      <c r="B110" s="146">
        <v>42</v>
      </c>
      <c r="C110" s="146">
        <v>28</v>
      </c>
      <c r="D110" s="146">
        <v>185</v>
      </c>
    </row>
    <row r="111" spans="1:4" ht="14">
      <c r="A111" s="146" t="s">
        <v>215</v>
      </c>
      <c r="B111" s="146">
        <v>33</v>
      </c>
      <c r="C111" s="146">
        <v>22</v>
      </c>
      <c r="D111" s="149">
        <v>96</v>
      </c>
    </row>
    <row r="112" spans="1:4" ht="14">
      <c r="A112" s="146" t="s">
        <v>216</v>
      </c>
      <c r="B112" s="146">
        <v>24</v>
      </c>
      <c r="C112" s="146">
        <v>16</v>
      </c>
      <c r="D112" s="146">
        <v>103</v>
      </c>
    </row>
    <row r="113" spans="1:4" ht="14">
      <c r="A113" s="146" t="s">
        <v>217</v>
      </c>
      <c r="B113" s="146">
        <v>30</v>
      </c>
      <c r="C113" s="146">
        <v>20</v>
      </c>
      <c r="D113" s="146">
        <v>80</v>
      </c>
    </row>
    <row r="114" spans="1:4" ht="14">
      <c r="A114" s="146" t="s">
        <v>218</v>
      </c>
      <c r="B114" s="146">
        <v>59</v>
      </c>
      <c r="C114" s="146">
        <v>40</v>
      </c>
      <c r="D114" s="146">
        <v>123</v>
      </c>
    </row>
    <row r="115" spans="1:4" ht="14">
      <c r="A115" s="146" t="s">
        <v>219</v>
      </c>
      <c r="B115" s="146">
        <v>63</v>
      </c>
      <c r="C115" s="146">
        <v>42</v>
      </c>
      <c r="D115" s="146">
        <v>135</v>
      </c>
    </row>
    <row r="116" spans="1:4" ht="14">
      <c r="A116" s="146" t="s">
        <v>220</v>
      </c>
      <c r="B116" s="146">
        <v>53</v>
      </c>
      <c r="C116" s="146">
        <v>36</v>
      </c>
      <c r="D116" s="146">
        <v>180</v>
      </c>
    </row>
    <row r="117" spans="1:4" ht="14">
      <c r="A117" s="146" t="s">
        <v>221</v>
      </c>
      <c r="B117" s="146">
        <v>24</v>
      </c>
      <c r="C117" s="146">
        <v>16</v>
      </c>
      <c r="D117" s="146">
        <v>68</v>
      </c>
    </row>
    <row r="118" spans="1:4" ht="14">
      <c r="A118" s="146" t="s">
        <v>222</v>
      </c>
      <c r="B118" s="146">
        <v>47</v>
      </c>
      <c r="C118" s="146">
        <v>32</v>
      </c>
      <c r="D118" s="149">
        <v>130</v>
      </c>
    </row>
    <row r="119" spans="1:4" ht="14">
      <c r="A119" s="146" t="s">
        <v>223</v>
      </c>
      <c r="B119" s="149">
        <v>34</v>
      </c>
      <c r="C119" s="149">
        <v>23</v>
      </c>
      <c r="D119" s="149">
        <v>87</v>
      </c>
    </row>
    <row r="120" spans="1:4" ht="14">
      <c r="A120" s="146" t="s">
        <v>224</v>
      </c>
      <c r="B120" s="146">
        <v>47</v>
      </c>
      <c r="C120" s="146">
        <v>32</v>
      </c>
      <c r="D120" s="146">
        <v>123</v>
      </c>
    </row>
    <row r="121" spans="1:4" ht="14">
      <c r="A121" s="146" t="s">
        <v>225</v>
      </c>
      <c r="B121" s="146">
        <v>34</v>
      </c>
      <c r="C121" s="146">
        <v>23</v>
      </c>
      <c r="D121" s="146">
        <v>88</v>
      </c>
    </row>
    <row r="122" spans="1:4" ht="14">
      <c r="A122" s="146" t="s">
        <v>226</v>
      </c>
      <c r="B122" s="149">
        <v>52</v>
      </c>
      <c r="C122" s="149">
        <v>35</v>
      </c>
      <c r="D122" s="149">
        <v>170</v>
      </c>
    </row>
    <row r="123" spans="1:4" ht="14">
      <c r="A123" s="146" t="s">
        <v>227</v>
      </c>
      <c r="B123" s="146">
        <v>41</v>
      </c>
      <c r="C123" s="146">
        <v>28</v>
      </c>
      <c r="D123" s="146">
        <v>122</v>
      </c>
    </row>
    <row r="124" spans="1:4" ht="14">
      <c r="A124" s="146" t="s">
        <v>228</v>
      </c>
      <c r="B124" s="146">
        <v>45</v>
      </c>
      <c r="C124" s="146">
        <v>30</v>
      </c>
      <c r="D124" s="146">
        <v>112</v>
      </c>
    </row>
    <row r="125" spans="1:4" ht="14">
      <c r="A125" s="146" t="s">
        <v>229</v>
      </c>
      <c r="B125" s="146">
        <v>42</v>
      </c>
      <c r="C125" s="146">
        <v>28</v>
      </c>
      <c r="D125" s="146">
        <v>129</v>
      </c>
    </row>
    <row r="126" spans="1:4" ht="14">
      <c r="A126" s="146" t="s">
        <v>230</v>
      </c>
      <c r="B126" s="146">
        <v>63</v>
      </c>
      <c r="C126" s="146">
        <v>42</v>
      </c>
      <c r="D126" s="146">
        <v>102</v>
      </c>
    </row>
    <row r="127" spans="1:4" ht="14">
      <c r="A127" s="146" t="s">
        <v>231</v>
      </c>
      <c r="B127" s="146">
        <v>39</v>
      </c>
      <c r="C127" s="146">
        <v>26</v>
      </c>
      <c r="D127" s="146">
        <v>105</v>
      </c>
    </row>
    <row r="128" spans="1:4" ht="14">
      <c r="A128" s="146" t="s">
        <v>232</v>
      </c>
      <c r="B128" s="149">
        <v>54</v>
      </c>
      <c r="C128" s="149">
        <v>36</v>
      </c>
      <c r="D128" s="149">
        <v>220</v>
      </c>
    </row>
    <row r="129" spans="1:4" ht="14">
      <c r="A129" s="146" t="s">
        <v>233</v>
      </c>
      <c r="B129" s="149">
        <v>29</v>
      </c>
      <c r="C129" s="149">
        <v>20</v>
      </c>
      <c r="D129" s="146">
        <v>95</v>
      </c>
    </row>
    <row r="130" spans="1:4" ht="14">
      <c r="A130" s="146" t="s">
        <v>234</v>
      </c>
      <c r="B130" s="146">
        <v>41</v>
      </c>
      <c r="C130" s="146">
        <v>28</v>
      </c>
      <c r="D130" s="146">
        <v>141</v>
      </c>
    </row>
    <row r="131" spans="1:4" ht="14">
      <c r="A131" s="146" t="s">
        <v>235</v>
      </c>
      <c r="B131" s="146">
        <v>33</v>
      </c>
      <c r="C131" s="146">
        <v>22</v>
      </c>
      <c r="D131" s="146">
        <v>116</v>
      </c>
    </row>
    <row r="132" spans="1:4" ht="14">
      <c r="A132" s="146" t="s">
        <v>112</v>
      </c>
      <c r="B132" s="146">
        <v>24</v>
      </c>
      <c r="C132" s="146">
        <v>16</v>
      </c>
      <c r="D132" s="146">
        <v>88</v>
      </c>
    </row>
    <row r="133" spans="1:4" ht="14">
      <c r="A133" s="146" t="s">
        <v>236</v>
      </c>
      <c r="B133" s="146">
        <v>42</v>
      </c>
      <c r="C133" s="146">
        <v>28</v>
      </c>
      <c r="D133" s="146">
        <v>180</v>
      </c>
    </row>
    <row r="134" spans="1:4" ht="14">
      <c r="A134" s="146" t="s">
        <v>237</v>
      </c>
      <c r="B134" s="149">
        <v>27</v>
      </c>
      <c r="C134" s="149">
        <v>18</v>
      </c>
      <c r="D134" s="149">
        <v>92</v>
      </c>
    </row>
    <row r="135" spans="1:4" ht="14">
      <c r="A135" s="146" t="s">
        <v>238</v>
      </c>
      <c r="B135" s="146">
        <v>29</v>
      </c>
      <c r="C135" s="146">
        <v>20</v>
      </c>
      <c r="D135" s="146">
        <v>94</v>
      </c>
    </row>
    <row r="136" spans="1:4" ht="14">
      <c r="A136" s="146" t="s">
        <v>239</v>
      </c>
      <c r="B136" s="146">
        <v>38</v>
      </c>
      <c r="C136" s="146">
        <v>25</v>
      </c>
      <c r="D136" s="146">
        <v>146</v>
      </c>
    </row>
    <row r="137" spans="1:4" ht="14">
      <c r="A137" s="146" t="s">
        <v>240</v>
      </c>
      <c r="B137" s="146">
        <v>35</v>
      </c>
      <c r="C137" s="146">
        <v>24</v>
      </c>
      <c r="D137" s="146">
        <v>155</v>
      </c>
    </row>
    <row r="138" spans="1:4" ht="14">
      <c r="A138" s="146" t="s">
        <v>241</v>
      </c>
      <c r="B138" s="146">
        <v>23</v>
      </c>
      <c r="C138" s="146">
        <v>16</v>
      </c>
      <c r="D138" s="146">
        <v>77</v>
      </c>
    </row>
    <row r="139" spans="1:4" ht="14">
      <c r="A139" s="146" t="s">
        <v>242</v>
      </c>
      <c r="B139" s="146">
        <v>28</v>
      </c>
      <c r="C139" s="146">
        <v>19</v>
      </c>
      <c r="D139" s="146">
        <v>86</v>
      </c>
    </row>
    <row r="140" spans="1:4" ht="14">
      <c r="A140" s="146" t="s">
        <v>243</v>
      </c>
      <c r="B140" s="149">
        <v>56</v>
      </c>
      <c r="C140" s="149">
        <v>37</v>
      </c>
      <c r="D140" s="149">
        <v>153</v>
      </c>
    </row>
    <row r="141" spans="1:4" ht="14">
      <c r="A141" s="146" t="s">
        <v>244</v>
      </c>
      <c r="B141" s="146">
        <v>36</v>
      </c>
      <c r="C141" s="146">
        <v>24</v>
      </c>
      <c r="D141" s="146">
        <v>81</v>
      </c>
    </row>
    <row r="142" spans="1:4" ht="14">
      <c r="A142" s="146" t="s">
        <v>245</v>
      </c>
      <c r="B142" s="146">
        <v>46</v>
      </c>
      <c r="C142" s="146">
        <v>31</v>
      </c>
      <c r="D142" s="146">
        <v>119</v>
      </c>
    </row>
    <row r="143" spans="1:4" ht="14">
      <c r="A143" s="146" t="s">
        <v>246</v>
      </c>
      <c r="B143" s="149">
        <v>41</v>
      </c>
      <c r="C143" s="149">
        <v>28</v>
      </c>
      <c r="D143" s="149">
        <v>89</v>
      </c>
    </row>
    <row r="144" spans="1:4" ht="14">
      <c r="A144" s="146" t="s">
        <v>247</v>
      </c>
      <c r="B144" s="146">
        <v>63</v>
      </c>
      <c r="C144" s="146">
        <v>42</v>
      </c>
      <c r="D144" s="146">
        <v>255</v>
      </c>
    </row>
    <row r="145" spans="1:4" ht="14">
      <c r="A145" s="146" t="s">
        <v>248</v>
      </c>
      <c r="B145" s="149">
        <v>80</v>
      </c>
      <c r="C145" s="149">
        <v>53</v>
      </c>
      <c r="D145" s="146">
        <v>182</v>
      </c>
    </row>
    <row r="146" spans="1:4" ht="14">
      <c r="A146" s="146" t="s">
        <v>249</v>
      </c>
      <c r="B146" s="146">
        <v>40</v>
      </c>
      <c r="C146" s="146">
        <v>27</v>
      </c>
      <c r="D146" s="146">
        <v>108</v>
      </c>
    </row>
    <row r="147" spans="1:4" ht="14">
      <c r="A147" s="146" t="s">
        <v>250</v>
      </c>
      <c r="B147" s="146">
        <v>60</v>
      </c>
      <c r="C147" s="146">
        <v>40</v>
      </c>
      <c r="D147" s="146">
        <v>200</v>
      </c>
    </row>
    <row r="148" spans="1:4" ht="14">
      <c r="A148" s="146" t="s">
        <v>113</v>
      </c>
      <c r="B148" s="146">
        <v>30</v>
      </c>
      <c r="C148" s="146">
        <v>20</v>
      </c>
      <c r="D148" s="146">
        <v>165</v>
      </c>
    </row>
    <row r="149" spans="1:4" ht="14">
      <c r="A149" s="146" t="s">
        <v>114</v>
      </c>
      <c r="B149" s="146">
        <v>27</v>
      </c>
      <c r="C149" s="146">
        <v>18</v>
      </c>
      <c r="D149" s="146">
        <v>68</v>
      </c>
    </row>
    <row r="150" spans="1:4" ht="14">
      <c r="A150" s="146" t="s">
        <v>251</v>
      </c>
      <c r="B150" s="146">
        <v>51</v>
      </c>
      <c r="C150" s="146">
        <v>34</v>
      </c>
      <c r="D150" s="146">
        <v>179</v>
      </c>
    </row>
    <row r="151" spans="1:4" ht="14">
      <c r="A151" s="146" t="s">
        <v>252</v>
      </c>
      <c r="B151" s="146">
        <v>39</v>
      </c>
      <c r="C151" s="146">
        <v>26</v>
      </c>
      <c r="D151" s="146">
        <v>111</v>
      </c>
    </row>
    <row r="152" spans="1:4" ht="14">
      <c r="A152" s="146" t="s">
        <v>253</v>
      </c>
      <c r="B152" s="146">
        <v>60</v>
      </c>
      <c r="C152" s="146">
        <v>40</v>
      </c>
      <c r="D152" s="146">
        <v>234</v>
      </c>
    </row>
    <row r="153" spans="1:4" ht="14">
      <c r="A153" s="146" t="s">
        <v>254</v>
      </c>
      <c r="B153" s="149">
        <v>38</v>
      </c>
      <c r="C153" s="149">
        <v>25</v>
      </c>
      <c r="D153" s="149">
        <v>108</v>
      </c>
    </row>
    <row r="154" spans="1:4" ht="14">
      <c r="A154" s="146" t="s">
        <v>255</v>
      </c>
      <c r="B154" s="146">
        <v>30</v>
      </c>
      <c r="C154" s="146">
        <v>20</v>
      </c>
      <c r="D154" s="146">
        <v>93</v>
      </c>
    </row>
    <row r="155" spans="1:4" ht="14">
      <c r="A155" s="146" t="s">
        <v>256</v>
      </c>
      <c r="B155" s="146">
        <v>33</v>
      </c>
      <c r="C155" s="146">
        <v>22</v>
      </c>
      <c r="D155" s="148">
        <v>116</v>
      </c>
    </row>
    <row r="156" spans="1:4" ht="14">
      <c r="A156" s="146" t="s">
        <v>115</v>
      </c>
      <c r="B156" s="146">
        <v>33</v>
      </c>
      <c r="C156" s="146">
        <v>22</v>
      </c>
      <c r="D156" s="148">
        <v>117</v>
      </c>
    </row>
    <row r="157" spans="1:4" ht="14">
      <c r="A157" s="146" t="s">
        <v>116</v>
      </c>
      <c r="B157" s="146">
        <v>30</v>
      </c>
      <c r="C157" s="146">
        <v>20</v>
      </c>
      <c r="D157" s="148">
        <v>84</v>
      </c>
    </row>
    <row r="158" spans="1:4" ht="14">
      <c r="A158" s="146" t="s">
        <v>117</v>
      </c>
      <c r="B158" s="146">
        <v>27</v>
      </c>
      <c r="C158" s="146">
        <v>18</v>
      </c>
      <c r="D158" s="148">
        <v>86</v>
      </c>
    </row>
    <row r="159" spans="1:4" ht="14">
      <c r="A159" s="146" t="s">
        <v>118</v>
      </c>
      <c r="B159" s="146">
        <v>29</v>
      </c>
      <c r="C159" s="146">
        <v>20</v>
      </c>
      <c r="D159" s="148">
        <v>109</v>
      </c>
    </row>
    <row r="160" spans="1:4" ht="14">
      <c r="A160" s="146" t="s">
        <v>119</v>
      </c>
      <c r="B160" s="146">
        <v>29</v>
      </c>
      <c r="C160" s="146">
        <v>20</v>
      </c>
      <c r="D160" s="148">
        <v>60</v>
      </c>
    </row>
    <row r="161" spans="1:4" ht="14">
      <c r="A161" s="146" t="s">
        <v>257</v>
      </c>
      <c r="B161" s="146">
        <v>36</v>
      </c>
      <c r="C161" s="146">
        <v>24</v>
      </c>
      <c r="D161" s="149">
        <v>102</v>
      </c>
    </row>
    <row r="162" spans="1:4" ht="14">
      <c r="A162" s="146" t="s">
        <v>258</v>
      </c>
      <c r="B162" s="146">
        <v>46</v>
      </c>
      <c r="C162" s="146">
        <v>31</v>
      </c>
      <c r="D162" s="146">
        <v>141</v>
      </c>
    </row>
    <row r="163" spans="1:4" ht="14">
      <c r="A163" s="146" t="s">
        <v>120</v>
      </c>
      <c r="B163" s="146">
        <v>32</v>
      </c>
      <c r="C163" s="146">
        <v>21</v>
      </c>
      <c r="D163" s="146">
        <v>100</v>
      </c>
    </row>
    <row r="164" spans="1:4" ht="14">
      <c r="A164" s="146" t="s">
        <v>121</v>
      </c>
      <c r="B164" s="146">
        <v>26</v>
      </c>
      <c r="C164" s="146">
        <v>17</v>
      </c>
      <c r="D164" s="146">
        <v>62</v>
      </c>
    </row>
    <row r="165" spans="1:4" ht="14">
      <c r="A165" s="146" t="s">
        <v>259</v>
      </c>
      <c r="B165" s="146">
        <v>28</v>
      </c>
      <c r="C165" s="146">
        <v>19</v>
      </c>
      <c r="D165" s="146">
        <v>84</v>
      </c>
    </row>
    <row r="166" spans="1:4" ht="14">
      <c r="A166" s="146" t="s">
        <v>122</v>
      </c>
      <c r="B166" s="146">
        <v>30</v>
      </c>
      <c r="C166" s="146">
        <v>20</v>
      </c>
      <c r="D166" s="146">
        <v>110</v>
      </c>
    </row>
    <row r="167" spans="1:4" ht="14">
      <c r="A167" s="146" t="s">
        <v>123</v>
      </c>
      <c r="B167" s="146">
        <v>26</v>
      </c>
      <c r="C167" s="146">
        <v>17</v>
      </c>
      <c r="D167" s="146">
        <v>114</v>
      </c>
    </row>
    <row r="168" spans="1:4" ht="14">
      <c r="A168" s="146" t="s">
        <v>124</v>
      </c>
      <c r="B168" s="146">
        <v>24</v>
      </c>
      <c r="C168" s="146">
        <v>16</v>
      </c>
      <c r="D168" s="146">
        <v>58</v>
      </c>
    </row>
    <row r="169" spans="1:4" ht="14">
      <c r="A169" s="146" t="s">
        <v>260</v>
      </c>
      <c r="B169" s="146">
        <v>36</v>
      </c>
      <c r="C169" s="146">
        <v>24</v>
      </c>
      <c r="D169" s="146">
        <v>130</v>
      </c>
    </row>
    <row r="170" spans="1:4" ht="14">
      <c r="A170" s="146" t="s">
        <v>261</v>
      </c>
      <c r="B170" s="146">
        <v>29</v>
      </c>
      <c r="C170" s="146">
        <v>20</v>
      </c>
      <c r="D170" s="146">
        <v>85</v>
      </c>
    </row>
    <row r="171" spans="1:4" ht="14">
      <c r="A171" s="146" t="s">
        <v>262</v>
      </c>
      <c r="B171" s="146">
        <v>34</v>
      </c>
      <c r="C171" s="146">
        <v>23</v>
      </c>
      <c r="D171" s="146">
        <v>75</v>
      </c>
    </row>
    <row r="172" spans="1:4" ht="14">
      <c r="A172" s="146" t="s">
        <v>263</v>
      </c>
      <c r="B172" s="146">
        <v>47</v>
      </c>
      <c r="C172" s="146">
        <v>32</v>
      </c>
      <c r="D172" s="146">
        <v>80</v>
      </c>
    </row>
    <row r="173" spans="1:4" ht="14">
      <c r="A173" s="146" t="s">
        <v>125</v>
      </c>
      <c r="B173" s="146">
        <v>38</v>
      </c>
      <c r="C173" s="146">
        <v>25</v>
      </c>
      <c r="D173" s="146">
        <v>234</v>
      </c>
    </row>
    <row r="174" spans="1:4" ht="14">
      <c r="A174" s="146" t="s">
        <v>126</v>
      </c>
      <c r="B174" s="146">
        <v>48</v>
      </c>
      <c r="C174" s="146">
        <v>32</v>
      </c>
      <c r="D174" s="146">
        <v>179</v>
      </c>
    </row>
    <row r="175" spans="1:4" ht="14">
      <c r="A175" s="146" t="s">
        <v>127</v>
      </c>
      <c r="B175" s="146">
        <v>48</v>
      </c>
      <c r="C175" s="146">
        <v>32</v>
      </c>
      <c r="D175" s="146">
        <v>80</v>
      </c>
    </row>
    <row r="176" spans="1:4" ht="14">
      <c r="A176" s="146" t="s">
        <v>264</v>
      </c>
      <c r="B176" s="146">
        <v>50</v>
      </c>
      <c r="C176" s="146">
        <v>33</v>
      </c>
      <c r="D176" s="146">
        <v>168</v>
      </c>
    </row>
    <row r="177" spans="1:4" ht="14">
      <c r="A177" s="146" t="s">
        <v>128</v>
      </c>
      <c r="B177" s="146">
        <v>64</v>
      </c>
      <c r="C177" s="146">
        <v>43</v>
      </c>
      <c r="D177" s="146">
        <v>195</v>
      </c>
    </row>
    <row r="178" spans="1:4" ht="14">
      <c r="A178" s="146" t="s">
        <v>129</v>
      </c>
      <c r="B178" s="146">
        <v>62</v>
      </c>
      <c r="C178" s="146">
        <v>41</v>
      </c>
      <c r="D178" s="146">
        <v>169</v>
      </c>
    </row>
    <row r="179" spans="1:4" ht="14">
      <c r="A179" s="146" t="s">
        <v>265</v>
      </c>
      <c r="B179" s="146">
        <v>45</v>
      </c>
      <c r="C179" s="146">
        <v>30</v>
      </c>
      <c r="D179" s="146">
        <v>128</v>
      </c>
    </row>
    <row r="180" spans="1:4" ht="14">
      <c r="A180" s="146" t="s">
        <v>266</v>
      </c>
      <c r="B180" s="146">
        <v>20</v>
      </c>
      <c r="C180" s="146">
        <v>13</v>
      </c>
      <c r="D180" s="146">
        <v>74</v>
      </c>
    </row>
    <row r="181" spans="1:4" ht="14">
      <c r="A181" s="146" t="s">
        <v>267</v>
      </c>
      <c r="B181" s="146">
        <v>48</v>
      </c>
      <c r="C181" s="146">
        <v>32</v>
      </c>
      <c r="D181" s="148">
        <v>161</v>
      </c>
    </row>
    <row r="182" spans="1:4" ht="14">
      <c r="A182" s="146" t="s">
        <v>268</v>
      </c>
      <c r="B182" s="146">
        <v>45</v>
      </c>
      <c r="C182" s="146">
        <v>30</v>
      </c>
      <c r="D182" s="148">
        <v>140</v>
      </c>
    </row>
    <row r="183" spans="1:4" ht="14">
      <c r="A183" s="146" t="s">
        <v>269</v>
      </c>
      <c r="B183" s="146">
        <v>54</v>
      </c>
      <c r="C183" s="146">
        <v>36</v>
      </c>
      <c r="D183" s="148">
        <v>197</v>
      </c>
    </row>
    <row r="184" spans="1:4" ht="14">
      <c r="A184" s="146" t="s">
        <v>270</v>
      </c>
      <c r="B184" s="146">
        <v>24</v>
      </c>
      <c r="C184" s="146">
        <v>16</v>
      </c>
      <c r="D184" s="146">
        <v>85</v>
      </c>
    </row>
    <row r="185" spans="1:4" ht="14">
      <c r="A185" s="146" t="s">
        <v>271</v>
      </c>
      <c r="B185" s="146">
        <v>33</v>
      </c>
      <c r="C185" s="146">
        <v>22</v>
      </c>
      <c r="D185" s="146">
        <v>95</v>
      </c>
    </row>
    <row r="186" spans="1:4" ht="14">
      <c r="A186" s="146" t="s">
        <v>130</v>
      </c>
      <c r="B186" s="146">
        <v>34</v>
      </c>
      <c r="C186" s="146">
        <v>23</v>
      </c>
      <c r="D186" s="148">
        <v>118</v>
      </c>
    </row>
    <row r="187" spans="1:4" ht="14">
      <c r="A187" s="146" t="s">
        <v>131</v>
      </c>
      <c r="B187" s="146">
        <v>40</v>
      </c>
      <c r="C187" s="146">
        <v>27</v>
      </c>
      <c r="D187" s="148">
        <v>115</v>
      </c>
    </row>
    <row r="188" spans="1:4" ht="14">
      <c r="A188" s="146" t="s">
        <v>132</v>
      </c>
      <c r="B188" s="146">
        <v>40</v>
      </c>
      <c r="C188" s="146">
        <v>27</v>
      </c>
      <c r="D188" s="148">
        <v>118</v>
      </c>
    </row>
    <row r="189" spans="1:4" ht="14">
      <c r="A189" s="146" t="s">
        <v>133</v>
      </c>
      <c r="B189" s="146">
        <v>35</v>
      </c>
      <c r="C189" s="146">
        <v>24</v>
      </c>
      <c r="D189" s="148">
        <v>121</v>
      </c>
    </row>
    <row r="190" spans="1:4" ht="14">
      <c r="A190" s="146" t="s">
        <v>134</v>
      </c>
      <c r="B190" s="146">
        <v>34</v>
      </c>
      <c r="C190" s="146">
        <v>23</v>
      </c>
      <c r="D190" s="148">
        <v>115</v>
      </c>
    </row>
    <row r="191" spans="1:4" ht="14">
      <c r="A191" s="146" t="s">
        <v>272</v>
      </c>
      <c r="B191" s="149">
        <v>42</v>
      </c>
      <c r="C191" s="149">
        <v>28</v>
      </c>
      <c r="D191" s="148">
        <v>100</v>
      </c>
    </row>
    <row r="192" spans="1:4" ht="14">
      <c r="A192" s="146" t="s">
        <v>273</v>
      </c>
      <c r="B192" s="146">
        <v>45</v>
      </c>
      <c r="C192" s="146">
        <v>30</v>
      </c>
      <c r="D192" s="148">
        <v>177</v>
      </c>
    </row>
    <row r="193" spans="1:4" ht="14">
      <c r="A193" s="146" t="s">
        <v>274</v>
      </c>
      <c r="B193" s="146">
        <v>45</v>
      </c>
      <c r="C193" s="146">
        <v>30</v>
      </c>
      <c r="D193" s="148">
        <v>177</v>
      </c>
    </row>
    <row r="194" spans="1:4" ht="14">
      <c r="A194" s="146" t="s">
        <v>275</v>
      </c>
      <c r="B194" s="146">
        <v>45</v>
      </c>
      <c r="C194" s="146">
        <v>30</v>
      </c>
      <c r="D194" s="148">
        <v>177</v>
      </c>
    </row>
    <row r="195" spans="1:4" ht="14">
      <c r="A195" s="146" t="s">
        <v>276</v>
      </c>
      <c r="B195" s="146">
        <v>35</v>
      </c>
      <c r="C195" s="146">
        <v>24</v>
      </c>
      <c r="D195" s="146">
        <v>115</v>
      </c>
    </row>
    <row r="196" spans="1:4" ht="14">
      <c r="A196" s="146" t="s">
        <v>135</v>
      </c>
      <c r="B196" s="146">
        <v>27</v>
      </c>
      <c r="C196" s="146">
        <v>18</v>
      </c>
      <c r="D196" s="146">
        <v>112</v>
      </c>
    </row>
    <row r="197" spans="1:4" ht="14">
      <c r="A197" s="146" t="s">
        <v>154</v>
      </c>
      <c r="B197" s="146">
        <v>29</v>
      </c>
      <c r="C197" s="146">
        <v>20</v>
      </c>
      <c r="D197" s="146">
        <v>124</v>
      </c>
    </row>
    <row r="198" spans="1:4" ht="14">
      <c r="A198" s="146" t="s">
        <v>136</v>
      </c>
      <c r="B198" s="146">
        <v>22</v>
      </c>
      <c r="C198" s="146">
        <v>15</v>
      </c>
      <c r="D198" s="146">
        <v>94</v>
      </c>
    </row>
    <row r="199" spans="1:4" ht="14">
      <c r="A199" s="146" t="s">
        <v>277</v>
      </c>
      <c r="B199" s="146">
        <v>34</v>
      </c>
      <c r="C199" s="146">
        <v>23</v>
      </c>
      <c r="D199" s="146">
        <v>150</v>
      </c>
    </row>
    <row r="200" spans="1:4" ht="14">
      <c r="A200" s="146" t="s">
        <v>278</v>
      </c>
      <c r="B200" s="146">
        <v>45</v>
      </c>
      <c r="C200" s="146">
        <v>30</v>
      </c>
      <c r="D200" s="146">
        <v>177</v>
      </c>
    </row>
    <row r="201" spans="1:4" ht="14">
      <c r="A201" s="146" t="s">
        <v>279</v>
      </c>
      <c r="B201" s="146">
        <v>38</v>
      </c>
      <c r="C201" s="146">
        <v>25</v>
      </c>
      <c r="D201" s="146">
        <v>140</v>
      </c>
    </row>
    <row r="202" spans="1:4" ht="14">
      <c r="A202" s="146" t="s">
        <v>280</v>
      </c>
      <c r="B202" s="146">
        <v>27</v>
      </c>
      <c r="C202" s="146">
        <v>18</v>
      </c>
      <c r="D202" s="148">
        <v>118</v>
      </c>
    </row>
    <row r="203" spans="1:4" ht="14">
      <c r="A203" s="146" t="s">
        <v>281</v>
      </c>
      <c r="B203" s="146">
        <v>51</v>
      </c>
      <c r="C203" s="146">
        <v>34</v>
      </c>
      <c r="D203" s="148">
        <v>126</v>
      </c>
    </row>
    <row r="204" spans="1:4" ht="14">
      <c r="A204" s="146" t="s">
        <v>282</v>
      </c>
      <c r="B204" s="146">
        <v>47</v>
      </c>
      <c r="C204" s="146">
        <v>32</v>
      </c>
      <c r="D204" s="148">
        <v>201</v>
      </c>
    </row>
    <row r="205" spans="1:4" ht="14">
      <c r="A205" s="146" t="s">
        <v>283</v>
      </c>
      <c r="B205" s="146">
        <v>38</v>
      </c>
      <c r="C205" s="146">
        <v>25</v>
      </c>
      <c r="D205" s="148">
        <v>110</v>
      </c>
    </row>
    <row r="206" spans="1:4" ht="14">
      <c r="A206" s="146" t="s">
        <v>284</v>
      </c>
      <c r="B206" s="146">
        <v>35</v>
      </c>
      <c r="C206" s="146">
        <v>24</v>
      </c>
      <c r="D206" s="148">
        <v>108</v>
      </c>
    </row>
    <row r="207" spans="1:4" ht="14">
      <c r="A207" s="146" t="s">
        <v>285</v>
      </c>
      <c r="B207" s="149">
        <v>39</v>
      </c>
      <c r="C207" s="149">
        <v>26</v>
      </c>
      <c r="D207" s="148">
        <v>94</v>
      </c>
    </row>
    <row r="208" spans="1:4" ht="14">
      <c r="A208" s="146" t="s">
        <v>286</v>
      </c>
      <c r="B208" s="146">
        <v>45</v>
      </c>
      <c r="C208" s="146">
        <v>30</v>
      </c>
      <c r="D208" s="148">
        <v>177</v>
      </c>
    </row>
    <row r="209" spans="1:4" ht="14">
      <c r="A209" s="146" t="s">
        <v>287</v>
      </c>
      <c r="B209" s="149">
        <v>64</v>
      </c>
      <c r="C209" s="149">
        <v>43</v>
      </c>
      <c r="D209" s="149">
        <v>163</v>
      </c>
    </row>
    <row r="210" spans="1:4" ht="14">
      <c r="A210" s="146" t="s">
        <v>288</v>
      </c>
      <c r="B210" s="146">
        <v>35</v>
      </c>
      <c r="C210" s="146">
        <v>24</v>
      </c>
      <c r="D210" s="146">
        <v>94</v>
      </c>
    </row>
    <row r="211" spans="1:4" ht="14">
      <c r="A211" s="146" t="s">
        <v>137</v>
      </c>
      <c r="B211" s="146">
        <v>35</v>
      </c>
      <c r="C211" s="146">
        <v>24</v>
      </c>
      <c r="D211" s="146">
        <v>104</v>
      </c>
    </row>
    <row r="212" spans="1:4" ht="14">
      <c r="A212" s="146" t="s">
        <v>138</v>
      </c>
      <c r="B212" s="146">
        <v>42</v>
      </c>
      <c r="C212" s="146">
        <v>28</v>
      </c>
      <c r="D212" s="146">
        <v>80</v>
      </c>
    </row>
    <row r="213" spans="1:4" ht="14">
      <c r="A213" s="146" t="s">
        <v>139</v>
      </c>
      <c r="B213" s="146">
        <v>40</v>
      </c>
      <c r="C213" s="146">
        <v>27</v>
      </c>
      <c r="D213" s="146">
        <v>78</v>
      </c>
    </row>
    <row r="214" spans="1:4" ht="14">
      <c r="A214" s="146" t="s">
        <v>289</v>
      </c>
      <c r="B214" s="149">
        <v>40</v>
      </c>
      <c r="C214" s="149">
        <v>27</v>
      </c>
      <c r="D214" s="149">
        <v>115</v>
      </c>
    </row>
    <row r="215" spans="1:4" ht="14">
      <c r="A215" s="146" t="s">
        <v>290</v>
      </c>
      <c r="B215" s="146">
        <v>33</v>
      </c>
      <c r="C215" s="146">
        <v>22</v>
      </c>
      <c r="D215" s="146">
        <v>108</v>
      </c>
    </row>
    <row r="216" spans="1:4" ht="14">
      <c r="A216" s="146" t="s">
        <v>291</v>
      </c>
      <c r="B216" s="146">
        <v>35</v>
      </c>
      <c r="C216" s="146">
        <v>24</v>
      </c>
      <c r="D216" s="146">
        <v>129</v>
      </c>
    </row>
    <row r="217" spans="1:4" ht="14">
      <c r="A217" s="146" t="s">
        <v>292</v>
      </c>
      <c r="B217" s="146">
        <v>32</v>
      </c>
      <c r="C217" s="146">
        <v>21</v>
      </c>
      <c r="D217" s="146">
        <v>98</v>
      </c>
    </row>
    <row r="218" spans="1:4" ht="14">
      <c r="A218" s="146" t="s">
        <v>293</v>
      </c>
      <c r="B218" s="146">
        <v>22</v>
      </c>
      <c r="C218" s="146">
        <v>15</v>
      </c>
      <c r="D218" s="146">
        <v>63</v>
      </c>
    </row>
    <row r="219" spans="1:4" ht="14">
      <c r="A219" s="146" t="s">
        <v>294</v>
      </c>
      <c r="B219" s="146">
        <v>44</v>
      </c>
      <c r="C219" s="146">
        <v>29</v>
      </c>
      <c r="D219" s="146">
        <v>109</v>
      </c>
    </row>
    <row r="220" spans="1:4" ht="14">
      <c r="A220" s="146" t="s">
        <v>140</v>
      </c>
      <c r="B220" s="146">
        <v>62</v>
      </c>
      <c r="C220" s="146">
        <v>41</v>
      </c>
      <c r="D220" s="146">
        <v>175</v>
      </c>
    </row>
    <row r="221" spans="1:4" ht="14">
      <c r="A221" s="146" t="s">
        <v>141</v>
      </c>
      <c r="B221" s="146">
        <v>58</v>
      </c>
      <c r="C221" s="146">
        <v>39</v>
      </c>
      <c r="D221" s="146">
        <v>265</v>
      </c>
    </row>
    <row r="222" spans="1:4" ht="14">
      <c r="A222" s="146" t="s">
        <v>142</v>
      </c>
      <c r="B222" s="146">
        <v>54</v>
      </c>
      <c r="C222" s="146">
        <v>36</v>
      </c>
      <c r="D222" s="146">
        <v>209</v>
      </c>
    </row>
    <row r="223" spans="1:4" ht="14">
      <c r="A223" s="146" t="s">
        <v>143</v>
      </c>
      <c r="B223" s="146">
        <v>63</v>
      </c>
      <c r="C223" s="146">
        <v>42</v>
      </c>
      <c r="D223" s="146">
        <v>138</v>
      </c>
    </row>
    <row r="224" spans="1:4" ht="14">
      <c r="A224" s="146" t="s">
        <v>144</v>
      </c>
      <c r="B224" s="146">
        <v>56</v>
      </c>
      <c r="C224" s="146">
        <v>37</v>
      </c>
      <c r="D224" s="146">
        <v>274</v>
      </c>
    </row>
    <row r="225" spans="1:4" ht="14">
      <c r="A225" s="146" t="s">
        <v>145</v>
      </c>
      <c r="B225" s="146">
        <v>64</v>
      </c>
      <c r="C225" s="146">
        <v>43</v>
      </c>
      <c r="D225" s="146">
        <v>151</v>
      </c>
    </row>
    <row r="226" spans="1:4" ht="14">
      <c r="A226" s="146" t="s">
        <v>146</v>
      </c>
      <c r="B226" s="146">
        <v>58</v>
      </c>
      <c r="C226" s="146">
        <v>39</v>
      </c>
      <c r="D226" s="146">
        <v>282</v>
      </c>
    </row>
    <row r="227" spans="1:4" ht="14">
      <c r="A227" s="146" t="s">
        <v>147</v>
      </c>
      <c r="B227" s="146">
        <v>51</v>
      </c>
      <c r="C227" s="146">
        <v>34</v>
      </c>
      <c r="D227" s="146">
        <v>314</v>
      </c>
    </row>
    <row r="228" spans="1:4" ht="14">
      <c r="A228" s="146" t="s">
        <v>295</v>
      </c>
      <c r="B228" s="146">
        <v>62</v>
      </c>
      <c r="C228" s="146">
        <v>41</v>
      </c>
      <c r="D228" s="146">
        <v>276</v>
      </c>
    </row>
    <row r="229" spans="1:4" ht="14">
      <c r="A229" s="146" t="s">
        <v>148</v>
      </c>
      <c r="B229" s="146">
        <v>51</v>
      </c>
      <c r="C229" s="146">
        <v>34</v>
      </c>
      <c r="D229" s="146">
        <v>138</v>
      </c>
    </row>
    <row r="230" spans="1:4" ht="14">
      <c r="A230" s="146" t="s">
        <v>296</v>
      </c>
      <c r="B230" s="146">
        <v>34</v>
      </c>
      <c r="C230" s="146">
        <v>23</v>
      </c>
      <c r="D230" s="146">
        <v>123</v>
      </c>
    </row>
    <row r="231" spans="1:4" ht="14">
      <c r="A231" s="146" t="s">
        <v>297</v>
      </c>
      <c r="B231" s="146">
        <v>52</v>
      </c>
      <c r="C231" s="146">
        <v>35</v>
      </c>
      <c r="D231" s="146">
        <v>160</v>
      </c>
    </row>
    <row r="232" spans="1:4" ht="14">
      <c r="A232" s="146" t="s">
        <v>298</v>
      </c>
      <c r="B232" s="149">
        <v>69</v>
      </c>
      <c r="C232" s="146">
        <v>46</v>
      </c>
      <c r="D232" s="149">
        <v>127</v>
      </c>
    </row>
    <row r="233" spans="1:4" ht="14">
      <c r="A233" s="146" t="s">
        <v>299</v>
      </c>
      <c r="B233" s="146">
        <v>45</v>
      </c>
      <c r="C233" s="146">
        <v>30</v>
      </c>
      <c r="D233" s="146">
        <v>155</v>
      </c>
    </row>
    <row r="234" spans="1:4" ht="14">
      <c r="A234" s="146" t="s">
        <v>300</v>
      </c>
      <c r="B234" s="146">
        <v>41</v>
      </c>
      <c r="C234" s="146">
        <v>28</v>
      </c>
      <c r="D234" s="146">
        <v>86</v>
      </c>
    </row>
    <row r="235" spans="1:4" ht="14">
      <c r="A235" s="146" t="s">
        <v>301</v>
      </c>
      <c r="B235" s="149">
        <v>20</v>
      </c>
      <c r="C235" s="149">
        <v>13</v>
      </c>
      <c r="D235" s="149">
        <v>98</v>
      </c>
    </row>
    <row r="236" spans="1:4" ht="14">
      <c r="A236" s="146" t="s">
        <v>302</v>
      </c>
      <c r="B236" s="146">
        <v>46</v>
      </c>
      <c r="C236" s="146">
        <v>31</v>
      </c>
      <c r="D236" s="146">
        <v>74</v>
      </c>
    </row>
    <row r="237" spans="1:4" ht="14">
      <c r="A237" s="146" t="s">
        <v>303</v>
      </c>
      <c r="B237" s="146">
        <v>45</v>
      </c>
      <c r="C237" s="146">
        <v>30</v>
      </c>
      <c r="D237" s="146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travel expense account</vt:lpstr>
      <vt:lpstr>VMA</vt:lpstr>
      <vt:lpstr>'travel expense account'!Druckbereich</vt:lpstr>
    </vt:vector>
  </TitlesOfParts>
  <Company>KBHT Wirtschaftsberatung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KBHT</dc:creator>
  <cp:lastModifiedBy>Ralf Fruehwald</cp:lastModifiedBy>
  <cp:lastPrinted>2018-12-27T13:15:32Z</cp:lastPrinted>
  <dcterms:created xsi:type="dcterms:W3CDTF">2000-09-27T11:55:40Z</dcterms:created>
  <dcterms:modified xsi:type="dcterms:W3CDTF">2019-08-09T10:18:51Z</dcterms:modified>
</cp:coreProperties>
</file>