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hy\Codingan\Python\Kuliah\Presentasi Kalkulus 2 Radhya\regresi linear\"/>
    </mc:Choice>
  </mc:AlternateContent>
  <xr:revisionPtr revIDLastSave="0" documentId="13_ncr:1_{EBC638FC-D1F0-47D7-BF4B-9917B290BDB3}" xr6:coauthVersionLast="47" xr6:coauthVersionMax="47" xr10:uidLastSave="{00000000-0000-0000-0000-000000000000}"/>
  <bookViews>
    <workbookView xWindow="-108" yWindow="-108" windowWidth="23256" windowHeight="12456" xr2:uid="{D7E513A5-EC97-49E8-9F25-A97127B2ECF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F4" i="1"/>
  <c r="F5" i="1"/>
  <c r="F6" i="1"/>
  <c r="F7" i="1"/>
  <c r="F8" i="1"/>
  <c r="F9" i="1"/>
  <c r="F10" i="1"/>
  <c r="F11" i="1"/>
  <c r="F12" i="1"/>
  <c r="F13" i="1"/>
  <c r="F14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3" i="1"/>
  <c r="E3" i="1" s="1"/>
  <c r="F15" i="1" l="1"/>
  <c r="E15" i="1"/>
  <c r="D15" i="1"/>
  <c r="B17" i="1" l="1"/>
  <c r="B18" i="1" s="1"/>
  <c r="G4" i="1" l="1"/>
  <c r="O13" i="1"/>
  <c r="L14" i="1"/>
  <c r="G13" i="1"/>
  <c r="L4" i="1"/>
  <c r="G3" i="1"/>
  <c r="O14" i="1"/>
  <c r="O3" i="1"/>
  <c r="G14" i="1"/>
  <c r="L3" i="1"/>
  <c r="L7" i="1"/>
  <c r="G6" i="1"/>
  <c r="O7" i="1"/>
  <c r="L9" i="1"/>
  <c r="L10" i="1"/>
  <c r="O10" i="1"/>
  <c r="O11" i="1"/>
  <c r="L13" i="1"/>
  <c r="G12" i="1"/>
  <c r="O4" i="1"/>
  <c r="L5" i="1"/>
  <c r="O5" i="1"/>
  <c r="L6" i="1"/>
  <c r="G5" i="1"/>
  <c r="O6" i="1"/>
  <c r="L8" i="1"/>
  <c r="G7" i="1"/>
  <c r="O8" i="1"/>
  <c r="G8" i="1"/>
  <c r="O9" i="1"/>
  <c r="G9" i="1"/>
  <c r="L11" i="1"/>
  <c r="G10" i="1"/>
  <c r="L12" i="1"/>
  <c r="G11" i="1"/>
  <c r="O12" i="1"/>
  <c r="H5" i="1" l="1"/>
  <c r="I5" i="1" s="1"/>
  <c r="H12" i="1"/>
  <c r="I12" i="1" s="1"/>
  <c r="H11" i="1"/>
  <c r="I11" i="1" s="1"/>
  <c r="H10" i="1"/>
  <c r="I10" i="1" s="1"/>
  <c r="H14" i="1"/>
  <c r="I14" i="1" s="1"/>
  <c r="H9" i="1"/>
  <c r="I9" i="1" s="1"/>
  <c r="H8" i="1"/>
  <c r="I8" i="1" s="1"/>
  <c r="H13" i="1"/>
  <c r="I13" i="1" s="1"/>
  <c r="H7" i="1"/>
  <c r="I7" i="1" s="1"/>
  <c r="H6" i="1"/>
  <c r="I6" i="1" s="1"/>
  <c r="H4" i="1"/>
  <c r="I4" i="1" s="1"/>
  <c r="H3" i="1"/>
  <c r="I3" i="1" s="1"/>
  <c r="I15" i="1" s="1"/>
  <c r="I17" i="1" s="1"/>
  <c r="I18" i="1" s="1"/>
  <c r="I19" i="1" s="1"/>
  <c r="G1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<sst xmlns="http://schemas.openxmlformats.org/spreadsheetml/2006/main" count="27" uniqueCount="23">
  <si>
    <t>Bulan dan tahun</t>
  </si>
  <si>
    <t>Y (harga beras perkg)</t>
  </si>
  <si>
    <t>Januari 2020</t>
  </si>
  <si>
    <t>Februari 2020</t>
  </si>
  <si>
    <t>Maret 2020</t>
  </si>
  <si>
    <t>Mei 2020</t>
  </si>
  <si>
    <t>Juni 2020</t>
  </si>
  <si>
    <t>Juli 2020</t>
  </si>
  <si>
    <t>Agustus 2020</t>
  </si>
  <si>
    <t>Oktober 2020</t>
  </si>
  <si>
    <t>Desember 2020</t>
  </si>
  <si>
    <t>X(t)</t>
  </si>
  <si>
    <t>Yt(t)</t>
  </si>
  <si>
    <t>XY</t>
  </si>
  <si>
    <t>XX</t>
  </si>
  <si>
    <t>n=</t>
  </si>
  <si>
    <t>Y'</t>
  </si>
  <si>
    <t>SUM</t>
  </si>
  <si>
    <t>Prediksi 2021</t>
  </si>
  <si>
    <t>Deviasi</t>
  </si>
  <si>
    <t>Deviasi^2</t>
  </si>
  <si>
    <t>Prediksi 2022</t>
  </si>
  <si>
    <t>RMSE DESIMAL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</si>
</sst>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Pemodelan Harga Beras dengan Regresi Linear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251093613298335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Lembar1!$C$3:$C$14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Lembar1!$D$3:$D$14</c:f>
              <c:numCache>
                <c:formatCode>General</c:formatCode>
                <c:ptCount val="12"/>
                <c:pt idx="0">
                  <c:v>13569</c:v>
                </c:pt>
                <c:pt idx="1">
                  <c:v>13581</c:v>
                </c:pt>
                <c:pt idx="2">
                  <c:v>13589</c:v>
                </c:pt>
                <c:pt idx="3">
                  <c:v>13589</c:v>
                </c:pt>
                <c:pt idx="4">
                  <c:v>13599</c:v>
                </c:pt>
                <c:pt idx="5">
                  <c:v>13605</c:v>
                </c:pt>
                <c:pt idx="6">
                  <c:v>13654</c:v>
                </c:pt>
                <c:pt idx="7">
                  <c:v>13654</c:v>
                </c:pt>
                <c:pt idx="8">
                  <c:v>13654</c:v>
                </c:pt>
                <c:pt idx="9">
                  <c:v>13654</c:v>
                </c:pt>
                <c:pt idx="10">
                  <c:v>13654</c:v>
                </c:pt>
                <c:pt idx="11">
                  <c:v>13654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0-4A12-AF33-1F7E08D9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11231"/>
        <c:axId val="988713151"/>
      </c:lineChart>
      <c:catAx>
        <c:axId val="9887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13151"/>
        <c:crosses val="autoZero"/>
        <c:auto val="1"/>
        <c:lblAlgn val="ctr"/>
        <c:lblOffset val="100"/>
        <c:noMultiLvlLbl val="0"/>
      </c:catAx>
      <c:valAx>
        <c:axId val="9887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80010</xdr:rowOff>
    </xdr:from>
    <xdr:to>
      <xdr:col>6</xdr:col>
      <xdr:colOff>419100</xdr:colOff>
      <xdr:row>33</xdr:row>
      <xdr:rowOff>160020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826FFF56-5482-07EC-C765-45BECF6C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304800</xdr:rowOff>
    </xdr:to>
    <xdr:sp macro="" textlink="">
      <xdr:nvSpPr>
        <xdr:cNvPr id="1025" name="AutoShape 1" descr="Mean Absolute Percentage Error (MAPE): What You Need To Know - Arize AI">
          <a:extLst>
            <a:ext uri="{FF2B5EF4-FFF2-40B4-BE49-F238E27FC236}">
              <a16:creationId xmlns:a16="http://schemas.microsoft.com/office/drawing/2014/main" id="{FA2AF3F4-DBA5-F4F5-B22E-1196086B2249}"/>
            </a:ext>
          </a:extLst>
        </xdr:cNvPr>
        <xdr:cNvSpPr>
          <a:spLocks noChangeAspect="1" noChangeArrowheads="1"/>
        </xdr:cNvSpPr>
      </xdr:nvSpPr>
      <xdr:spPr bwMode="auto">
        <a:xfrm>
          <a:off x="706374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6EB1-94D0-4FC7-897B-89A984F1ACE4}">
  <dimension ref="A1:O21"/>
  <sheetViews>
    <sheetView tabSelected="1" workbookViewId="0">
      <selection activeCell="I7" sqref="I7"/>
    </sheetView>
  </sheetViews>
  <sheetFormatPr defaultRowHeight="14.4" x14ac:dyDescent="0.3"/>
  <cols>
    <col min="1" max="1" width="19.21875" customWidth="1"/>
    <col min="2" max="2" width="21.77734375" customWidth="1"/>
    <col min="3" max="3" width="16.5546875" customWidth="1"/>
    <col min="7" max="7" width="18.77734375" customWidth="1"/>
    <col min="8" max="8" width="19.44140625" customWidth="1"/>
    <col min="9" max="9" width="24.88671875" customWidth="1"/>
    <col min="12" max="12" width="17.6640625" customWidth="1"/>
    <col min="15" max="15" width="15.88671875" customWidth="1"/>
  </cols>
  <sheetData>
    <row r="1" spans="1:15" x14ac:dyDescent="0.3">
      <c r="C1" s="2" t="s">
        <v>15</v>
      </c>
      <c r="D1" s="4">
        <v>12</v>
      </c>
      <c r="I1" s="3"/>
      <c r="J1" s="3"/>
      <c r="K1" s="5" t="s">
        <v>18</v>
      </c>
      <c r="L1" s="5"/>
      <c r="N1" s="5" t="s">
        <v>21</v>
      </c>
      <c r="O1" s="5"/>
    </row>
    <row r="2" spans="1:15" x14ac:dyDescent="0.3">
      <c r="A2" t="s">
        <v>0</v>
      </c>
      <c r="B2" t="s">
        <v>1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19</v>
      </c>
      <c r="I2" t="s">
        <v>20</v>
      </c>
      <c r="K2" t="s">
        <v>11</v>
      </c>
      <c r="L2" t="s">
        <v>16</v>
      </c>
      <c r="N2" t="s">
        <v>11</v>
      </c>
      <c r="O2" t="s">
        <v>16</v>
      </c>
    </row>
    <row r="3" spans="1:15" x14ac:dyDescent="0.3">
      <c r="A3" t="s">
        <v>2</v>
      </c>
      <c r="B3">
        <v>13569</v>
      </c>
      <c r="C3">
        <v>1</v>
      </c>
      <c r="D3">
        <f>B3</f>
        <v>13569</v>
      </c>
      <c r="E3">
        <f>D3*C3</f>
        <v>13569</v>
      </c>
      <c r="F3">
        <f>C3^2</f>
        <v>1</v>
      </c>
      <c r="G3">
        <f>$B$18+C3*$B$17</f>
        <v>13571.602564102564</v>
      </c>
      <c r="H3">
        <f>G3-D3</f>
        <v>2.602564102564429</v>
      </c>
      <c r="I3">
        <f>H3^2</f>
        <v>6.7733399079569923</v>
      </c>
      <c r="K3">
        <v>13</v>
      </c>
      <c r="L3">
        <f>$B$18+K3*$B$17</f>
        <v>13680.10606060606</v>
      </c>
      <c r="N3">
        <v>25</v>
      </c>
      <c r="O3">
        <f>$B$18+N3*$B$17</f>
        <v>13788.609557109557</v>
      </c>
    </row>
    <row r="4" spans="1:15" x14ac:dyDescent="0.3">
      <c r="A4" t="s">
        <v>3</v>
      </c>
      <c r="B4">
        <v>13581</v>
      </c>
      <c r="C4">
        <v>2</v>
      </c>
      <c r="D4">
        <f t="shared" ref="D4:D14" si="0">B4</f>
        <v>13581</v>
      </c>
      <c r="E4">
        <f t="shared" ref="E4:E14" si="1">D4*C4</f>
        <v>27162</v>
      </c>
      <c r="F4">
        <f t="shared" ref="F4:F14" si="2">C4^2</f>
        <v>4</v>
      </c>
      <c r="G4">
        <f>$B$18+C4*$B$17</f>
        <v>13580.644522144523</v>
      </c>
      <c r="H4">
        <f>G4-D4</f>
        <v>-0.35547785547714739</v>
      </c>
      <c r="I4">
        <f t="shared" ref="I4:I14" si="3">H4^2</f>
        <v>0.12636450573463168</v>
      </c>
      <c r="K4">
        <v>14</v>
      </c>
      <c r="L4">
        <f t="shared" ref="L4:L14" si="4">$B$18+K4*$B$17</f>
        <v>13689.148018648018</v>
      </c>
      <c r="N4">
        <v>26</v>
      </c>
      <c r="O4">
        <f t="shared" ref="O4:O14" si="5">$B$18+N4*$B$17</f>
        <v>13797.651515151516</v>
      </c>
    </row>
    <row r="5" spans="1:15" x14ac:dyDescent="0.3">
      <c r="A5" t="s">
        <v>4</v>
      </c>
      <c r="B5">
        <v>13589</v>
      </c>
      <c r="C5">
        <v>3</v>
      </c>
      <c r="D5">
        <f t="shared" si="0"/>
        <v>13589</v>
      </c>
      <c r="E5">
        <f t="shared" si="1"/>
        <v>40767</v>
      </c>
      <c r="F5">
        <f t="shared" si="2"/>
        <v>9</v>
      </c>
      <c r="G5">
        <f>$B$18+C5*$B$17</f>
        <v>13589.686480186479</v>
      </c>
      <c r="H5">
        <f>G5-D5</f>
        <v>0.68648018647945719</v>
      </c>
      <c r="I5">
        <f t="shared" si="3"/>
        <v>0.47125504642887034</v>
      </c>
      <c r="K5">
        <v>15</v>
      </c>
      <c r="L5">
        <f t="shared" si="4"/>
        <v>13698.189976689977</v>
      </c>
      <c r="N5">
        <v>27</v>
      </c>
      <c r="O5">
        <f t="shared" si="5"/>
        <v>13806.693473193473</v>
      </c>
    </row>
    <row r="6" spans="1:15" x14ac:dyDescent="0.3">
      <c r="A6" s="1">
        <v>43922</v>
      </c>
      <c r="B6">
        <v>13589</v>
      </c>
      <c r="C6">
        <v>4</v>
      </c>
      <c r="D6">
        <f t="shared" si="0"/>
        <v>13589</v>
      </c>
      <c r="E6">
        <f t="shared" si="1"/>
        <v>54356</v>
      </c>
      <c r="F6">
        <f t="shared" si="2"/>
        <v>16</v>
      </c>
      <c r="G6">
        <f>$B$18+C6*$B$17</f>
        <v>13598.728438228438</v>
      </c>
      <c r="H6">
        <f>G6-D6</f>
        <v>9.7284382284378808</v>
      </c>
      <c r="I6">
        <f t="shared" si="3"/>
        <v>94.642510364531574</v>
      </c>
      <c r="K6">
        <v>16</v>
      </c>
      <c r="L6">
        <f t="shared" si="4"/>
        <v>13707.231934731935</v>
      </c>
      <c r="N6">
        <v>28</v>
      </c>
      <c r="O6">
        <f t="shared" si="5"/>
        <v>13815.735431235431</v>
      </c>
    </row>
    <row r="7" spans="1:15" x14ac:dyDescent="0.3">
      <c r="A7" t="s">
        <v>5</v>
      </c>
      <c r="B7">
        <v>13599</v>
      </c>
      <c r="C7">
        <v>5</v>
      </c>
      <c r="D7">
        <f t="shared" si="0"/>
        <v>13599</v>
      </c>
      <c r="E7">
        <f t="shared" si="1"/>
        <v>67995</v>
      </c>
      <c r="F7">
        <f t="shared" si="2"/>
        <v>25</v>
      </c>
      <c r="G7">
        <f>$B$18+C7*$B$17</f>
        <v>13607.770396270396</v>
      </c>
      <c r="H7">
        <f>G7-D7</f>
        <v>8.7703962703963043</v>
      </c>
      <c r="I7">
        <f t="shared" si="3"/>
        <v>76.91985073978141</v>
      </c>
      <c r="K7">
        <v>17</v>
      </c>
      <c r="L7">
        <f t="shared" si="4"/>
        <v>13716.273892773892</v>
      </c>
      <c r="N7">
        <v>29</v>
      </c>
      <c r="O7">
        <f t="shared" si="5"/>
        <v>13824.777389277389</v>
      </c>
    </row>
    <row r="8" spans="1:15" x14ac:dyDescent="0.3">
      <c r="A8" t="s">
        <v>6</v>
      </c>
      <c r="B8">
        <v>13605</v>
      </c>
      <c r="C8">
        <v>6</v>
      </c>
      <c r="D8">
        <f t="shared" si="0"/>
        <v>13605</v>
      </c>
      <c r="E8">
        <f t="shared" si="1"/>
        <v>81630</v>
      </c>
      <c r="F8">
        <f t="shared" si="2"/>
        <v>36</v>
      </c>
      <c r="G8">
        <f>$B$18+C8*$B$17</f>
        <v>13616.812354312355</v>
      </c>
      <c r="H8">
        <f>G8-D8</f>
        <v>11.812354312354728</v>
      </c>
      <c r="I8">
        <f t="shared" si="3"/>
        <v>139.53171440060532</v>
      </c>
      <c r="K8">
        <v>18</v>
      </c>
      <c r="L8">
        <f t="shared" si="4"/>
        <v>13725.31585081585</v>
      </c>
      <c r="N8">
        <v>30</v>
      </c>
      <c r="O8">
        <f t="shared" si="5"/>
        <v>13833.819347319348</v>
      </c>
    </row>
    <row r="9" spans="1:15" x14ac:dyDescent="0.3">
      <c r="A9" t="s">
        <v>7</v>
      </c>
      <c r="B9">
        <v>13654</v>
      </c>
      <c r="C9">
        <v>7</v>
      </c>
      <c r="D9">
        <f t="shared" si="0"/>
        <v>13654</v>
      </c>
      <c r="E9">
        <f t="shared" si="1"/>
        <v>95578</v>
      </c>
      <c r="F9">
        <f t="shared" si="2"/>
        <v>49</v>
      </c>
      <c r="G9">
        <f>$B$18+C9*$B$17</f>
        <v>13625.854312354313</v>
      </c>
      <c r="H9">
        <f>G9-D9</f>
        <v>-28.145687645686849</v>
      </c>
      <c r="I9">
        <f t="shared" si="3"/>
        <v>792.17973304856935</v>
      </c>
      <c r="K9">
        <v>19</v>
      </c>
      <c r="L9">
        <f t="shared" si="4"/>
        <v>13734.357808857809</v>
      </c>
      <c r="N9">
        <v>31</v>
      </c>
      <c r="O9">
        <f t="shared" si="5"/>
        <v>13842.861305361304</v>
      </c>
    </row>
    <row r="10" spans="1:15" x14ac:dyDescent="0.3">
      <c r="A10" t="s">
        <v>8</v>
      </c>
      <c r="B10">
        <v>13654</v>
      </c>
      <c r="C10">
        <v>8</v>
      </c>
      <c r="D10">
        <f t="shared" si="0"/>
        <v>13654</v>
      </c>
      <c r="E10">
        <f t="shared" si="1"/>
        <v>109232</v>
      </c>
      <c r="F10">
        <f t="shared" si="2"/>
        <v>64</v>
      </c>
      <c r="G10">
        <f>$B$18+C10*$B$17</f>
        <v>13634.89627039627</v>
      </c>
      <c r="H10">
        <f>G10-D10</f>
        <v>-19.103729603730244</v>
      </c>
      <c r="I10">
        <f t="shared" si="3"/>
        <v>364.95248477243928</v>
      </c>
      <c r="K10">
        <v>20</v>
      </c>
      <c r="L10">
        <f t="shared" si="4"/>
        <v>13743.399766899767</v>
      </c>
      <c r="N10">
        <v>32</v>
      </c>
      <c r="O10">
        <f t="shared" si="5"/>
        <v>13851.903263403263</v>
      </c>
    </row>
    <row r="11" spans="1:15" x14ac:dyDescent="0.3">
      <c r="A11" s="1">
        <v>44075</v>
      </c>
      <c r="B11">
        <v>13654</v>
      </c>
      <c r="C11">
        <v>9</v>
      </c>
      <c r="D11">
        <f t="shared" si="0"/>
        <v>13654</v>
      </c>
      <c r="E11">
        <f t="shared" si="1"/>
        <v>122886</v>
      </c>
      <c r="F11">
        <f t="shared" si="2"/>
        <v>81</v>
      </c>
      <c r="G11">
        <f>$B$18+C11*$B$17</f>
        <v>13643.938228438228</v>
      </c>
      <c r="H11">
        <f>G11-D11</f>
        <v>-10.06177156177182</v>
      </c>
      <c r="I11">
        <f t="shared" si="3"/>
        <v>101.23924696128014</v>
      </c>
      <c r="K11">
        <v>21</v>
      </c>
      <c r="L11">
        <f t="shared" si="4"/>
        <v>13752.441724941726</v>
      </c>
      <c r="N11">
        <v>33</v>
      </c>
      <c r="O11">
        <f t="shared" si="5"/>
        <v>13860.945221445221</v>
      </c>
    </row>
    <row r="12" spans="1:15" x14ac:dyDescent="0.3">
      <c r="A12" t="s">
        <v>9</v>
      </c>
      <c r="B12">
        <v>13654</v>
      </c>
      <c r="C12">
        <v>10</v>
      </c>
      <c r="D12">
        <f t="shared" si="0"/>
        <v>13654</v>
      </c>
      <c r="E12">
        <f t="shared" si="1"/>
        <v>136540</v>
      </c>
      <c r="F12">
        <f t="shared" si="2"/>
        <v>100</v>
      </c>
      <c r="G12">
        <f>$B$18+C12*$B$17</f>
        <v>13652.980186480187</v>
      </c>
      <c r="H12">
        <f>G12-D12</f>
        <v>-1.0198135198133969</v>
      </c>
      <c r="I12">
        <f t="shared" si="3"/>
        <v>1.0400196151941896</v>
      </c>
      <c r="K12">
        <v>22</v>
      </c>
      <c r="L12">
        <f t="shared" si="4"/>
        <v>13761.483682983682</v>
      </c>
      <c r="N12">
        <v>34</v>
      </c>
      <c r="O12">
        <f t="shared" si="5"/>
        <v>13869.98717948718</v>
      </c>
    </row>
    <row r="13" spans="1:15" x14ac:dyDescent="0.3">
      <c r="A13" s="1">
        <v>44136</v>
      </c>
      <c r="B13">
        <v>13654</v>
      </c>
      <c r="C13">
        <v>11</v>
      </c>
      <c r="D13">
        <f t="shared" si="0"/>
        <v>13654</v>
      </c>
      <c r="E13">
        <f t="shared" si="1"/>
        <v>150194</v>
      </c>
      <c r="F13">
        <f t="shared" si="2"/>
        <v>121</v>
      </c>
      <c r="G13">
        <f>$B$18+C13*$B$17</f>
        <v>13662.022144522145</v>
      </c>
      <c r="H13">
        <f>G13-D13</f>
        <v>8.0221445221450267</v>
      </c>
      <c r="I13">
        <f t="shared" si="3"/>
        <v>64.354802734181462</v>
      </c>
      <c r="K13">
        <v>23</v>
      </c>
      <c r="L13">
        <f t="shared" si="4"/>
        <v>13770.525641025641</v>
      </c>
      <c r="N13">
        <v>35</v>
      </c>
      <c r="O13">
        <f t="shared" si="5"/>
        <v>13879.029137529138</v>
      </c>
    </row>
    <row r="14" spans="1:15" x14ac:dyDescent="0.3">
      <c r="A14" t="s">
        <v>10</v>
      </c>
      <c r="B14">
        <v>13654</v>
      </c>
      <c r="C14">
        <v>12</v>
      </c>
      <c r="D14">
        <f t="shared" si="0"/>
        <v>13654</v>
      </c>
      <c r="E14">
        <f t="shared" si="1"/>
        <v>163848</v>
      </c>
      <c r="F14">
        <f t="shared" si="2"/>
        <v>144</v>
      </c>
      <c r="G14">
        <f>$B$18+C14*$B$17</f>
        <v>13671.064102564102</v>
      </c>
      <c r="H14">
        <f>G14-D14</f>
        <v>17.064102564101631</v>
      </c>
      <c r="I14">
        <f t="shared" si="3"/>
        <v>291.18359631817987</v>
      </c>
      <c r="K14">
        <v>24</v>
      </c>
      <c r="L14">
        <f t="shared" si="4"/>
        <v>13779.567599067599</v>
      </c>
      <c r="N14">
        <v>36</v>
      </c>
      <c r="O14">
        <f t="shared" si="5"/>
        <v>13888.071095571095</v>
      </c>
    </row>
    <row r="15" spans="1:15" x14ac:dyDescent="0.3">
      <c r="A15" s="1" t="s">
        <v>17</v>
      </c>
      <c r="C15">
        <f>SUM(C3:C14)</f>
        <v>78</v>
      </c>
      <c r="D15">
        <f t="shared" ref="D15:F15" si="6">SUM(D3:D14)</f>
        <v>163456</v>
      </c>
      <c r="E15">
        <f t="shared" si="6"/>
        <v>1063757</v>
      </c>
      <c r="F15">
        <f t="shared" si="6"/>
        <v>650</v>
      </c>
      <c r="G15">
        <f>SUM(G3:G14)</f>
        <v>163456</v>
      </c>
      <c r="I15">
        <f t="shared" ref="H15:I15" si="7">SUM(I3:I14)</f>
        <v>1933.4149184148832</v>
      </c>
    </row>
    <row r="16" spans="1:15" ht="19.2" customHeight="1" x14ac:dyDescent="0.3"/>
    <row r="17" spans="1:9" ht="42.6" customHeight="1" x14ac:dyDescent="0.3">
      <c r="A17" t="e" vm="1">
        <v>#VALUE!</v>
      </c>
      <c r="B17">
        <f>((D1*E15)-(C15*D15))/((D1*F15)-(C15^2))</f>
        <v>9.0419580419580416</v>
      </c>
      <c r="H17" t="e" vm="2">
        <v>#VALUE!</v>
      </c>
      <c r="I17">
        <f>I15/D1</f>
        <v>161.11790986790695</v>
      </c>
    </row>
    <row r="18" spans="1:9" ht="44.4" customHeight="1" x14ac:dyDescent="0.3">
      <c r="A18" t="e" vm="3">
        <v>#VALUE!</v>
      </c>
      <c r="B18">
        <f>(D15-(B17*C15))/D1</f>
        <v>13562.560606060606</v>
      </c>
      <c r="H18" t="e" vm="4">
        <v>#VALUE!</v>
      </c>
      <c r="I18">
        <f>SQRT(I17)</f>
        <v>12.693222989765324</v>
      </c>
    </row>
    <row r="19" spans="1:9" x14ac:dyDescent="0.3">
      <c r="H19" t="s">
        <v>22</v>
      </c>
      <c r="I19">
        <f>I18/100</f>
        <v>0.12693222989765324</v>
      </c>
    </row>
    <row r="20" spans="1:9" ht="53.4" customHeight="1" x14ac:dyDescent="0.3"/>
    <row r="21" spans="1:9" ht="51" customHeigh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RADHYA FIRAZ MAYNARD</dc:creator>
  <cp:lastModifiedBy>MUHAMMAD RADHYA FIRAZ MAYNARD</cp:lastModifiedBy>
  <dcterms:created xsi:type="dcterms:W3CDTF">2024-07-27T04:26:26Z</dcterms:created>
  <dcterms:modified xsi:type="dcterms:W3CDTF">2024-07-27T05:19:29Z</dcterms:modified>
</cp:coreProperties>
</file>