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Software\Python\oscilloscope\testsheets\"/>
    </mc:Choice>
  </mc:AlternateContent>
  <xr:revisionPtr revIDLastSave="0" documentId="8_{F2A154C3-5B44-4A39-8078-A0327EC59C4A}" xr6:coauthVersionLast="47" xr6:coauthVersionMax="47" xr10:uidLastSave="{00000000-0000-0000-0000-000000000000}"/>
  <bookViews>
    <workbookView xWindow="22932" yWindow="-108" windowWidth="46296" windowHeight="25416" xr2:uid="{00000000-000D-0000-FFFF-FFFF00000000}"/>
  </bookViews>
  <sheets>
    <sheet name="Sheet" sheetId="1" r:id="rId1"/>
  </sheets>
  <definedNames>
    <definedName name="_xlnm.Print_Area" localSheetId="0">Sheet!$A$1:$G$98</definedName>
    <definedName name="_xlnm.Print_Titles" localSheetId="0">Sheet!$1:$12</definedName>
    <definedName name="StartCell">Sheet!$N$20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5" i="1" l="1"/>
  <c r="E94" i="1"/>
  <c r="E93" i="1"/>
  <c r="E92" i="1"/>
  <c r="E91" i="1"/>
  <c r="E90" i="1"/>
  <c r="E89" i="1"/>
  <c r="E88" i="1"/>
  <c r="E81" i="1"/>
  <c r="E82" i="1"/>
  <c r="E83" i="1"/>
  <c r="E84" i="1"/>
  <c r="E85" i="1"/>
  <c r="E86" i="1"/>
  <c r="E87" i="1"/>
  <c r="E80" i="1"/>
  <c r="G64" i="1"/>
  <c r="G63" i="1"/>
  <c r="G62" i="1"/>
  <c r="G61" i="1"/>
  <c r="D61" i="1"/>
  <c r="G60" i="1"/>
  <c r="G59" i="1"/>
  <c r="G58" i="1"/>
  <c r="G57" i="1"/>
  <c r="G56" i="1"/>
  <c r="G52" i="1"/>
  <c r="G51" i="1"/>
  <c r="G50" i="1"/>
  <c r="G49" i="1"/>
  <c r="D49" i="1"/>
  <c r="G48" i="1"/>
  <c r="G47" i="1"/>
  <c r="G46" i="1"/>
  <c r="G45" i="1"/>
  <c r="G44" i="1"/>
  <c r="G40" i="1"/>
  <c r="G39" i="1"/>
  <c r="G38" i="1"/>
  <c r="G37" i="1"/>
  <c r="D37" i="1"/>
  <c r="G36" i="1"/>
  <c r="G35" i="1"/>
  <c r="G34" i="1"/>
  <c r="G33" i="1"/>
  <c r="G32" i="1"/>
  <c r="G25" i="1"/>
  <c r="D25" i="1"/>
  <c r="G22" i="1"/>
  <c r="G23" i="1"/>
  <c r="G24" i="1"/>
  <c r="G26" i="1"/>
  <c r="G27" i="1"/>
  <c r="C15" i="1"/>
  <c r="D68" i="1"/>
  <c r="F68" i="1" s="1"/>
  <c r="F75" i="1"/>
  <c r="F71" i="1"/>
  <c r="D71" i="1"/>
  <c r="F70" i="1"/>
  <c r="D70" i="1"/>
  <c r="F69" i="1"/>
  <c r="D69" i="1"/>
  <c r="G28" i="1"/>
  <c r="G21" i="1"/>
  <c r="G20" i="1"/>
</calcChain>
</file>

<file path=xl/sharedStrings.xml><?xml version="1.0" encoding="utf-8"?>
<sst xmlns="http://schemas.openxmlformats.org/spreadsheetml/2006/main" count="373" uniqueCount="89">
  <si>
    <t>EMU Filename:</t>
  </si>
  <si>
    <t>TEK_DPO2014</t>
  </si>
  <si>
    <t>DATE:</t>
  </si>
  <si>
    <t>REPORT NUMBER:</t>
  </si>
  <si>
    <t>MODEL NUMBER:</t>
  </si>
  <si>
    <t>DESCRIPTION:</t>
  </si>
  <si>
    <t>Oscilloscope</t>
  </si>
  <si>
    <t>SERIAL NUMBER:</t>
  </si>
  <si>
    <t>MANUFACTURER:</t>
  </si>
  <si>
    <t>Tektronix</t>
  </si>
  <si>
    <t>CUSTOMER ID CODE:</t>
  </si>
  <si>
    <t>OPTIONS:</t>
  </si>
  <si>
    <t>Nil</t>
  </si>
  <si>
    <t>HUMIDITY: (%RH)</t>
  </si>
  <si>
    <t>30 - 60</t>
  </si>
  <si>
    <t>TESTED BY:</t>
  </si>
  <si>
    <t>TEMPERATURE: (Deg C)</t>
  </si>
  <si>
    <t>23 ± 2</t>
  </si>
  <si>
    <t>REFERENCE NO.:</t>
  </si>
  <si>
    <t>ISSUE:</t>
  </si>
  <si>
    <t>A.00.00</t>
  </si>
  <si>
    <t>Self Test</t>
  </si>
  <si>
    <t>Test Conditions</t>
  </si>
  <si>
    <t>Pass/Fail</t>
  </si>
  <si>
    <t>PASS/FAIL</t>
  </si>
  <si>
    <t>Lower Limit</t>
  </si>
  <si>
    <t>Measured</t>
  </si>
  <si>
    <t>Upper Limit</t>
  </si>
  <si>
    <t>Units</t>
  </si>
  <si>
    <t>DC</t>
  </si>
  <si>
    <t>mV</t>
  </si>
  <si>
    <t>DC Gain Accuracy Channel 1</t>
  </si>
  <si>
    <t>5 mV/div</t>
  </si>
  <si>
    <t>200 mV/div</t>
  </si>
  <si>
    <t>V</t>
  </si>
  <si>
    <t>DC Gain Accuracy Channel 2</t>
  </si>
  <si>
    <t>DC Gain Accuracy Channel 3</t>
  </si>
  <si>
    <t>DC Gain Accuracy Channel 4</t>
  </si>
  <si>
    <t>Bandwidth</t>
  </si>
  <si>
    <t>Rise Time (measured)</t>
  </si>
  <si>
    <t>Bandwidth (Calculated)</t>
  </si>
  <si>
    <t>Channel 1</t>
  </si>
  <si>
    <t>MHz</t>
  </si>
  <si>
    <t>Channel 2</t>
  </si>
  <si>
    <t>Channel 3</t>
  </si>
  <si>
    <t>Channel 4</t>
  </si>
  <si>
    <t>Sample Rate and Delay Time Accuracy</t>
  </si>
  <si>
    <t>divisions</t>
  </si>
  <si>
    <t>END OF REPORT</t>
  </si>
  <si>
    <t>Test</t>
  </si>
  <si>
    <t>Voltage</t>
  </si>
  <si>
    <t>Channel</t>
  </si>
  <si>
    <t>Coupling</t>
  </si>
  <si>
    <t>Scale</t>
  </si>
  <si>
    <t>Offset</t>
  </si>
  <si>
    <t>Impedance</t>
  </si>
  <si>
    <t>Timebase (ns)</t>
  </si>
  <si>
    <t>RISE</t>
  </si>
  <si>
    <t>TIME</t>
  </si>
  <si>
    <t>Result</t>
  </si>
  <si>
    <t>TDS3034C</t>
  </si>
  <si>
    <t>RFTS_TDS3034C</t>
  </si>
  <si>
    <t>DCV</t>
  </si>
  <si>
    <t>1 mV/div</t>
  </si>
  <si>
    <t>20 MHz</t>
  </si>
  <si>
    <t>Full</t>
  </si>
  <si>
    <t>2 mV/div</t>
  </si>
  <si>
    <t>50 mV/div</t>
  </si>
  <si>
    <t>90 mV/div</t>
  </si>
  <si>
    <t>150 MHz</t>
  </si>
  <si>
    <t>1 V/div, Invert</t>
  </si>
  <si>
    <t>Invert</t>
  </si>
  <si>
    <t>50 mV/div Delta</t>
  </si>
  <si>
    <t>timebase</t>
  </si>
  <si>
    <t>period</t>
  </si>
  <si>
    <t>Trigger Sensitivity</t>
  </si>
  <si>
    <t>Test Condition</t>
  </si>
  <si>
    <t>Internal Trigger Sensitivity</t>
  </si>
  <si>
    <t>Frequency</t>
  </si>
  <si>
    <t>TRIG</t>
  </si>
  <si>
    <t>Edge</t>
  </si>
  <si>
    <t>Rising</t>
  </si>
  <si>
    <t>Fall</t>
  </si>
  <si>
    <t>Falling</t>
  </si>
  <si>
    <t>300 MHz</t>
  </si>
  <si>
    <t>50 MHz</t>
  </si>
  <si>
    <t>Rise</t>
  </si>
  <si>
    <t>PERFORMANCE TEST CARD (AS RECEIVED AND AS COMPLETED)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</si>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</sst>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yy;@"/>
    <numFmt numFmtId="165" formatCode="0.0&quot; nS&quot;"/>
  </numFmts>
  <fonts count="9" x14ac:knownFonts="1">
    <font>
      <sz val="11"/>
      <color theme="1"/>
      <name val="Calibri"/>
      <family val="2"/>
      <scheme val="minor"/>
    </font>
    <font>
      <b/>
      <sz val="12"/>
      <color rgb="FF000000"/>
      <name val="Calibri"/>
    </font>
    <font>
      <b/>
      <sz val="11"/>
      <color rgb="FF000000"/>
      <name val="Calibri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i/>
      <sz val="11"/>
      <name val="Calibri"/>
      <family val="2"/>
    </font>
    <font>
      <b/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solid">
        <fgColor rgb="FFEEEEEE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1" fontId="0" fillId="0" borderId="1" xfId="0" applyNumberFormat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4" fillId="0" borderId="0" xfId="0" applyFont="1"/>
    <xf numFmtId="0" fontId="6" fillId="2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0" borderId="2" xfId="0" applyBorder="1" applyAlignment="1">
      <alignment horizontal="center"/>
    </xf>
    <xf numFmtId="0" fontId="7" fillId="3" borderId="3" xfId="0" applyFont="1" applyFill="1" applyBorder="1" applyAlignment="1">
      <alignment horizontal="left"/>
    </xf>
    <xf numFmtId="0" fontId="0" fillId="0" borderId="3" xfId="0" applyBorder="1" applyAlignment="1">
      <alignment horizontal="center"/>
    </xf>
    <xf numFmtId="0" fontId="8" fillId="0" borderId="0" xfId="0" applyFont="1"/>
  </cellXfs>
  <cellStyles count="1">
    <cellStyle name="Normal" xfId="0" builtinId="0"/>
  </cellStyles>
  <dxfs count="65"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V97"/>
  <sheetViews>
    <sheetView tabSelected="1" view="pageBreakPreview" workbookViewId="0">
      <selection activeCell="B5" sqref="B5"/>
    </sheetView>
  </sheetViews>
  <sheetFormatPr defaultRowHeight="15" x14ac:dyDescent="0.25"/>
  <cols>
    <col min="1" max="1" width="39.85546875" customWidth="1"/>
    <col min="2" max="4" width="16" customWidth="1"/>
    <col min="5" max="5" width="18" customWidth="1"/>
    <col min="6" max="7" width="16" customWidth="1"/>
    <col min="14" max="20" width="9.140625" style="9"/>
  </cols>
  <sheetData>
    <row r="1" spans="1:11" x14ac:dyDescent="0.25">
      <c r="J1" t="s">
        <v>0</v>
      </c>
      <c r="K1" t="s">
        <v>1</v>
      </c>
    </row>
    <row r="3" spans="1:11" ht="15.75" x14ac:dyDescent="0.25">
      <c r="A3" s="20" t="s">
        <v>87</v>
      </c>
    </row>
    <row r="4" spans="1:11" x14ac:dyDescent="0.25">
      <c r="A4" s="1"/>
      <c r="B4" s="1"/>
      <c r="E4" s="1"/>
      <c r="F4" s="1"/>
    </row>
    <row r="5" spans="1:11" x14ac:dyDescent="0.25">
      <c r="A5" s="1" t="s">
        <v>2</v>
      </c>
      <c r="B5" s="2"/>
      <c r="E5" s="1" t="s">
        <v>3</v>
      </c>
      <c r="F5" s="1"/>
    </row>
    <row r="6" spans="1:11" x14ac:dyDescent="0.25">
      <c r="A6" s="1" t="s">
        <v>4</v>
      </c>
      <c r="B6" s="1" t="s">
        <v>60</v>
      </c>
      <c r="E6" s="1" t="s">
        <v>5</v>
      </c>
      <c r="F6" s="1" t="s">
        <v>6</v>
      </c>
    </row>
    <row r="7" spans="1:11" x14ac:dyDescent="0.25">
      <c r="A7" s="1" t="s">
        <v>7</v>
      </c>
      <c r="B7" s="1"/>
      <c r="E7" s="1" t="s">
        <v>8</v>
      </c>
      <c r="F7" s="1" t="s">
        <v>9</v>
      </c>
    </row>
    <row r="8" spans="1:11" x14ac:dyDescent="0.25">
      <c r="A8" s="1" t="s">
        <v>10</v>
      </c>
      <c r="B8" s="1"/>
      <c r="E8" s="1" t="s">
        <v>11</v>
      </c>
      <c r="F8" s="1" t="s">
        <v>12</v>
      </c>
    </row>
    <row r="9" spans="1:11" x14ac:dyDescent="0.25">
      <c r="A9" s="1" t="s">
        <v>13</v>
      </c>
      <c r="B9" s="1" t="s">
        <v>14</v>
      </c>
      <c r="E9" s="1" t="s">
        <v>15</v>
      </c>
      <c r="F9" s="1"/>
    </row>
    <row r="10" spans="1:11" x14ac:dyDescent="0.25">
      <c r="A10" s="1" t="s">
        <v>16</v>
      </c>
      <c r="B10" s="1" t="s">
        <v>17</v>
      </c>
      <c r="E10" s="1" t="s">
        <v>18</v>
      </c>
      <c r="F10" s="1" t="s">
        <v>61</v>
      </c>
    </row>
    <row r="11" spans="1:11" x14ac:dyDescent="0.25">
      <c r="A11" t="s">
        <v>19</v>
      </c>
      <c r="B11" t="s">
        <v>20</v>
      </c>
    </row>
    <row r="13" spans="1:11" ht="15.75" x14ac:dyDescent="0.25">
      <c r="A13" s="3" t="s">
        <v>21</v>
      </c>
    </row>
    <row r="14" spans="1:11" x14ac:dyDescent="0.25">
      <c r="A14" s="4" t="s">
        <v>22</v>
      </c>
      <c r="B14" s="4" t="s">
        <v>59</v>
      </c>
      <c r="C14" s="4" t="s">
        <v>23</v>
      </c>
    </row>
    <row r="15" spans="1:11" x14ac:dyDescent="0.25">
      <c r="A15" s="5" t="s">
        <v>21</v>
      </c>
      <c r="B15" s="5"/>
      <c r="C15" s="5" t="str">
        <f>IF(ISBLANK(B15),"Not Done",B15)</f>
        <v>Not Done</v>
      </c>
      <c r="J15" t="s">
        <v>24</v>
      </c>
    </row>
    <row r="17" spans="1:22" x14ac:dyDescent="0.25">
      <c r="N17" s="9" t="s">
        <v>49</v>
      </c>
      <c r="O17" s="9" t="s">
        <v>51</v>
      </c>
      <c r="P17" s="9" t="s">
        <v>52</v>
      </c>
      <c r="Q17" s="9" t="s">
        <v>53</v>
      </c>
      <c r="R17" s="9" t="s">
        <v>50</v>
      </c>
      <c r="S17" s="9" t="s">
        <v>54</v>
      </c>
      <c r="T17" s="9" t="s">
        <v>38</v>
      </c>
      <c r="U17" s="9" t="s">
        <v>55</v>
      </c>
      <c r="V17" s="9" t="s">
        <v>71</v>
      </c>
    </row>
    <row r="18" spans="1:22" ht="15.75" x14ac:dyDescent="0.25">
      <c r="A18" s="3" t="s">
        <v>31</v>
      </c>
      <c r="B18" s="3"/>
    </row>
    <row r="19" spans="1:22" x14ac:dyDescent="0.25">
      <c r="A19" s="4" t="s">
        <v>22</v>
      </c>
      <c r="B19" s="4" t="s">
        <v>38</v>
      </c>
      <c r="C19" s="4" t="s">
        <v>25</v>
      </c>
      <c r="D19" s="4" t="s">
        <v>26</v>
      </c>
      <c r="E19" s="4" t="s">
        <v>27</v>
      </c>
      <c r="F19" s="4" t="s">
        <v>28</v>
      </c>
      <c r="G19" s="4" t="s">
        <v>23</v>
      </c>
    </row>
    <row r="20" spans="1:22" x14ac:dyDescent="0.25">
      <c r="A20" s="5" t="s">
        <v>63</v>
      </c>
      <c r="B20" s="5" t="s">
        <v>64</v>
      </c>
      <c r="C20" s="5">
        <v>99.25</v>
      </c>
      <c r="D20" s="5"/>
      <c r="E20" s="5">
        <v>100.8</v>
      </c>
      <c r="F20" s="5" t="s">
        <v>30</v>
      </c>
      <c r="G20" s="5" t="str">
        <f>IF(ISBLANK(D20),"Not Done",IF(AND(D20&lt;=E20,D20&gt;=C20),"Pass","Fail"))</f>
        <v>Not Done</v>
      </c>
      <c r="N20" s="9" t="s">
        <v>62</v>
      </c>
      <c r="O20" s="9">
        <v>1</v>
      </c>
      <c r="P20" s="9" t="s">
        <v>29</v>
      </c>
      <c r="Q20" s="9">
        <v>1E-3</v>
      </c>
      <c r="R20" s="9">
        <v>0.1</v>
      </c>
      <c r="S20" s="9">
        <v>9.6500000000000002E-2</v>
      </c>
      <c r="T20" s="9">
        <v>20</v>
      </c>
    </row>
    <row r="21" spans="1:22" x14ac:dyDescent="0.25">
      <c r="A21" s="5" t="s">
        <v>66</v>
      </c>
      <c r="B21" s="5" t="s">
        <v>64</v>
      </c>
      <c r="C21" s="5">
        <v>-7.54</v>
      </c>
      <c r="D21" s="5"/>
      <c r="E21" s="5">
        <v>-6.46</v>
      </c>
      <c r="F21" s="5" t="s">
        <v>30</v>
      </c>
      <c r="G21" s="5" t="str">
        <f>IF(ISBLANK(D21),"Not Done",IF(AND(D21&lt;=E21,D21&gt;=C21),"Pass","Fail"))</f>
        <v>Not Done</v>
      </c>
      <c r="N21" s="9" t="s">
        <v>62</v>
      </c>
      <c r="O21" s="9">
        <v>1</v>
      </c>
      <c r="P21" s="9" t="s">
        <v>29</v>
      </c>
      <c r="Q21" s="9">
        <v>2E-3</v>
      </c>
      <c r="R21" s="9">
        <v>-7.0000000000000001E-3</v>
      </c>
      <c r="S21" s="9">
        <v>0</v>
      </c>
      <c r="T21" s="9">
        <v>20</v>
      </c>
    </row>
    <row r="22" spans="1:22" x14ac:dyDescent="0.25">
      <c r="A22" s="5" t="s">
        <v>32</v>
      </c>
      <c r="B22" s="5" t="s">
        <v>64</v>
      </c>
      <c r="C22" s="11">
        <v>-101.8</v>
      </c>
      <c r="D22" s="5"/>
      <c r="E22" s="5">
        <v>-98.24</v>
      </c>
      <c r="F22" s="5" t="s">
        <v>30</v>
      </c>
      <c r="G22" s="5" t="str">
        <f t="shared" ref="G22:G27" si="0">IF(ISBLANK(D22),"Not Done",IF(AND(D22&lt;=E22,D22&gt;=C22),"Pass","Fail"))</f>
        <v>Not Done</v>
      </c>
      <c r="N22" s="9" t="s">
        <v>62</v>
      </c>
      <c r="O22" s="9">
        <v>1</v>
      </c>
      <c r="P22" s="9" t="s">
        <v>29</v>
      </c>
      <c r="Q22" s="9">
        <v>5.0000000000000001E-3</v>
      </c>
      <c r="R22" s="9">
        <v>-0.1</v>
      </c>
      <c r="S22" s="9">
        <v>-8.2500000000000004E-2</v>
      </c>
      <c r="T22" s="9">
        <v>20</v>
      </c>
    </row>
    <row r="23" spans="1:22" x14ac:dyDescent="0.25">
      <c r="A23" s="5" t="s">
        <v>67</v>
      </c>
      <c r="B23" s="5" t="s">
        <v>65</v>
      </c>
      <c r="C23" s="11">
        <v>982.4</v>
      </c>
      <c r="D23" s="5"/>
      <c r="E23" s="5">
        <v>1.018</v>
      </c>
      <c r="F23" s="5" t="s">
        <v>30</v>
      </c>
      <c r="G23" s="5" t="str">
        <f t="shared" si="0"/>
        <v>Not Done</v>
      </c>
      <c r="N23" s="9" t="s">
        <v>62</v>
      </c>
      <c r="O23" s="9">
        <v>1</v>
      </c>
      <c r="P23" s="9" t="s">
        <v>29</v>
      </c>
      <c r="Q23" s="9">
        <v>0.05</v>
      </c>
      <c r="R23" s="9">
        <v>1</v>
      </c>
      <c r="S23" s="9">
        <v>0.82499999999999996</v>
      </c>
    </row>
    <row r="24" spans="1:22" x14ac:dyDescent="0.25">
      <c r="A24" s="5" t="s">
        <v>67</v>
      </c>
      <c r="B24" s="5" t="s">
        <v>65</v>
      </c>
      <c r="C24" s="11">
        <v>632.4</v>
      </c>
      <c r="D24" s="5"/>
      <c r="E24" s="5">
        <v>667.6</v>
      </c>
      <c r="F24" s="5" t="s">
        <v>30</v>
      </c>
      <c r="G24" s="5" t="str">
        <f t="shared" si="0"/>
        <v>Not Done</v>
      </c>
      <c r="N24" s="9" t="s">
        <v>62</v>
      </c>
      <c r="O24" s="9">
        <v>1</v>
      </c>
      <c r="P24" s="9" t="s">
        <v>29</v>
      </c>
      <c r="Q24" s="9">
        <v>0.05</v>
      </c>
      <c r="R24" s="9">
        <v>0.65</v>
      </c>
      <c r="S24" s="9">
        <v>0.82499999999999996</v>
      </c>
    </row>
    <row r="25" spans="1:22" x14ac:dyDescent="0.25">
      <c r="A25" s="5" t="s">
        <v>72</v>
      </c>
      <c r="B25" s="5"/>
      <c r="C25" s="11">
        <v>340.5</v>
      </c>
      <c r="D25" s="5">
        <f>D23-D24</f>
        <v>0</v>
      </c>
      <c r="E25" s="5">
        <v>359.5</v>
      </c>
      <c r="F25" s="5" t="s">
        <v>30</v>
      </c>
      <c r="G25" s="5" t="str">
        <f>IF(ISBLANK(D24),"Not Done",IF(AND(D25&lt;=E25,D25&gt;=C25),"Pass","Fail"))</f>
        <v>Not Done</v>
      </c>
    </row>
    <row r="26" spans="1:22" x14ac:dyDescent="0.25">
      <c r="A26" s="5" t="s">
        <v>68</v>
      </c>
      <c r="B26" s="5" t="s">
        <v>65</v>
      </c>
      <c r="C26" s="11">
        <v>-339.3</v>
      </c>
      <c r="D26" s="5"/>
      <c r="E26" s="5">
        <v>-290.7</v>
      </c>
      <c r="F26" s="5" t="s">
        <v>30</v>
      </c>
      <c r="G26" s="5" t="str">
        <f t="shared" si="0"/>
        <v>Not Done</v>
      </c>
      <c r="N26" s="9" t="s">
        <v>62</v>
      </c>
      <c r="O26" s="9">
        <v>1</v>
      </c>
      <c r="P26" s="9" t="s">
        <v>29</v>
      </c>
      <c r="Q26" s="9">
        <v>0.09</v>
      </c>
      <c r="R26" s="9">
        <v>-0.315</v>
      </c>
      <c r="S26" s="9">
        <v>0</v>
      </c>
    </row>
    <row r="27" spans="1:22" x14ac:dyDescent="0.25">
      <c r="A27" s="5" t="s">
        <v>33</v>
      </c>
      <c r="B27" s="5" t="s">
        <v>69</v>
      </c>
      <c r="C27" s="11">
        <v>9.9</v>
      </c>
      <c r="D27" s="5"/>
      <c r="E27" s="5">
        <v>10.1</v>
      </c>
      <c r="F27" s="5" t="s">
        <v>34</v>
      </c>
      <c r="G27" s="5" t="str">
        <f t="shared" si="0"/>
        <v>Not Done</v>
      </c>
      <c r="N27" s="9" t="s">
        <v>62</v>
      </c>
      <c r="O27" s="9">
        <v>1</v>
      </c>
      <c r="P27" s="9" t="s">
        <v>29</v>
      </c>
      <c r="Q27" s="9">
        <v>0.2</v>
      </c>
      <c r="R27" s="9">
        <v>10</v>
      </c>
      <c r="S27" s="9">
        <v>9.3000000000000007</v>
      </c>
      <c r="T27" s="9">
        <v>150</v>
      </c>
    </row>
    <row r="28" spans="1:22" x14ac:dyDescent="0.25">
      <c r="A28" s="5" t="s">
        <v>70</v>
      </c>
      <c r="B28" s="5" t="s">
        <v>69</v>
      </c>
      <c r="C28" s="11">
        <v>-10.3</v>
      </c>
      <c r="D28" s="5"/>
      <c r="E28" s="5">
        <v>-9.6980000000000004</v>
      </c>
      <c r="F28" s="5" t="s">
        <v>34</v>
      </c>
      <c r="G28" s="5" t="str">
        <f>IF(ISBLANK(D28),"Not Done",IF(AND(D28&lt;=E28,D28&gt;=C28),"Pass","Fail"))</f>
        <v>Not Done</v>
      </c>
      <c r="N28" s="9" t="s">
        <v>62</v>
      </c>
      <c r="O28" s="9">
        <v>1</v>
      </c>
      <c r="P28" s="9" t="s">
        <v>29</v>
      </c>
      <c r="Q28" s="9">
        <v>1</v>
      </c>
      <c r="R28" s="9">
        <v>10</v>
      </c>
      <c r="S28" s="9">
        <v>-6.5</v>
      </c>
      <c r="T28" s="9">
        <v>150</v>
      </c>
      <c r="V28" t="s">
        <v>88</v>
      </c>
    </row>
    <row r="30" spans="1:22" ht="15.75" x14ac:dyDescent="0.25">
      <c r="A30" s="3" t="s">
        <v>35</v>
      </c>
      <c r="B30" s="3"/>
    </row>
    <row r="31" spans="1:22" x14ac:dyDescent="0.25">
      <c r="A31" s="4" t="s">
        <v>22</v>
      </c>
      <c r="B31" s="4" t="s">
        <v>38</v>
      </c>
      <c r="C31" s="4" t="s">
        <v>25</v>
      </c>
      <c r="D31" s="4" t="s">
        <v>26</v>
      </c>
      <c r="E31" s="4" t="s">
        <v>27</v>
      </c>
      <c r="F31" s="4" t="s">
        <v>28</v>
      </c>
      <c r="G31" s="4" t="s">
        <v>23</v>
      </c>
    </row>
    <row r="32" spans="1:22" x14ac:dyDescent="0.25">
      <c r="A32" s="5" t="s">
        <v>63</v>
      </c>
      <c r="B32" s="5" t="s">
        <v>64</v>
      </c>
      <c r="C32" s="5">
        <v>99.25</v>
      </c>
      <c r="D32" s="5"/>
      <c r="E32" s="5">
        <v>100.8</v>
      </c>
      <c r="F32" s="5" t="s">
        <v>30</v>
      </c>
      <c r="G32" s="5" t="str">
        <f>IF(ISBLANK(D32),"Not Done",IF(AND(D32&lt;=E32,D32&gt;=C32),"Pass","Fail"))</f>
        <v>Not Done</v>
      </c>
      <c r="N32" s="9" t="s">
        <v>62</v>
      </c>
      <c r="O32" s="9">
        <v>2</v>
      </c>
      <c r="P32" s="9" t="s">
        <v>29</v>
      </c>
      <c r="Q32" s="9">
        <v>1E-3</v>
      </c>
      <c r="R32" s="9">
        <v>0.1</v>
      </c>
      <c r="S32" s="9">
        <v>9.6500000000000002E-2</v>
      </c>
      <c r="T32" s="9">
        <v>20</v>
      </c>
    </row>
    <row r="33" spans="1:22" x14ac:dyDescent="0.25">
      <c r="A33" s="5" t="s">
        <v>66</v>
      </c>
      <c r="B33" s="5" t="s">
        <v>64</v>
      </c>
      <c r="C33" s="5">
        <v>-7.54</v>
      </c>
      <c r="D33" s="5"/>
      <c r="E33" s="5">
        <v>-6.46</v>
      </c>
      <c r="F33" s="5" t="s">
        <v>30</v>
      </c>
      <c r="G33" s="5" t="str">
        <f>IF(ISBLANK(D33),"Not Done",IF(AND(D33&lt;=E33,D33&gt;=C33),"Pass","Fail"))</f>
        <v>Not Done</v>
      </c>
      <c r="N33" s="9" t="s">
        <v>62</v>
      </c>
      <c r="O33" s="9">
        <v>2</v>
      </c>
      <c r="P33" s="9" t="s">
        <v>29</v>
      </c>
      <c r="Q33" s="9">
        <v>2E-3</v>
      </c>
      <c r="R33" s="9">
        <v>-7.0000000000000001E-3</v>
      </c>
      <c r="S33" s="9">
        <v>0</v>
      </c>
      <c r="T33" s="9">
        <v>20</v>
      </c>
    </row>
    <row r="34" spans="1:22" x14ac:dyDescent="0.25">
      <c r="A34" s="5" t="s">
        <v>32</v>
      </c>
      <c r="B34" s="5" t="s">
        <v>64</v>
      </c>
      <c r="C34" s="11">
        <v>-101.8</v>
      </c>
      <c r="D34" s="5"/>
      <c r="E34" s="5">
        <v>-98.24</v>
      </c>
      <c r="F34" s="5" t="s">
        <v>30</v>
      </c>
      <c r="G34" s="5" t="str">
        <f t="shared" ref="G34:G36" si="1">IF(ISBLANK(D34),"Not Done",IF(AND(D34&lt;=E34,D34&gt;=C34),"Pass","Fail"))</f>
        <v>Not Done</v>
      </c>
      <c r="N34" s="9" t="s">
        <v>62</v>
      </c>
      <c r="O34" s="9">
        <v>2</v>
      </c>
      <c r="P34" s="9" t="s">
        <v>29</v>
      </c>
      <c r="Q34" s="9">
        <v>5.0000000000000001E-3</v>
      </c>
      <c r="R34" s="9">
        <v>-0.1</v>
      </c>
      <c r="S34" s="9">
        <v>-8.2500000000000004E-2</v>
      </c>
      <c r="T34" s="9">
        <v>20</v>
      </c>
    </row>
    <row r="35" spans="1:22" x14ac:dyDescent="0.25">
      <c r="A35" s="5" t="s">
        <v>67</v>
      </c>
      <c r="B35" s="5" t="s">
        <v>65</v>
      </c>
      <c r="C35" s="11">
        <v>982.4</v>
      </c>
      <c r="D35" s="5"/>
      <c r="E35" s="5">
        <v>1.018</v>
      </c>
      <c r="F35" s="5" t="s">
        <v>30</v>
      </c>
      <c r="G35" s="5" t="str">
        <f t="shared" si="1"/>
        <v>Not Done</v>
      </c>
      <c r="N35" s="9" t="s">
        <v>62</v>
      </c>
      <c r="O35" s="9">
        <v>2</v>
      </c>
      <c r="P35" s="9" t="s">
        <v>29</v>
      </c>
      <c r="Q35" s="9">
        <v>0.05</v>
      </c>
      <c r="R35" s="9">
        <v>1</v>
      </c>
      <c r="S35" s="9">
        <v>0.82499999999999996</v>
      </c>
    </row>
    <row r="36" spans="1:22" x14ac:dyDescent="0.25">
      <c r="A36" s="5" t="s">
        <v>67</v>
      </c>
      <c r="B36" s="5" t="s">
        <v>65</v>
      </c>
      <c r="C36" s="11">
        <v>632.4</v>
      </c>
      <c r="D36" s="5"/>
      <c r="E36" s="5">
        <v>667.6</v>
      </c>
      <c r="F36" s="5" t="s">
        <v>30</v>
      </c>
      <c r="G36" s="5" t="str">
        <f t="shared" si="1"/>
        <v>Not Done</v>
      </c>
      <c r="N36" s="9" t="s">
        <v>62</v>
      </c>
      <c r="O36" s="9">
        <v>2</v>
      </c>
      <c r="P36" s="9" t="s">
        <v>29</v>
      </c>
      <c r="Q36" s="9">
        <v>0.05</v>
      </c>
      <c r="R36" s="9">
        <v>0.65</v>
      </c>
      <c r="S36" s="9">
        <v>0.82499999999999996</v>
      </c>
    </row>
    <row r="37" spans="1:22" x14ac:dyDescent="0.25">
      <c r="A37" s="5" t="s">
        <v>72</v>
      </c>
      <c r="B37" s="5"/>
      <c r="C37" s="11">
        <v>340.5</v>
      </c>
      <c r="D37" s="5">
        <f>D35-D36</f>
        <v>0</v>
      </c>
      <c r="E37" s="5">
        <v>359.5</v>
      </c>
      <c r="F37" s="5" t="s">
        <v>30</v>
      </c>
      <c r="G37" s="5" t="str">
        <f>IF(ISBLANK(D36),"Not Done",IF(AND(D37&lt;=E37,D37&gt;=C37),"Pass","Fail"))</f>
        <v>Not Done</v>
      </c>
    </row>
    <row r="38" spans="1:22" x14ac:dyDescent="0.25">
      <c r="A38" s="5" t="s">
        <v>68</v>
      </c>
      <c r="B38" s="5" t="s">
        <v>65</v>
      </c>
      <c r="C38" s="11">
        <v>-339.3</v>
      </c>
      <c r="D38" s="5"/>
      <c r="E38" s="5">
        <v>-290.7</v>
      </c>
      <c r="F38" s="5" t="s">
        <v>30</v>
      </c>
      <c r="G38" s="5" t="str">
        <f t="shared" ref="G38:G39" si="2">IF(ISBLANK(D38),"Not Done",IF(AND(D38&lt;=E38,D38&gt;=C38),"Pass","Fail"))</f>
        <v>Not Done</v>
      </c>
      <c r="N38" s="9" t="s">
        <v>62</v>
      </c>
      <c r="O38" s="9">
        <v>2</v>
      </c>
      <c r="P38" s="9" t="s">
        <v>29</v>
      </c>
      <c r="Q38" s="9">
        <v>0.09</v>
      </c>
      <c r="R38" s="9">
        <v>-0.315</v>
      </c>
      <c r="S38" s="9">
        <v>0</v>
      </c>
    </row>
    <row r="39" spans="1:22" x14ac:dyDescent="0.25">
      <c r="A39" s="5" t="s">
        <v>33</v>
      </c>
      <c r="B39" s="5" t="s">
        <v>69</v>
      </c>
      <c r="C39" s="11">
        <v>9.9</v>
      </c>
      <c r="D39" s="5"/>
      <c r="E39" s="5">
        <v>10.1</v>
      </c>
      <c r="F39" s="5" t="s">
        <v>34</v>
      </c>
      <c r="G39" s="5" t="str">
        <f t="shared" si="2"/>
        <v>Not Done</v>
      </c>
      <c r="N39" s="9" t="s">
        <v>62</v>
      </c>
      <c r="O39" s="9">
        <v>2</v>
      </c>
      <c r="P39" s="9" t="s">
        <v>29</v>
      </c>
      <c r="Q39" s="9">
        <v>0.2</v>
      </c>
      <c r="R39" s="9">
        <v>10</v>
      </c>
      <c r="S39" s="9">
        <v>9.3000000000000007</v>
      </c>
      <c r="T39" s="9">
        <v>150</v>
      </c>
    </row>
    <row r="40" spans="1:22" x14ac:dyDescent="0.25">
      <c r="A40" s="5" t="s">
        <v>70</v>
      </c>
      <c r="B40" s="5" t="s">
        <v>69</v>
      </c>
      <c r="C40" s="11">
        <v>-10.3</v>
      </c>
      <c r="D40" s="5"/>
      <c r="E40" s="5">
        <v>-9.6980000000000004</v>
      </c>
      <c r="F40" s="5" t="s">
        <v>34</v>
      </c>
      <c r="G40" s="5" t="str">
        <f>IF(ISBLANK(D40),"Not Done",IF(AND(D40&lt;=E40,D40&gt;=C40),"Pass","Fail"))</f>
        <v>Not Done</v>
      </c>
      <c r="N40" s="9" t="s">
        <v>62</v>
      </c>
      <c r="O40" s="9">
        <v>2</v>
      </c>
      <c r="P40" s="9" t="s">
        <v>29</v>
      </c>
      <c r="Q40" s="9">
        <v>1</v>
      </c>
      <c r="R40" s="9">
        <v>10</v>
      </c>
      <c r="S40" s="9">
        <v>-6.5</v>
      </c>
      <c r="T40" s="9">
        <v>150</v>
      </c>
      <c r="V40" t="s">
        <v>88</v>
      </c>
    </row>
    <row r="42" spans="1:22" ht="15.75" x14ac:dyDescent="0.25">
      <c r="A42" s="3" t="s">
        <v>36</v>
      </c>
      <c r="B42" s="3"/>
    </row>
    <row r="43" spans="1:22" x14ac:dyDescent="0.25">
      <c r="A43" s="4" t="s">
        <v>22</v>
      </c>
      <c r="B43" s="4" t="s">
        <v>38</v>
      </c>
      <c r="C43" s="4" t="s">
        <v>25</v>
      </c>
      <c r="D43" s="4" t="s">
        <v>26</v>
      </c>
      <c r="E43" s="4" t="s">
        <v>27</v>
      </c>
      <c r="F43" s="4" t="s">
        <v>28</v>
      </c>
      <c r="G43" s="4" t="s">
        <v>23</v>
      </c>
    </row>
    <row r="44" spans="1:22" x14ac:dyDescent="0.25">
      <c r="A44" s="5" t="s">
        <v>63</v>
      </c>
      <c r="B44" s="5" t="s">
        <v>64</v>
      </c>
      <c r="C44" s="5">
        <v>99.25</v>
      </c>
      <c r="D44" s="5"/>
      <c r="E44" s="5">
        <v>100.8</v>
      </c>
      <c r="F44" s="5" t="s">
        <v>30</v>
      </c>
      <c r="G44" s="5" t="str">
        <f>IF(ISBLANK(D44),"Not Done",IF(AND(D44&lt;=E44,D44&gt;=C44),"Pass","Fail"))</f>
        <v>Not Done</v>
      </c>
      <c r="N44" s="9" t="s">
        <v>62</v>
      </c>
      <c r="O44" s="9">
        <v>3</v>
      </c>
      <c r="P44" s="9" t="s">
        <v>29</v>
      </c>
      <c r="Q44" s="9">
        <v>1E-3</v>
      </c>
      <c r="R44" s="9">
        <v>0.1</v>
      </c>
      <c r="S44" s="9">
        <v>9.6500000000000002E-2</v>
      </c>
      <c r="T44" s="9">
        <v>20</v>
      </c>
    </row>
    <row r="45" spans="1:22" x14ac:dyDescent="0.25">
      <c r="A45" s="5" t="s">
        <v>66</v>
      </c>
      <c r="B45" s="5" t="s">
        <v>64</v>
      </c>
      <c r="C45" s="5">
        <v>-7.54</v>
      </c>
      <c r="D45" s="5"/>
      <c r="E45" s="5">
        <v>-6.46</v>
      </c>
      <c r="F45" s="5" t="s">
        <v>30</v>
      </c>
      <c r="G45" s="5" t="str">
        <f>IF(ISBLANK(D45),"Not Done",IF(AND(D45&lt;=E45,D45&gt;=C45),"Pass","Fail"))</f>
        <v>Not Done</v>
      </c>
      <c r="N45" s="9" t="s">
        <v>62</v>
      </c>
      <c r="O45" s="9">
        <v>3</v>
      </c>
      <c r="P45" s="9" t="s">
        <v>29</v>
      </c>
      <c r="Q45" s="9">
        <v>2E-3</v>
      </c>
      <c r="R45" s="9">
        <v>-7.0000000000000001E-3</v>
      </c>
      <c r="S45" s="9">
        <v>0</v>
      </c>
      <c r="T45" s="9">
        <v>20</v>
      </c>
    </row>
    <row r="46" spans="1:22" x14ac:dyDescent="0.25">
      <c r="A46" s="5" t="s">
        <v>32</v>
      </c>
      <c r="B46" s="5" t="s">
        <v>64</v>
      </c>
      <c r="C46" s="11">
        <v>-101.8</v>
      </c>
      <c r="D46" s="5"/>
      <c r="E46" s="5">
        <v>-98.24</v>
      </c>
      <c r="F46" s="5" t="s">
        <v>30</v>
      </c>
      <c r="G46" s="5" t="str">
        <f t="shared" ref="G46:G48" si="3">IF(ISBLANK(D46),"Not Done",IF(AND(D46&lt;=E46,D46&gt;=C46),"Pass","Fail"))</f>
        <v>Not Done</v>
      </c>
      <c r="N46" s="9" t="s">
        <v>62</v>
      </c>
      <c r="O46" s="9">
        <v>3</v>
      </c>
      <c r="P46" s="9" t="s">
        <v>29</v>
      </c>
      <c r="Q46" s="9">
        <v>5.0000000000000001E-3</v>
      </c>
      <c r="R46" s="9">
        <v>-0.1</v>
      </c>
      <c r="S46" s="9">
        <v>-8.2500000000000004E-2</v>
      </c>
      <c r="T46" s="9">
        <v>20</v>
      </c>
    </row>
    <row r="47" spans="1:22" x14ac:dyDescent="0.25">
      <c r="A47" s="5" t="s">
        <v>67</v>
      </c>
      <c r="B47" s="5" t="s">
        <v>65</v>
      </c>
      <c r="C47" s="11">
        <v>982.4</v>
      </c>
      <c r="D47" s="5"/>
      <c r="E47" s="5">
        <v>1.018</v>
      </c>
      <c r="F47" s="5" t="s">
        <v>30</v>
      </c>
      <c r="G47" s="5" t="str">
        <f t="shared" si="3"/>
        <v>Not Done</v>
      </c>
      <c r="N47" s="9" t="s">
        <v>62</v>
      </c>
      <c r="O47" s="9">
        <v>3</v>
      </c>
      <c r="P47" s="9" t="s">
        <v>29</v>
      </c>
      <c r="Q47" s="9">
        <v>0.05</v>
      </c>
      <c r="R47" s="9">
        <v>1</v>
      </c>
      <c r="S47" s="9">
        <v>0.82499999999999996</v>
      </c>
    </row>
    <row r="48" spans="1:22" x14ac:dyDescent="0.25">
      <c r="A48" s="5" t="s">
        <v>67</v>
      </c>
      <c r="B48" s="5" t="s">
        <v>65</v>
      </c>
      <c r="C48" s="11">
        <v>632.4</v>
      </c>
      <c r="D48" s="5"/>
      <c r="E48" s="5">
        <v>667.6</v>
      </c>
      <c r="F48" s="5" t="s">
        <v>30</v>
      </c>
      <c r="G48" s="5" t="str">
        <f t="shared" si="3"/>
        <v>Not Done</v>
      </c>
      <c r="N48" s="9" t="s">
        <v>62</v>
      </c>
      <c r="O48" s="9">
        <v>3</v>
      </c>
      <c r="P48" s="9" t="s">
        <v>29</v>
      </c>
      <c r="Q48" s="9">
        <v>0.05</v>
      </c>
      <c r="R48" s="9">
        <v>0.65</v>
      </c>
      <c r="S48" s="9">
        <v>0.82499999999999996</v>
      </c>
    </row>
    <row r="49" spans="1:22" x14ac:dyDescent="0.25">
      <c r="A49" s="5" t="s">
        <v>72</v>
      </c>
      <c r="B49" s="5"/>
      <c r="C49" s="11">
        <v>340.5</v>
      </c>
      <c r="D49" s="5">
        <f>D47-D48</f>
        <v>0</v>
      </c>
      <c r="E49" s="5">
        <v>359.5</v>
      </c>
      <c r="F49" s="5" t="s">
        <v>30</v>
      </c>
      <c r="G49" s="5" t="str">
        <f>IF(ISBLANK(D48),"Not Done",IF(AND(D49&lt;=E49,D49&gt;=C49),"Pass","Fail"))</f>
        <v>Not Done</v>
      </c>
    </row>
    <row r="50" spans="1:22" x14ac:dyDescent="0.25">
      <c r="A50" s="5" t="s">
        <v>68</v>
      </c>
      <c r="B50" s="5" t="s">
        <v>65</v>
      </c>
      <c r="C50" s="11">
        <v>-339.3</v>
      </c>
      <c r="D50" s="5"/>
      <c r="E50" s="5">
        <v>-290.7</v>
      </c>
      <c r="F50" s="5" t="s">
        <v>30</v>
      </c>
      <c r="G50" s="5" t="str">
        <f t="shared" ref="G50:G51" si="4">IF(ISBLANK(D50),"Not Done",IF(AND(D50&lt;=E50,D50&gt;=C50),"Pass","Fail"))</f>
        <v>Not Done</v>
      </c>
      <c r="N50" s="9" t="s">
        <v>62</v>
      </c>
      <c r="O50" s="9">
        <v>3</v>
      </c>
      <c r="P50" s="9" t="s">
        <v>29</v>
      </c>
      <c r="Q50" s="9">
        <v>0.09</v>
      </c>
      <c r="R50" s="9">
        <v>-0.315</v>
      </c>
      <c r="S50" s="9">
        <v>0</v>
      </c>
    </row>
    <row r="51" spans="1:22" x14ac:dyDescent="0.25">
      <c r="A51" s="5" t="s">
        <v>33</v>
      </c>
      <c r="B51" s="5" t="s">
        <v>69</v>
      </c>
      <c r="C51" s="11">
        <v>9.9</v>
      </c>
      <c r="D51" s="5"/>
      <c r="E51" s="5">
        <v>10.1</v>
      </c>
      <c r="F51" s="5" t="s">
        <v>34</v>
      </c>
      <c r="G51" s="5" t="str">
        <f t="shared" si="4"/>
        <v>Not Done</v>
      </c>
      <c r="N51" s="9" t="s">
        <v>62</v>
      </c>
      <c r="O51" s="9">
        <v>3</v>
      </c>
      <c r="P51" s="9" t="s">
        <v>29</v>
      </c>
      <c r="Q51" s="9">
        <v>0.2</v>
      </c>
      <c r="R51" s="9">
        <v>10</v>
      </c>
      <c r="S51" s="9">
        <v>9.3000000000000007</v>
      </c>
      <c r="T51" s="9">
        <v>150</v>
      </c>
    </row>
    <row r="52" spans="1:22" x14ac:dyDescent="0.25">
      <c r="A52" s="5" t="s">
        <v>70</v>
      </c>
      <c r="B52" s="5" t="s">
        <v>69</v>
      </c>
      <c r="C52" s="11">
        <v>-10.3</v>
      </c>
      <c r="D52" s="5"/>
      <c r="E52" s="5">
        <v>-9.6980000000000004</v>
      </c>
      <c r="F52" s="5" t="s">
        <v>34</v>
      </c>
      <c r="G52" s="5" t="str">
        <f>IF(ISBLANK(D52),"Not Done",IF(AND(D52&lt;=E52,D52&gt;=C52),"Pass","Fail"))</f>
        <v>Not Done</v>
      </c>
      <c r="N52" s="9" t="s">
        <v>62</v>
      </c>
      <c r="O52" s="9">
        <v>3</v>
      </c>
      <c r="P52" s="9" t="s">
        <v>29</v>
      </c>
      <c r="Q52" s="9">
        <v>1</v>
      </c>
      <c r="R52" s="9">
        <v>10</v>
      </c>
      <c r="S52" s="9">
        <v>-6.5</v>
      </c>
      <c r="T52" s="9">
        <v>150</v>
      </c>
      <c r="V52" t="s">
        <v>88</v>
      </c>
    </row>
    <row r="54" spans="1:22" ht="15.75" x14ac:dyDescent="0.25">
      <c r="A54" s="3" t="s">
        <v>37</v>
      </c>
      <c r="B54" s="3"/>
    </row>
    <row r="55" spans="1:22" x14ac:dyDescent="0.25">
      <c r="A55" s="4" t="s">
        <v>22</v>
      </c>
      <c r="B55" s="4" t="s">
        <v>38</v>
      </c>
      <c r="C55" s="4" t="s">
        <v>25</v>
      </c>
      <c r="D55" s="4" t="s">
        <v>26</v>
      </c>
      <c r="E55" s="4" t="s">
        <v>27</v>
      </c>
      <c r="F55" s="4" t="s">
        <v>28</v>
      </c>
      <c r="G55" s="4" t="s">
        <v>23</v>
      </c>
    </row>
    <row r="56" spans="1:22" x14ac:dyDescent="0.25">
      <c r="A56" s="5" t="s">
        <v>63</v>
      </c>
      <c r="B56" s="5" t="s">
        <v>64</v>
      </c>
      <c r="C56" s="5">
        <v>99.25</v>
      </c>
      <c r="D56" s="5"/>
      <c r="E56" s="5">
        <v>100.8</v>
      </c>
      <c r="F56" s="5" t="s">
        <v>30</v>
      </c>
      <c r="G56" s="5" t="str">
        <f>IF(ISBLANK(D56),"Not Done",IF(AND(D56&lt;=E56,D56&gt;=C56),"Pass","Fail"))</f>
        <v>Not Done</v>
      </c>
      <c r="N56" s="9" t="s">
        <v>62</v>
      </c>
      <c r="O56" s="9">
        <v>4</v>
      </c>
      <c r="P56" s="9" t="s">
        <v>29</v>
      </c>
      <c r="Q56" s="9">
        <v>1E-3</v>
      </c>
      <c r="R56" s="9">
        <v>0.1</v>
      </c>
      <c r="S56" s="9">
        <v>9.6500000000000002E-2</v>
      </c>
      <c r="T56" s="9">
        <v>20</v>
      </c>
    </row>
    <row r="57" spans="1:22" x14ac:dyDescent="0.25">
      <c r="A57" s="5" t="s">
        <v>66</v>
      </c>
      <c r="B57" s="5" t="s">
        <v>64</v>
      </c>
      <c r="C57" s="5">
        <v>-7.54</v>
      </c>
      <c r="D57" s="5"/>
      <c r="E57" s="5">
        <v>-6.46</v>
      </c>
      <c r="F57" s="5" t="s">
        <v>30</v>
      </c>
      <c r="G57" s="5" t="str">
        <f>IF(ISBLANK(D57),"Not Done",IF(AND(D57&lt;=E57,D57&gt;=C57),"Pass","Fail"))</f>
        <v>Not Done</v>
      </c>
      <c r="N57" s="9" t="s">
        <v>62</v>
      </c>
      <c r="O57" s="9">
        <v>4</v>
      </c>
      <c r="P57" s="9" t="s">
        <v>29</v>
      </c>
      <c r="Q57" s="9">
        <v>2E-3</v>
      </c>
      <c r="R57" s="9">
        <v>-7.0000000000000001E-3</v>
      </c>
      <c r="S57" s="9">
        <v>0</v>
      </c>
      <c r="T57" s="9">
        <v>20</v>
      </c>
    </row>
    <row r="58" spans="1:22" x14ac:dyDescent="0.25">
      <c r="A58" s="5" t="s">
        <v>32</v>
      </c>
      <c r="B58" s="5" t="s">
        <v>64</v>
      </c>
      <c r="C58" s="11">
        <v>-101.8</v>
      </c>
      <c r="D58" s="5"/>
      <c r="E58" s="5">
        <v>-98.24</v>
      </c>
      <c r="F58" s="5" t="s">
        <v>30</v>
      </c>
      <c r="G58" s="5" t="str">
        <f t="shared" ref="G58:G60" si="5">IF(ISBLANK(D58),"Not Done",IF(AND(D58&lt;=E58,D58&gt;=C58),"Pass","Fail"))</f>
        <v>Not Done</v>
      </c>
      <c r="N58" s="9" t="s">
        <v>62</v>
      </c>
      <c r="O58" s="9">
        <v>4</v>
      </c>
      <c r="P58" s="9" t="s">
        <v>29</v>
      </c>
      <c r="Q58" s="9">
        <v>5.0000000000000001E-3</v>
      </c>
      <c r="R58" s="9">
        <v>-0.1</v>
      </c>
      <c r="S58" s="9">
        <v>-8.2500000000000004E-2</v>
      </c>
      <c r="T58" s="9">
        <v>20</v>
      </c>
    </row>
    <row r="59" spans="1:22" x14ac:dyDescent="0.25">
      <c r="A59" s="5" t="s">
        <v>67</v>
      </c>
      <c r="B59" s="5" t="s">
        <v>65</v>
      </c>
      <c r="C59" s="11">
        <v>982.4</v>
      </c>
      <c r="D59" s="5"/>
      <c r="E59" s="5">
        <v>1.018</v>
      </c>
      <c r="F59" s="5" t="s">
        <v>30</v>
      </c>
      <c r="G59" s="5" t="str">
        <f t="shared" si="5"/>
        <v>Not Done</v>
      </c>
      <c r="N59" s="9" t="s">
        <v>62</v>
      </c>
      <c r="O59" s="9">
        <v>4</v>
      </c>
      <c r="P59" s="9" t="s">
        <v>29</v>
      </c>
      <c r="Q59" s="9">
        <v>0.05</v>
      </c>
      <c r="R59" s="9">
        <v>1</v>
      </c>
      <c r="S59" s="9">
        <v>0.82499999999999996</v>
      </c>
    </row>
    <row r="60" spans="1:22" x14ac:dyDescent="0.25">
      <c r="A60" s="5" t="s">
        <v>67</v>
      </c>
      <c r="B60" s="5" t="s">
        <v>65</v>
      </c>
      <c r="C60" s="11">
        <v>632.4</v>
      </c>
      <c r="D60" s="5"/>
      <c r="E60" s="5">
        <v>667.6</v>
      </c>
      <c r="F60" s="5" t="s">
        <v>30</v>
      </c>
      <c r="G60" s="5" t="str">
        <f t="shared" si="5"/>
        <v>Not Done</v>
      </c>
      <c r="N60" s="9" t="s">
        <v>62</v>
      </c>
      <c r="O60" s="9">
        <v>4</v>
      </c>
      <c r="P60" s="9" t="s">
        <v>29</v>
      </c>
      <c r="Q60" s="9">
        <v>0.05</v>
      </c>
      <c r="R60" s="9">
        <v>0.65</v>
      </c>
      <c r="S60" s="9">
        <v>0.82499999999999996</v>
      </c>
    </row>
    <row r="61" spans="1:22" x14ac:dyDescent="0.25">
      <c r="A61" s="5" t="s">
        <v>72</v>
      </c>
      <c r="B61" s="5"/>
      <c r="C61" s="11">
        <v>340.5</v>
      </c>
      <c r="D61" s="5">
        <f>D59-D60</f>
        <v>0</v>
      </c>
      <c r="E61" s="5">
        <v>359.5</v>
      </c>
      <c r="F61" s="5" t="s">
        <v>30</v>
      </c>
      <c r="G61" s="5" t="str">
        <f>IF(ISBLANK(D60),"Not Done",IF(AND(D61&lt;=E61,D61&gt;=C61),"Pass","Fail"))</f>
        <v>Not Done</v>
      </c>
    </row>
    <row r="62" spans="1:22" x14ac:dyDescent="0.25">
      <c r="A62" s="5" t="s">
        <v>68</v>
      </c>
      <c r="B62" s="5" t="s">
        <v>65</v>
      </c>
      <c r="C62" s="11">
        <v>-339.3</v>
      </c>
      <c r="D62" s="5"/>
      <c r="E62" s="5">
        <v>-290.7</v>
      </c>
      <c r="F62" s="5" t="s">
        <v>30</v>
      </c>
      <c r="G62" s="5" t="str">
        <f t="shared" ref="G62:G63" si="6">IF(ISBLANK(D62),"Not Done",IF(AND(D62&lt;=E62,D62&gt;=C62),"Pass","Fail"))</f>
        <v>Not Done</v>
      </c>
      <c r="N62" s="9" t="s">
        <v>62</v>
      </c>
      <c r="O62" s="9">
        <v>4</v>
      </c>
      <c r="P62" s="9" t="s">
        <v>29</v>
      </c>
      <c r="Q62" s="9">
        <v>0.09</v>
      </c>
      <c r="R62" s="9">
        <v>-0.315</v>
      </c>
      <c r="S62" s="9">
        <v>0</v>
      </c>
    </row>
    <row r="63" spans="1:22" x14ac:dyDescent="0.25">
      <c r="A63" s="5" t="s">
        <v>33</v>
      </c>
      <c r="B63" s="5" t="s">
        <v>69</v>
      </c>
      <c r="C63" s="11">
        <v>9.9</v>
      </c>
      <c r="D63" s="5"/>
      <c r="E63" s="5">
        <v>10.1</v>
      </c>
      <c r="F63" s="5" t="s">
        <v>34</v>
      </c>
      <c r="G63" s="5" t="str">
        <f t="shared" si="6"/>
        <v>Not Done</v>
      </c>
      <c r="N63" s="9" t="s">
        <v>62</v>
      </c>
      <c r="O63" s="9">
        <v>4</v>
      </c>
      <c r="P63" s="9" t="s">
        <v>29</v>
      </c>
      <c r="Q63" s="9">
        <v>0.2</v>
      </c>
      <c r="R63" s="9">
        <v>10</v>
      </c>
      <c r="S63" s="9">
        <v>9.3000000000000007</v>
      </c>
      <c r="T63" s="9">
        <v>150</v>
      </c>
    </row>
    <row r="64" spans="1:22" x14ac:dyDescent="0.25">
      <c r="A64" s="5" t="s">
        <v>70</v>
      </c>
      <c r="B64" s="5" t="s">
        <v>69</v>
      </c>
      <c r="C64" s="11">
        <v>-10.3</v>
      </c>
      <c r="D64" s="5"/>
      <c r="E64" s="5">
        <v>-9.6980000000000004</v>
      </c>
      <c r="F64" s="5" t="s">
        <v>34</v>
      </c>
      <c r="G64" s="5" t="str">
        <f>IF(ISBLANK(D64),"Not Done",IF(AND(D64&lt;=E64,D64&gt;=C64),"Pass","Fail"))</f>
        <v>Not Done</v>
      </c>
      <c r="N64" s="9" t="s">
        <v>62</v>
      </c>
      <c r="O64" s="9">
        <v>4</v>
      </c>
      <c r="P64" s="9" t="s">
        <v>29</v>
      </c>
      <c r="Q64" s="9">
        <v>1</v>
      </c>
      <c r="R64" s="9">
        <v>10</v>
      </c>
      <c r="S64" s="9">
        <v>-6.5</v>
      </c>
      <c r="T64" s="9">
        <v>150</v>
      </c>
      <c r="V64" t="s">
        <v>88</v>
      </c>
    </row>
    <row r="66" spans="1:22" ht="15.75" x14ac:dyDescent="0.25">
      <c r="A66" s="3" t="s">
        <v>38</v>
      </c>
    </row>
    <row r="67" spans="1:22" ht="30" x14ac:dyDescent="0.25">
      <c r="A67" s="4" t="s">
        <v>22</v>
      </c>
      <c r="B67" s="6" t="s">
        <v>39</v>
      </c>
      <c r="C67" s="4" t="s">
        <v>25</v>
      </c>
      <c r="D67" s="6" t="s">
        <v>40</v>
      </c>
      <c r="E67" s="4" t="s">
        <v>28</v>
      </c>
      <c r="F67" s="4" t="s">
        <v>23</v>
      </c>
      <c r="N67" s="9" t="s">
        <v>49</v>
      </c>
      <c r="P67" s="9" t="s">
        <v>56</v>
      </c>
      <c r="Q67" s="9" t="s">
        <v>55</v>
      </c>
    </row>
    <row r="68" spans="1:22" x14ac:dyDescent="0.25">
      <c r="A68" s="5" t="s">
        <v>41</v>
      </c>
      <c r="B68" s="10"/>
      <c r="C68" s="5">
        <v>300</v>
      </c>
      <c r="D68" s="7" t="str">
        <f>IFERROR((350/B68),"Not Done")</f>
        <v>Not Done</v>
      </c>
      <c r="E68" s="5" t="s">
        <v>42</v>
      </c>
      <c r="F68" s="5" t="str">
        <f>IF(ISBLANK(B68),"Not Done",IF(D68&gt;=C68,"Pass","Fail"))</f>
        <v>Not Done</v>
      </c>
      <c r="N68" s="9" t="s">
        <v>57</v>
      </c>
      <c r="O68" s="9">
        <v>1</v>
      </c>
      <c r="P68" s="9">
        <v>2</v>
      </c>
      <c r="Q68" s="9">
        <v>50</v>
      </c>
    </row>
    <row r="69" spans="1:22" x14ac:dyDescent="0.25">
      <c r="A69" s="5" t="s">
        <v>43</v>
      </c>
      <c r="B69" s="10"/>
      <c r="C69" s="5">
        <v>300</v>
      </c>
      <c r="D69" s="7" t="str">
        <f>IFERROR((350/B69),"Not Done")</f>
        <v>Not Done</v>
      </c>
      <c r="E69" s="5" t="s">
        <v>42</v>
      </c>
      <c r="F69" s="5" t="str">
        <f>IF(ISBLANK(B69),"Not Done",IF(D69&gt;=C69,"Pass","Fail"))</f>
        <v>Not Done</v>
      </c>
      <c r="N69" s="9" t="s">
        <v>57</v>
      </c>
      <c r="O69" s="9">
        <v>2</v>
      </c>
      <c r="P69" s="9">
        <v>2</v>
      </c>
      <c r="Q69" s="9">
        <v>50</v>
      </c>
    </row>
    <row r="70" spans="1:22" x14ac:dyDescent="0.25">
      <c r="A70" s="5" t="s">
        <v>44</v>
      </c>
      <c r="B70" s="10"/>
      <c r="C70" s="5">
        <v>300</v>
      </c>
      <c r="D70" s="7" t="str">
        <f>IFERROR((350/B70),"Not Done")</f>
        <v>Not Done</v>
      </c>
      <c r="E70" s="5" t="s">
        <v>42</v>
      </c>
      <c r="F70" s="5" t="str">
        <f>IF(ISBLANK(B70),"Not Done",IF(D70&gt;=C70,"Pass","Fail"))</f>
        <v>Not Done</v>
      </c>
      <c r="N70" s="9" t="s">
        <v>57</v>
      </c>
      <c r="O70" s="9">
        <v>3</v>
      </c>
      <c r="P70" s="9">
        <v>2</v>
      </c>
      <c r="Q70" s="9">
        <v>50</v>
      </c>
    </row>
    <row r="71" spans="1:22" x14ac:dyDescent="0.25">
      <c r="A71" s="5" t="s">
        <v>45</v>
      </c>
      <c r="B71" s="10"/>
      <c r="C71" s="5">
        <v>300</v>
      </c>
      <c r="D71" s="7" t="str">
        <f>IFERROR((350/B71),"Not Done")</f>
        <v>Not Done</v>
      </c>
      <c r="E71" s="5" t="s">
        <v>42</v>
      </c>
      <c r="F71" s="5" t="str">
        <f>IF(ISBLANK(B71),"Not Done",IF(D71&gt;=C71,"Pass","Fail"))</f>
        <v>Not Done</v>
      </c>
      <c r="N71" s="9" t="s">
        <v>57</v>
      </c>
      <c r="O71" s="9">
        <v>4</v>
      </c>
      <c r="P71" s="9">
        <v>2</v>
      </c>
      <c r="Q71" s="9">
        <v>50</v>
      </c>
    </row>
    <row r="73" spans="1:22" ht="15.75" x14ac:dyDescent="0.25">
      <c r="A73" s="3" t="s">
        <v>46</v>
      </c>
    </row>
    <row r="74" spans="1:22" x14ac:dyDescent="0.25">
      <c r="A74" s="4" t="s">
        <v>22</v>
      </c>
      <c r="B74" s="4" t="s">
        <v>25</v>
      </c>
      <c r="C74" s="4" t="s">
        <v>26</v>
      </c>
      <c r="D74" s="4" t="s">
        <v>27</v>
      </c>
      <c r="E74" s="4" t="s">
        <v>28</v>
      </c>
      <c r="F74" s="4" t="s">
        <v>23</v>
      </c>
      <c r="N74" s="9" t="s">
        <v>49</v>
      </c>
      <c r="P74" s="9" t="s">
        <v>73</v>
      </c>
      <c r="Q74" s="9" t="s">
        <v>74</v>
      </c>
    </row>
    <row r="75" spans="1:22" x14ac:dyDescent="0.25">
      <c r="A75" s="5" t="s">
        <v>46</v>
      </c>
      <c r="B75" s="5">
        <v>-2</v>
      </c>
      <c r="C75" s="5"/>
      <c r="D75" s="5">
        <v>2</v>
      </c>
      <c r="E75" s="5" t="s">
        <v>47</v>
      </c>
      <c r="F75" s="5" t="str">
        <f>IF(ISBLANK(C75),"Not Done",IF(AND(C75&lt;=D75,C75&gt;=B75),"Pass","Fail"))</f>
        <v>Not Done</v>
      </c>
      <c r="N75" s="9" t="s">
        <v>58</v>
      </c>
      <c r="P75" s="9">
        <v>1000</v>
      </c>
      <c r="Q75" s="9">
        <v>0.1</v>
      </c>
    </row>
    <row r="77" spans="1:22" x14ac:dyDescent="0.25">
      <c r="A77" s="12" t="s">
        <v>75</v>
      </c>
    </row>
    <row r="78" spans="1:22" x14ac:dyDescent="0.25">
      <c r="A78" s="13" t="s">
        <v>76</v>
      </c>
      <c r="B78" s="13" t="s">
        <v>80</v>
      </c>
      <c r="C78" s="13" t="s">
        <v>78</v>
      </c>
      <c r="D78" s="13" t="s">
        <v>59</v>
      </c>
      <c r="E78" s="13" t="s">
        <v>23</v>
      </c>
      <c r="N78"/>
      <c r="O78"/>
      <c r="U78" s="9"/>
      <c r="V78" s="9"/>
    </row>
    <row r="79" spans="1:22" x14ac:dyDescent="0.25">
      <c r="A79" s="14" t="s">
        <v>77</v>
      </c>
      <c r="B79" s="18"/>
      <c r="C79" s="18"/>
      <c r="D79" s="15"/>
      <c r="E79" s="16"/>
      <c r="N79" s="9" t="s">
        <v>49</v>
      </c>
      <c r="O79" s="9" t="s">
        <v>51</v>
      </c>
      <c r="P79" s="9" t="s">
        <v>53</v>
      </c>
      <c r="Q79" s="9" t="s">
        <v>50</v>
      </c>
      <c r="R79" s="9" t="s">
        <v>55</v>
      </c>
      <c r="S79" s="9" t="s">
        <v>78</v>
      </c>
      <c r="T79" s="9" t="s">
        <v>80</v>
      </c>
      <c r="U79" s="9"/>
      <c r="V79" s="9"/>
    </row>
    <row r="80" spans="1:22" x14ac:dyDescent="0.25">
      <c r="A80" s="5" t="s">
        <v>41</v>
      </c>
      <c r="B80" s="5" t="s">
        <v>81</v>
      </c>
      <c r="C80" s="5" t="s">
        <v>84</v>
      </c>
      <c r="D80" s="5"/>
      <c r="E80" s="5" t="str">
        <f>IF(ISBLANK(D80),"Not Done",D80)</f>
        <v>Not Done</v>
      </c>
      <c r="N80" s="9" t="s">
        <v>79</v>
      </c>
      <c r="O80" s="9">
        <v>1</v>
      </c>
      <c r="P80" s="9">
        <v>0.1</v>
      </c>
      <c r="Q80" s="9">
        <v>0.05</v>
      </c>
      <c r="R80" s="9">
        <v>50</v>
      </c>
      <c r="S80" s="9">
        <v>300</v>
      </c>
      <c r="T80" t="s">
        <v>86</v>
      </c>
      <c r="U80" s="9"/>
    </row>
    <row r="81" spans="1:21" x14ac:dyDescent="0.25">
      <c r="A81" s="5" t="s">
        <v>41</v>
      </c>
      <c r="B81" s="17" t="s">
        <v>83</v>
      </c>
      <c r="C81" s="5" t="s">
        <v>84</v>
      </c>
      <c r="D81" s="5"/>
      <c r="E81" s="5" t="str">
        <f t="shared" ref="E81:E95" si="7">IF(ISBLANK(D81),"Not Done",D81)</f>
        <v>Not Done</v>
      </c>
      <c r="N81" s="9" t="s">
        <v>79</v>
      </c>
      <c r="O81" s="9">
        <v>1</v>
      </c>
      <c r="P81" s="9">
        <v>0.1</v>
      </c>
      <c r="Q81" s="9">
        <v>0.05</v>
      </c>
      <c r="R81" s="9">
        <v>50</v>
      </c>
      <c r="S81" s="9">
        <v>300</v>
      </c>
      <c r="T81" t="s">
        <v>82</v>
      </c>
      <c r="U81" s="9"/>
    </row>
    <row r="82" spans="1:21" x14ac:dyDescent="0.25">
      <c r="A82" s="17" t="s">
        <v>43</v>
      </c>
      <c r="B82" s="5" t="s">
        <v>81</v>
      </c>
      <c r="C82" s="5" t="s">
        <v>84</v>
      </c>
      <c r="D82" s="5"/>
      <c r="E82" s="5" t="str">
        <f t="shared" si="7"/>
        <v>Not Done</v>
      </c>
      <c r="N82" s="9" t="s">
        <v>79</v>
      </c>
      <c r="O82" s="9">
        <v>2</v>
      </c>
      <c r="P82" s="9">
        <v>0.1</v>
      </c>
      <c r="Q82" s="9">
        <v>0.05</v>
      </c>
      <c r="R82" s="9">
        <v>50</v>
      </c>
      <c r="S82" s="9">
        <v>300</v>
      </c>
      <c r="T82" t="s">
        <v>86</v>
      </c>
      <c r="U82" s="9"/>
    </row>
    <row r="83" spans="1:21" x14ac:dyDescent="0.25">
      <c r="A83" s="17" t="s">
        <v>43</v>
      </c>
      <c r="B83" s="17" t="s">
        <v>83</v>
      </c>
      <c r="C83" s="5" t="s">
        <v>84</v>
      </c>
      <c r="D83" s="5"/>
      <c r="E83" s="5" t="str">
        <f t="shared" si="7"/>
        <v>Not Done</v>
      </c>
      <c r="N83" s="9" t="s">
        <v>79</v>
      </c>
      <c r="O83" s="9">
        <v>2</v>
      </c>
      <c r="P83" s="9">
        <v>0.1</v>
      </c>
      <c r="Q83" s="9">
        <v>0.05</v>
      </c>
      <c r="R83" s="9">
        <v>50</v>
      </c>
      <c r="S83" s="9">
        <v>300</v>
      </c>
      <c r="T83" t="s">
        <v>82</v>
      </c>
      <c r="U83" s="9"/>
    </row>
    <row r="84" spans="1:21" x14ac:dyDescent="0.25">
      <c r="A84" s="5" t="s">
        <v>44</v>
      </c>
      <c r="B84" s="5" t="s">
        <v>81</v>
      </c>
      <c r="C84" s="5" t="s">
        <v>84</v>
      </c>
      <c r="D84" s="5"/>
      <c r="E84" s="5" t="str">
        <f t="shared" si="7"/>
        <v>Not Done</v>
      </c>
      <c r="N84" s="9" t="s">
        <v>79</v>
      </c>
      <c r="O84" s="9">
        <v>3</v>
      </c>
      <c r="P84" s="9">
        <v>0.1</v>
      </c>
      <c r="Q84" s="9">
        <v>0.05</v>
      </c>
      <c r="R84" s="9">
        <v>50</v>
      </c>
      <c r="S84" s="9">
        <v>300</v>
      </c>
      <c r="T84" t="s">
        <v>86</v>
      </c>
      <c r="U84" s="9"/>
    </row>
    <row r="85" spans="1:21" x14ac:dyDescent="0.25">
      <c r="A85" s="5" t="s">
        <v>44</v>
      </c>
      <c r="B85" s="17" t="s">
        <v>83</v>
      </c>
      <c r="C85" s="5" t="s">
        <v>84</v>
      </c>
      <c r="D85" s="5"/>
      <c r="E85" s="5" t="str">
        <f t="shared" si="7"/>
        <v>Not Done</v>
      </c>
      <c r="N85" s="9" t="s">
        <v>79</v>
      </c>
      <c r="O85" s="9">
        <v>3</v>
      </c>
      <c r="P85" s="9">
        <v>0.1</v>
      </c>
      <c r="Q85" s="9">
        <v>0.05</v>
      </c>
      <c r="R85" s="9">
        <v>50</v>
      </c>
      <c r="S85" s="9">
        <v>300</v>
      </c>
      <c r="T85" t="s">
        <v>82</v>
      </c>
      <c r="U85" s="9"/>
    </row>
    <row r="86" spans="1:21" x14ac:dyDescent="0.25">
      <c r="A86" s="17" t="s">
        <v>45</v>
      </c>
      <c r="B86" s="5" t="s">
        <v>81</v>
      </c>
      <c r="C86" s="5" t="s">
        <v>84</v>
      </c>
      <c r="D86" s="5"/>
      <c r="E86" s="5" t="str">
        <f t="shared" si="7"/>
        <v>Not Done</v>
      </c>
      <c r="N86" s="9" t="s">
        <v>79</v>
      </c>
      <c r="O86" s="9">
        <v>4</v>
      </c>
      <c r="P86" s="9">
        <v>0.1</v>
      </c>
      <c r="Q86" s="9">
        <v>0.05</v>
      </c>
      <c r="R86" s="9">
        <v>50</v>
      </c>
      <c r="S86" s="9">
        <v>300</v>
      </c>
      <c r="T86" t="s">
        <v>86</v>
      </c>
      <c r="U86" s="9"/>
    </row>
    <row r="87" spans="1:21" x14ac:dyDescent="0.25">
      <c r="A87" s="17" t="s">
        <v>45</v>
      </c>
      <c r="B87" s="17" t="s">
        <v>83</v>
      </c>
      <c r="C87" s="5" t="s">
        <v>84</v>
      </c>
      <c r="D87" s="19"/>
      <c r="E87" s="5" t="str">
        <f t="shared" si="7"/>
        <v>Not Done</v>
      </c>
      <c r="N87" s="9" t="s">
        <v>79</v>
      </c>
      <c r="O87" s="9">
        <v>4</v>
      </c>
      <c r="P87" s="9">
        <v>0.1</v>
      </c>
      <c r="Q87" s="9">
        <v>0.05</v>
      </c>
      <c r="R87" s="9">
        <v>50</v>
      </c>
      <c r="S87" s="9">
        <v>300</v>
      </c>
      <c r="T87" t="s">
        <v>82</v>
      </c>
      <c r="U87" s="9"/>
    </row>
    <row r="88" spans="1:21" x14ac:dyDescent="0.25">
      <c r="A88" s="5" t="s">
        <v>41</v>
      </c>
      <c r="B88" s="5" t="s">
        <v>81</v>
      </c>
      <c r="C88" s="5" t="s">
        <v>85</v>
      </c>
      <c r="D88" s="5"/>
      <c r="E88" s="5" t="str">
        <f>IF(ISBLANK(D88),"Not Done",D88)</f>
        <v>Not Done</v>
      </c>
      <c r="N88" s="9" t="s">
        <v>79</v>
      </c>
      <c r="O88" s="9">
        <v>1</v>
      </c>
      <c r="P88" s="9">
        <v>0.1</v>
      </c>
      <c r="Q88" s="9">
        <v>0.05</v>
      </c>
      <c r="R88" s="9">
        <v>50</v>
      </c>
      <c r="S88" s="9">
        <v>50</v>
      </c>
      <c r="T88" t="s">
        <v>86</v>
      </c>
      <c r="U88" s="9"/>
    </row>
    <row r="89" spans="1:21" x14ac:dyDescent="0.25">
      <c r="A89" s="5" t="s">
        <v>41</v>
      </c>
      <c r="B89" s="17" t="s">
        <v>83</v>
      </c>
      <c r="C89" s="5" t="s">
        <v>85</v>
      </c>
      <c r="D89" s="5"/>
      <c r="E89" s="5" t="str">
        <f t="shared" si="7"/>
        <v>Not Done</v>
      </c>
      <c r="N89" s="9" t="s">
        <v>79</v>
      </c>
      <c r="O89" s="9">
        <v>1</v>
      </c>
      <c r="P89" s="9">
        <v>0.1</v>
      </c>
      <c r="Q89" s="9">
        <v>0.05</v>
      </c>
      <c r="R89" s="9">
        <v>50</v>
      </c>
      <c r="S89" s="9">
        <v>50</v>
      </c>
      <c r="T89" t="s">
        <v>82</v>
      </c>
      <c r="U89" s="9"/>
    </row>
    <row r="90" spans="1:21" x14ac:dyDescent="0.25">
      <c r="A90" s="17" t="s">
        <v>43</v>
      </c>
      <c r="B90" s="5" t="s">
        <v>81</v>
      </c>
      <c r="C90" s="5" t="s">
        <v>85</v>
      </c>
      <c r="D90" s="5"/>
      <c r="E90" s="5" t="str">
        <f t="shared" si="7"/>
        <v>Not Done</v>
      </c>
      <c r="N90" s="9" t="s">
        <v>79</v>
      </c>
      <c r="O90" s="9">
        <v>2</v>
      </c>
      <c r="P90" s="9">
        <v>0.1</v>
      </c>
      <c r="Q90" s="9">
        <v>0.05</v>
      </c>
      <c r="R90" s="9">
        <v>50</v>
      </c>
      <c r="S90" s="9">
        <v>50</v>
      </c>
      <c r="T90" t="s">
        <v>86</v>
      </c>
      <c r="U90" s="9"/>
    </row>
    <row r="91" spans="1:21" x14ac:dyDescent="0.25">
      <c r="A91" s="17" t="s">
        <v>43</v>
      </c>
      <c r="B91" s="17" t="s">
        <v>83</v>
      </c>
      <c r="C91" s="5" t="s">
        <v>85</v>
      </c>
      <c r="D91" s="5"/>
      <c r="E91" s="5" t="str">
        <f t="shared" si="7"/>
        <v>Not Done</v>
      </c>
      <c r="N91" s="9" t="s">
        <v>79</v>
      </c>
      <c r="O91" s="9">
        <v>2</v>
      </c>
      <c r="P91" s="9">
        <v>0.1</v>
      </c>
      <c r="Q91" s="9">
        <v>0.05</v>
      </c>
      <c r="R91" s="9">
        <v>50</v>
      </c>
      <c r="S91" s="9">
        <v>50</v>
      </c>
      <c r="T91" t="s">
        <v>82</v>
      </c>
      <c r="U91" s="9"/>
    </row>
    <row r="92" spans="1:21" x14ac:dyDescent="0.25">
      <c r="A92" s="5" t="s">
        <v>44</v>
      </c>
      <c r="B92" s="5" t="s">
        <v>81</v>
      </c>
      <c r="C92" s="5" t="s">
        <v>85</v>
      </c>
      <c r="D92" s="5"/>
      <c r="E92" s="5" t="str">
        <f t="shared" si="7"/>
        <v>Not Done</v>
      </c>
      <c r="N92" s="9" t="s">
        <v>79</v>
      </c>
      <c r="O92" s="9">
        <v>3</v>
      </c>
      <c r="P92" s="9">
        <v>0.1</v>
      </c>
      <c r="Q92" s="9">
        <v>0.05</v>
      </c>
      <c r="R92" s="9">
        <v>50</v>
      </c>
      <c r="S92" s="9">
        <v>50</v>
      </c>
      <c r="T92" t="s">
        <v>86</v>
      </c>
      <c r="U92" s="9"/>
    </row>
    <row r="93" spans="1:21" x14ac:dyDescent="0.25">
      <c r="A93" s="5" t="s">
        <v>44</v>
      </c>
      <c r="B93" s="17" t="s">
        <v>83</v>
      </c>
      <c r="C93" s="5" t="s">
        <v>85</v>
      </c>
      <c r="D93" s="5"/>
      <c r="E93" s="5" t="str">
        <f t="shared" si="7"/>
        <v>Not Done</v>
      </c>
      <c r="N93" s="9" t="s">
        <v>79</v>
      </c>
      <c r="O93" s="9">
        <v>3</v>
      </c>
      <c r="P93" s="9">
        <v>0.1</v>
      </c>
      <c r="Q93" s="9">
        <v>0.05</v>
      </c>
      <c r="R93" s="9">
        <v>50</v>
      </c>
      <c r="S93" s="9">
        <v>50</v>
      </c>
      <c r="T93" t="s">
        <v>82</v>
      </c>
      <c r="U93" s="9"/>
    </row>
    <row r="94" spans="1:21" x14ac:dyDescent="0.25">
      <c r="A94" s="17" t="s">
        <v>45</v>
      </c>
      <c r="B94" s="5" t="s">
        <v>81</v>
      </c>
      <c r="C94" s="5" t="s">
        <v>85</v>
      </c>
      <c r="D94" s="5"/>
      <c r="E94" s="5" t="str">
        <f t="shared" si="7"/>
        <v>Not Done</v>
      </c>
      <c r="N94" s="9" t="s">
        <v>79</v>
      </c>
      <c r="O94" s="9">
        <v>4</v>
      </c>
      <c r="P94" s="9">
        <v>0.1</v>
      </c>
      <c r="Q94" s="9">
        <v>0.05</v>
      </c>
      <c r="R94" s="9">
        <v>50</v>
      </c>
      <c r="S94" s="9">
        <v>50</v>
      </c>
      <c r="T94" t="s">
        <v>86</v>
      </c>
      <c r="U94" s="9"/>
    </row>
    <row r="95" spans="1:21" x14ac:dyDescent="0.25">
      <c r="A95" s="17" t="s">
        <v>45</v>
      </c>
      <c r="B95" s="17" t="s">
        <v>83</v>
      </c>
      <c r="C95" s="5" t="s">
        <v>85</v>
      </c>
      <c r="D95" s="19"/>
      <c r="E95" s="5" t="str">
        <f t="shared" si="7"/>
        <v>Not Done</v>
      </c>
      <c r="N95" s="9" t="s">
        <v>79</v>
      </c>
      <c r="O95" s="9">
        <v>4</v>
      </c>
      <c r="P95" s="9">
        <v>0.1</v>
      </c>
      <c r="Q95" s="9">
        <v>0.05</v>
      </c>
      <c r="R95" s="9">
        <v>50</v>
      </c>
      <c r="S95" s="9">
        <v>50</v>
      </c>
      <c r="T95" t="s">
        <v>82</v>
      </c>
      <c r="U95" s="9"/>
    </row>
    <row r="97" spans="3:3" x14ac:dyDescent="0.25">
      <c r="C97" s="8" t="s">
        <v>48</v>
      </c>
    </row>
  </sheetData>
  <phoneticPr fontId="5" type="noConversion"/>
  <conditionalFormatting sqref="B5">
    <cfRule type="containsText" dxfId="64" priority="78" operator="containsText" text="highlight">
      <formula>ISBLANK(B5)</formula>
    </cfRule>
  </conditionalFormatting>
  <conditionalFormatting sqref="F5">
    <cfRule type="containsText" dxfId="63" priority="79" operator="containsText" text="highlight">
      <formula>ISBLANK(F5)</formula>
    </cfRule>
  </conditionalFormatting>
  <conditionalFormatting sqref="B7">
    <cfRule type="containsText" dxfId="62" priority="80" operator="containsText" text="highlight">
      <formula>ISBLANK(B7)</formula>
    </cfRule>
  </conditionalFormatting>
  <conditionalFormatting sqref="F9">
    <cfRule type="containsText" dxfId="61" priority="81" operator="containsText" text="highlight">
      <formula>ISBLANK(F9)</formula>
    </cfRule>
  </conditionalFormatting>
  <conditionalFormatting sqref="B11">
    <cfRule type="containsText" dxfId="60" priority="82" operator="containsText" text="highlight">
      <formula>ISBLANK(B11)</formula>
    </cfRule>
  </conditionalFormatting>
  <conditionalFormatting sqref="F10">
    <cfRule type="containsText" dxfId="59" priority="83" operator="containsText" text="highlight">
      <formula>ISBLANK(F10)</formula>
    </cfRule>
  </conditionalFormatting>
  <conditionalFormatting sqref="B15">
    <cfRule type="containsText" dxfId="58" priority="84" operator="containsText" text="highlight">
      <formula>ISBLANK(B15)</formula>
    </cfRule>
  </conditionalFormatting>
  <conditionalFormatting sqref="D20">
    <cfRule type="containsText" dxfId="57" priority="116" operator="containsText" text="highlight">
      <formula>ISBLANK(D20)</formula>
    </cfRule>
  </conditionalFormatting>
  <conditionalFormatting sqref="G20">
    <cfRule type="containsText" dxfId="56" priority="117" operator="containsText" text="highlight">
      <formula>G20="Fail"</formula>
    </cfRule>
    <cfRule type="containsText" dxfId="55" priority="118" operator="containsText" text="highlight">
      <formula>G20="Pass"</formula>
    </cfRule>
  </conditionalFormatting>
  <conditionalFormatting sqref="D21:D27">
    <cfRule type="containsText" dxfId="54" priority="119" operator="containsText" text="highlight">
      <formula>ISBLANK(D21)</formula>
    </cfRule>
  </conditionalFormatting>
  <conditionalFormatting sqref="G21:G27">
    <cfRule type="containsText" dxfId="53" priority="120" operator="containsText" text="highlight">
      <formula>G21="Fail"</formula>
    </cfRule>
    <cfRule type="containsText" dxfId="52" priority="121" operator="containsText" text="highlight">
      <formula>G21="Pass"</formula>
    </cfRule>
  </conditionalFormatting>
  <conditionalFormatting sqref="D28">
    <cfRule type="containsText" dxfId="51" priority="122" operator="containsText" text="highlight">
      <formula>ISBLANK(D28)</formula>
    </cfRule>
  </conditionalFormatting>
  <conditionalFormatting sqref="G28">
    <cfRule type="containsText" dxfId="50" priority="123" operator="containsText" text="highlight">
      <formula>G28="Fail"</formula>
    </cfRule>
    <cfRule type="containsText" dxfId="49" priority="124" operator="containsText" text="highlight">
      <formula>G28="Pass"</formula>
    </cfRule>
  </conditionalFormatting>
  <conditionalFormatting sqref="B68">
    <cfRule type="containsText" dxfId="48" priority="152" operator="containsText" text="highlight">
      <formula>ISBLANK(B68)</formula>
    </cfRule>
  </conditionalFormatting>
  <conditionalFormatting sqref="F68">
    <cfRule type="containsText" dxfId="47" priority="153" operator="containsText" text="highlight">
      <formula>F68="Fail"</formula>
    </cfRule>
    <cfRule type="containsText" dxfId="46" priority="154" operator="containsText" text="highlight">
      <formula>F68="Pass"</formula>
    </cfRule>
  </conditionalFormatting>
  <conditionalFormatting sqref="B69">
    <cfRule type="containsText" dxfId="45" priority="155" operator="containsText" text="highlight">
      <formula>ISBLANK(B69)</formula>
    </cfRule>
  </conditionalFormatting>
  <conditionalFormatting sqref="F69">
    <cfRule type="containsText" dxfId="44" priority="156" operator="containsText" text="highlight">
      <formula>F69="Fail"</formula>
    </cfRule>
    <cfRule type="containsText" dxfId="43" priority="157" operator="containsText" text="highlight">
      <formula>F69="Pass"</formula>
    </cfRule>
  </conditionalFormatting>
  <conditionalFormatting sqref="B70">
    <cfRule type="containsText" dxfId="42" priority="158" operator="containsText" text="highlight">
      <formula>ISBLANK(B70)</formula>
    </cfRule>
  </conditionalFormatting>
  <conditionalFormatting sqref="F70">
    <cfRule type="containsText" dxfId="41" priority="159" operator="containsText" text="highlight">
      <formula>F70="Fail"</formula>
    </cfRule>
    <cfRule type="containsText" dxfId="40" priority="160" operator="containsText" text="highlight">
      <formula>F70="Pass"</formula>
    </cfRule>
  </conditionalFormatting>
  <conditionalFormatting sqref="B71">
    <cfRule type="containsText" dxfId="39" priority="161" operator="containsText" text="highlight">
      <formula>ISBLANK(B71)</formula>
    </cfRule>
  </conditionalFormatting>
  <conditionalFormatting sqref="F71">
    <cfRule type="containsText" dxfId="38" priority="162" operator="containsText" text="highlight">
      <formula>F71="Fail"</formula>
    </cfRule>
    <cfRule type="containsText" dxfId="37" priority="163" operator="containsText" text="highlight">
      <formula>F71="Pass"</formula>
    </cfRule>
  </conditionalFormatting>
  <conditionalFormatting sqref="C75">
    <cfRule type="containsText" dxfId="36" priority="228" operator="containsText" text="highlight">
      <formula>ISBLANK(C75)</formula>
    </cfRule>
  </conditionalFormatting>
  <conditionalFormatting sqref="F75">
    <cfRule type="containsText" dxfId="35" priority="229" operator="containsText" text="highlight">
      <formula>F75="Fail"</formula>
    </cfRule>
    <cfRule type="containsText" dxfId="34" priority="230" operator="containsText" text="highlight">
      <formula>F75="Pass"</formula>
    </cfRule>
  </conditionalFormatting>
  <conditionalFormatting sqref="C15">
    <cfRule type="containsText" dxfId="33" priority="66" operator="containsText" text="highlight">
      <formula>ISBLANK(C15)</formula>
    </cfRule>
    <cfRule type="containsText" dxfId="32" priority="67" operator="containsText" text="highlight">
      <formula>C15="Fail"</formula>
    </cfRule>
    <cfRule type="containsText" dxfId="31" priority="68" operator="containsText" text="highlight">
      <formula>C15="Pass"</formula>
    </cfRule>
  </conditionalFormatting>
  <conditionalFormatting sqref="D32">
    <cfRule type="containsText" dxfId="30" priority="27" operator="containsText" text="highlight">
      <formula>ISBLANK(D32)</formula>
    </cfRule>
  </conditionalFormatting>
  <conditionalFormatting sqref="G32">
    <cfRule type="containsText" dxfId="29" priority="28" operator="containsText" text="highlight">
      <formula>G32="Fail"</formula>
    </cfRule>
    <cfRule type="containsText" dxfId="28" priority="29" operator="containsText" text="highlight">
      <formula>G32="Pass"</formula>
    </cfRule>
  </conditionalFormatting>
  <conditionalFormatting sqref="D33:D39">
    <cfRule type="containsText" dxfId="27" priority="30" operator="containsText" text="highlight">
      <formula>ISBLANK(D33)</formula>
    </cfRule>
  </conditionalFormatting>
  <conditionalFormatting sqref="G33:G39">
    <cfRule type="containsText" dxfId="26" priority="31" operator="containsText" text="highlight">
      <formula>G33="Fail"</formula>
    </cfRule>
    <cfRule type="containsText" dxfId="25" priority="32" operator="containsText" text="highlight">
      <formula>G33="Pass"</formula>
    </cfRule>
  </conditionalFormatting>
  <conditionalFormatting sqref="D40">
    <cfRule type="containsText" dxfId="24" priority="33" operator="containsText" text="highlight">
      <formula>ISBLANK(D40)</formula>
    </cfRule>
  </conditionalFormatting>
  <conditionalFormatting sqref="G40">
    <cfRule type="containsText" dxfId="23" priority="34" operator="containsText" text="highlight">
      <formula>G40="Fail"</formula>
    </cfRule>
    <cfRule type="containsText" dxfId="22" priority="35" operator="containsText" text="highlight">
      <formula>G40="Pass"</formula>
    </cfRule>
  </conditionalFormatting>
  <conditionalFormatting sqref="D44">
    <cfRule type="containsText" dxfId="21" priority="18" operator="containsText" text="highlight">
      <formula>ISBLANK(D44)</formula>
    </cfRule>
  </conditionalFormatting>
  <conditionalFormatting sqref="G44">
    <cfRule type="containsText" dxfId="20" priority="19" operator="containsText" text="highlight">
      <formula>G44="Fail"</formula>
    </cfRule>
    <cfRule type="containsText" dxfId="19" priority="20" operator="containsText" text="highlight">
      <formula>G44="Pass"</formula>
    </cfRule>
  </conditionalFormatting>
  <conditionalFormatting sqref="D45:D51">
    <cfRule type="containsText" dxfId="18" priority="21" operator="containsText" text="highlight">
      <formula>ISBLANK(D45)</formula>
    </cfRule>
  </conditionalFormatting>
  <conditionalFormatting sqref="G45:G51">
    <cfRule type="containsText" dxfId="17" priority="22" operator="containsText" text="highlight">
      <formula>G45="Fail"</formula>
    </cfRule>
    <cfRule type="containsText" dxfId="16" priority="23" operator="containsText" text="highlight">
      <formula>G45="Pass"</formula>
    </cfRule>
  </conditionalFormatting>
  <conditionalFormatting sqref="D52">
    <cfRule type="containsText" dxfId="15" priority="24" operator="containsText" text="highlight">
      <formula>ISBLANK(D52)</formula>
    </cfRule>
  </conditionalFormatting>
  <conditionalFormatting sqref="G52">
    <cfRule type="containsText" dxfId="14" priority="25" operator="containsText" text="highlight">
      <formula>G52="Fail"</formula>
    </cfRule>
    <cfRule type="containsText" dxfId="13" priority="26" operator="containsText" text="highlight">
      <formula>G52="Pass"</formula>
    </cfRule>
  </conditionalFormatting>
  <conditionalFormatting sqref="D56">
    <cfRule type="containsText" dxfId="12" priority="9" operator="containsText" text="highlight">
      <formula>ISBLANK(D56)</formula>
    </cfRule>
  </conditionalFormatting>
  <conditionalFormatting sqref="G56">
    <cfRule type="containsText" dxfId="11" priority="10" operator="containsText" text="highlight">
      <formula>G56="Fail"</formula>
    </cfRule>
    <cfRule type="containsText" dxfId="10" priority="11" operator="containsText" text="highlight">
      <formula>G56="Pass"</formula>
    </cfRule>
  </conditionalFormatting>
  <conditionalFormatting sqref="D57:D63">
    <cfRule type="containsText" dxfId="9" priority="12" operator="containsText" text="highlight">
      <formula>ISBLANK(D57)</formula>
    </cfRule>
  </conditionalFormatting>
  <conditionalFormatting sqref="G57:G63">
    <cfRule type="containsText" dxfId="8" priority="13" operator="containsText" text="highlight">
      <formula>G57="Fail"</formula>
    </cfRule>
    <cfRule type="containsText" dxfId="7" priority="14" operator="containsText" text="highlight">
      <formula>G57="Pass"</formula>
    </cfRule>
  </conditionalFormatting>
  <conditionalFormatting sqref="D64">
    <cfRule type="containsText" dxfId="6" priority="15" operator="containsText" text="highlight">
      <formula>ISBLANK(D64)</formula>
    </cfRule>
  </conditionalFormatting>
  <conditionalFormatting sqref="G64">
    <cfRule type="containsText" dxfId="5" priority="16" operator="containsText" text="highlight">
      <formula>G64="Fail"</formula>
    </cfRule>
    <cfRule type="containsText" dxfId="4" priority="17" operator="containsText" text="highlight">
      <formula>G64="Pass"</formula>
    </cfRule>
  </conditionalFormatting>
  <conditionalFormatting sqref="D80:D95">
    <cfRule type="containsText" dxfId="3" priority="4" operator="containsText" text="highlight">
      <formula>ISBLANK(D80)</formula>
    </cfRule>
  </conditionalFormatting>
  <conditionalFormatting sqref="E80:E95">
    <cfRule type="containsText" dxfId="2" priority="5" operator="containsText" text="highlight">
      <formula>ISBLANK(E80)</formula>
    </cfRule>
    <cfRule type="containsText" dxfId="1" priority="6" operator="containsText" text="highlight">
      <formula>E80="Fail"</formula>
    </cfRule>
    <cfRule type="containsText" dxfId="0" priority="7" operator="containsText" text="highlight">
      <formula>E80="Pass"</formula>
    </cfRule>
  </conditionalFormatting>
  <pageMargins left="0.75" right="0.75" top="1" bottom="1" header="0.5" footer="0.5"/>
  <pageSetup paperSize="9" scale="62" fitToHeight="0" orientation="portrait" r:id="rId1"/>
  <headerFooter>
    <oddHeader>&amp;RPage &amp;P of &amp;N&amp;L&amp;G</oddHeader>
    <evenHeader>&amp;RPage &amp;P of &amp;N</evenHeader>
  </headerFooter>
  <rowBreaks count="1" manualBreakCount="1">
    <brk id="65" max="6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</vt:lpstr>
      <vt:lpstr>Sheet!Print_Area</vt:lpstr>
      <vt:lpstr>Sheet!Print_Titles</vt:lpstr>
      <vt:lpstr>StartCell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Kelly</dc:creator>
  <cp:lastModifiedBy>Dave Kelly</cp:lastModifiedBy>
  <dcterms:created xsi:type="dcterms:W3CDTF">2022-12-14T02:56:33Z</dcterms:created>
  <dcterms:modified xsi:type="dcterms:W3CDTF">2023-02-03T00:24:14Z</dcterms:modified>
</cp:coreProperties>
</file>